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7特定環境保全公共下水道\"/>
    </mc:Choice>
  </mc:AlternateContent>
  <xr:revisionPtr revIDLastSave="0" documentId="13_ncr:1_{E528A9CC-6818-45E6-9319-AA29E0AD94BE}" xr6:coauthVersionLast="36" xr6:coauthVersionMax="36" xr10:uidLastSave="{00000000-0000-0000-0000-000000000000}"/>
  <workbookProtection workbookAlgorithmName="SHA-512" workbookHashValue="JdnXK1K1OT195WAJ0cbww1bHC0hfJ2hBeieMsFGfCKGalwRALjfHruScVrVC/K9KJtRo32Gs3/73/SAuCDGasA==" workbookSaltValue="X/m5KLBfrSJCZAK8qpm5N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AL8" i="4" s="1"/>
  <c r="R6" i="5"/>
  <c r="AD10" i="4" s="1"/>
  <c r="Q6" i="5"/>
  <c r="P6" i="5"/>
  <c r="O6" i="5"/>
  <c r="N6" i="5"/>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G85" i="4"/>
  <c r="F85" i="4"/>
  <c r="E85" i="4"/>
  <c r="AT10" i="4"/>
  <c r="AL10" i="4"/>
  <c r="W10" i="4"/>
  <c r="P10" i="4"/>
  <c r="I10" i="4"/>
  <c r="B10" i="4"/>
  <c r="BB8" i="4"/>
  <c r="AT8" i="4"/>
  <c r="P8" i="4"/>
  <c r="I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<sst xmlns="http://schemas.openxmlformats.org/spreadsheetml/2006/main" count="236" uniqueCount="117">
  <si>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</si>
  <si>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</si>
  <si>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</si>
  <si>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</si>
  <si>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</si>
  <si>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</si>
  <si>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</si>
  <si>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</si>
  <si>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</si>
  <si>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</si>
  <si>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</si>
  <si>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</si>
  <si>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</si>
  <si>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</si>
  <si>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</si>
  <si>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</si>
  <si>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</si>
  <si>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</si>
  <si>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</si>
  <si>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</si>
  <si>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</si>
  <si>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</si>
  <si>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</si>
  <si>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</si>
  <si>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</si>
  <si>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</si>
  <si>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</si>
  <si>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</si>
  <si>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</si>
  <si>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</si>
  <si>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</si>
  <si>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</si>
  <si>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</si>
  <si>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</si>
  <si>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</si>
  <si>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</si>
  <si>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</si>
  <si>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</si>
  <si>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</si>
  <si>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</si>
  <si>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</si>
  <si>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</si>
  <si>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</si>
  <si>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</si>
  <si>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</si>
  <si>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</si>
  <si>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</si>
  <si>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</si>
  <si>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</si>
  <si>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</si>
  <si>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</si>
  <si>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</si>
  <si>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</si>
  <si>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</si>
  <si>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</si>
  <si>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</si>
  <si>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</si>
  <si>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</si>
  <si>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</si>
  <si>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</si>
  <si>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</si>
  <si>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</si>
  <si>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</si>
  <si>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</si>
  <si>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</si>
  <si>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</si>
  <si>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</si>
  <si>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</si>
  <si>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</si>
  <si>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</si>
  <si>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</si>
  <si>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</si>
  <si>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</si>
  <si>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</si>
  <si>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</si>
  <si>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</si>
  <si>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</si>
  <si>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</si>
  <si>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</si>
  <si>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</si>
  <si>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</si>
  <si>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</si>
  <si>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</si>
  <si>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</si>
  <si>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</si>
  <si>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</si>
  <si>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</si>
  <si>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</si>
  <si>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</si>
  <si>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</si>
  <si>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</si>
  <si>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</si>
  <si>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</si>
  <si>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</si>
  <si>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</si>
  <si>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</si>
  <si>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</si>
  <si>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</si>
  <si>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</si>
  <si>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</si>
  <si>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</si>
  <si>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</si>
  <si>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</si>
  <si>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</si>
  <si>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</si>
  <si>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</si>
  <si>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</si>
  <si>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</si>
  <si>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</si>
  <si>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</si>
  <si>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</si>
  <si>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</si>
  <si>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</si>
  <si>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</si>
  <si>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99.01％で100％に満たず収支が赤字であることが示されている。前年度と比較し、経常収益が11.0％増加、経常費用が10.7％増加であり、前年度より僅かに上昇した。今後も水洗化率を向上させ、下水道使用料収入の増加に努めるとともに、経費節減による経常費用の削減に努め未処理欠損金を減らしていく。
　④企業債残高対事業規模比率は、企業債を主な投資財源としていることから、類似団体・全国平均に比べ、事業規模に対し、企業債残高の割合が高くなっている状況である。
　⑤経費回収率は、下水道使用料の収入減により、前年度に比べ低下している。現状は公費負担分を考慮しない経費回収率は約28％と、全経費を下水道使用料で賄えておらず、不足分の約72％を一般会計から繰り入れている状況である。
　⑧水洗化率は前年度に比べ上昇し、類似団体・全国平均より高いが、今後も接続ＰＲなどにより水洗化率向上に努めていく。
　今後は、水洗化率の向上、投資規模・料金水準の見直しを行い、事業運営をする必要がある。</t>
    <phoneticPr fontId="4"/>
  </si>
  <si>
    <t>　①有形固定資産減価償却率は、比較的新しい管渠であり、更新等を行っていないため年々上昇している。全国平均と比べると低いが、類似団体と比べると高くなった。
　しかし、今後は管渠の老朽化が進むため、将来の管渠更新に備え、ストックマネジメント計画に基づき、更新計画の策定、更新財源の確保について検討していく必要がある。</t>
    <phoneticPr fontId="4"/>
  </si>
  <si>
    <t>　持続可能な事業運営を行うため、整備区域を縮小し、実現可能な「稲沢市汚水適正処理構想」へ見直しを行い、事業を進めている。また、平成28年度に策定した「稲沢市公共下水道事業経営戦略」は、令和3年度に中間見直し（改訂）を行った。なお、毎年度進捗管理を行い、令和6年度に「経費回収率向上に向けたロードマップ」を含めた見直しを行う。
　今後は、「稲沢市汚水適正処理構想」及び「稲沢市公共下水道事業経営戦略」に基づき、事業費の見通し、料金水準の見直し等を検討し、事業運営を行っていく。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</si>
</sst>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93-4CF7-9314-7DA8D69513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B93-4CF7-9314-7DA8D69513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4A-4C5C-9000-7936A73841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94A-4C5C-9000-7936A73841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83.51</c:v>
                </c:pt>
                <c:pt idx="1">
                  <c:v>83.91</c:v>
                </c:pt>
                <c:pt idx="2">
                  <c:v>84.41</c:v>
                </c:pt>
                <c:pt idx="3">
                  <c:v>85.15</c:v>
                </c:pt>
                <c:pt idx="4">
                  <c:v>86.64</c:v>
                </c:pt>
              </c:numCache>
            </c:numRef>
          </c:val>
          <c:extLst>
            <c:ext xmlns:c16="http://schemas.microsoft.com/office/drawing/2014/chart" uri="{C3380CC4-5D6E-409C-BE32-E72D297353CC}">
              <c16:uniqueId val="{00000000-6029-41CB-8D04-57DBD2F18F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6029-41CB-8D04-57DBD2F18F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99.24</c:v>
                </c:pt>
                <c:pt idx="1">
                  <c:v>99.29</c:v>
                </c:pt>
                <c:pt idx="2">
                  <c:v>99.21</c:v>
                </c:pt>
                <c:pt idx="3">
                  <c:v>98.76</c:v>
                </c:pt>
                <c:pt idx="4">
                  <c:v>99.01</c:v>
                </c:pt>
              </c:numCache>
            </c:numRef>
          </c:val>
          <c:extLst>
            <c:ext xmlns:c16="http://schemas.microsoft.com/office/drawing/2014/chart" uri="{C3380CC4-5D6E-409C-BE32-E72D297353CC}">
              <c16:uniqueId val="{00000000-844B-4B74-B8CB-BFCE8A4284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844B-4B74-B8CB-BFCE8A4284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16.510000000000002</c:v>
                </c:pt>
                <c:pt idx="1">
                  <c:v>18.829999999999998</c:v>
                </c:pt>
                <c:pt idx="2">
                  <c:v>21.17</c:v>
                </c:pt>
                <c:pt idx="3">
                  <c:v>23.39</c:v>
                </c:pt>
                <c:pt idx="4">
                  <c:v>25.59</c:v>
                </c:pt>
              </c:numCache>
            </c:numRef>
          </c:val>
          <c:extLst>
            <c:ext xmlns:c16="http://schemas.microsoft.com/office/drawing/2014/chart" uri="{C3380CC4-5D6E-409C-BE32-E72D297353CC}">
              <c16:uniqueId val="{00000000-5460-48DB-8621-7B93112FCC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5460-48DB-8621-7B93112FCC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6-4645-8B7A-32E6FBEF7E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02A6-4645-8B7A-32E6FBEF7E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5.16</c:v>
                </c:pt>
                <c:pt idx="1">
                  <c:v>7.47</c:v>
                </c:pt>
                <c:pt idx="2">
                  <c:v>9.9700000000000006</c:v>
                </c:pt>
                <c:pt idx="3">
                  <c:v>13.84</c:v>
                </c:pt>
                <c:pt idx="4">
                  <c:v>17.46</c:v>
                </c:pt>
              </c:numCache>
            </c:numRef>
          </c:val>
          <c:extLst>
            <c:ext xmlns:c16="http://schemas.microsoft.com/office/drawing/2014/chart" uri="{C3380CC4-5D6E-409C-BE32-E72D297353CC}">
              <c16:uniqueId val="{00000000-1CC0-48B5-872D-ACAD6595BC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1CC0-48B5-872D-ACAD6595BC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18.059999999999999</c:v>
                </c:pt>
                <c:pt idx="1">
                  <c:v>10</c:v>
                </c:pt>
                <c:pt idx="2">
                  <c:v>8.0299999999999994</c:v>
                </c:pt>
                <c:pt idx="3">
                  <c:v>10.32</c:v>
                </c:pt>
                <c:pt idx="4">
                  <c:v>11.01</c:v>
                </c:pt>
              </c:numCache>
            </c:numRef>
          </c:val>
          <c:extLst>
            <c:ext xmlns:c16="http://schemas.microsoft.com/office/drawing/2014/chart" uri="{C3380CC4-5D6E-409C-BE32-E72D297353CC}">
              <c16:uniqueId val="{00000000-6EAF-4DB8-B85C-40A4AB9CC7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6EAF-4DB8-B85C-40A4AB9CC7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3530.37</c:v>
                </c:pt>
                <c:pt idx="1">
                  <c:v>3226.3</c:v>
                </c:pt>
                <c:pt idx="2">
                  <c:v>2936.49</c:v>
                </c:pt>
                <c:pt idx="3">
                  <c:v>2664.74</c:v>
                </c:pt>
                <c:pt idx="4">
                  <c:v>2415.2800000000002</c:v>
                </c:pt>
              </c:numCache>
            </c:numRef>
          </c:val>
          <c:extLst>
            <c:ext xmlns:c16="http://schemas.microsoft.com/office/drawing/2014/chart" uri="{C3380CC4-5D6E-409C-BE32-E72D297353CC}">
              <c16:uniqueId val="{00000000-6D6E-4DEE-A64F-2568181E25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6D6E-4DEE-A64F-2568181E25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89.62</c:v>
                </c:pt>
                <c:pt idx="1">
                  <c:v>90.5</c:v>
                </c:pt>
                <c:pt idx="2">
                  <c:v>90.69</c:v>
                </c:pt>
                <c:pt idx="3">
                  <c:v>89.47</c:v>
                </c:pt>
                <c:pt idx="4">
                  <c:v>89.16</c:v>
                </c:pt>
              </c:numCache>
            </c:numRef>
          </c:val>
          <c:extLst>
            <c:ext xmlns:c16="http://schemas.microsoft.com/office/drawing/2014/chart" uri="{C3380CC4-5D6E-409C-BE32-E72D297353CC}">
              <c16:uniqueId val="{00000000-B118-4220-8EC3-874A44D3BA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118-4220-8EC3-874A44D3BA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0031-43A2-97F3-6813821787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031-43A2-97F3-6813821787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稲沢市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135271</v>
      </c>
      <c r="AM8" s="37"/>
      <c r="AN8" s="37"/>
      <c r="AO8" s="37"/>
      <c r="AP8" s="37"/>
      <c r="AQ8" s="37"/>
      <c r="AR8" s="37"/>
      <c r="AS8" s="37"/>
      <c r="AT8" s="38">
        <f>データ!T6</f>
        <v>79.349999999999994</v>
      </c>
      <c r="AU8" s="38"/>
      <c r="AV8" s="38"/>
      <c r="AW8" s="38"/>
      <c r="AX8" s="38"/>
      <c r="AY8" s="38"/>
      <c r="AZ8" s="38"/>
      <c r="BA8" s="38"/>
      <c r="BB8" s="38">
        <f>データ!U6</f>
        <v>1704.74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60.26</v>
      </c>
      <c r="J10" s="38"/>
      <c r="K10" s="38"/>
      <c r="L10" s="38"/>
      <c r="M10" s="38"/>
      <c r="N10" s="38"/>
      <c r="O10" s="38"/>
      <c r="P10" s="38">
        <f>データ!P6</f>
        <v>2.64</v>
      </c>
      <c r="Q10" s="38"/>
      <c r="R10" s="38"/>
      <c r="S10" s="38"/>
      <c r="T10" s="38"/>
      <c r="U10" s="38"/>
      <c r="V10" s="38"/>
      <c r="W10" s="38">
        <f>データ!Q6</f>
        <v>93.14</v>
      </c>
      <c r="X10" s="38"/>
      <c r="Y10" s="38"/>
      <c r="Z10" s="38"/>
      <c r="AA10" s="38"/>
      <c r="AB10" s="38"/>
      <c r="AC10" s="38"/>
      <c r="AD10" s="37">
        <f>データ!R6</f>
        <v>2420</v>
      </c>
      <c r="AE10" s="37"/>
      <c r="AF10" s="37"/>
      <c r="AG10" s="37"/>
      <c r="AH10" s="37"/>
      <c r="AI10" s="37"/>
      <c r="AJ10" s="37"/>
      <c r="AK10" s="2"/>
      <c r="AL10" s="37">
        <f>データ!V6</f>
        <v>3555</v>
      </c>
      <c r="AM10" s="37"/>
      <c r="AN10" s="37"/>
      <c r="AO10" s="37"/>
      <c r="AP10" s="37"/>
      <c r="AQ10" s="37"/>
      <c r="AR10" s="37"/>
      <c r="AS10" s="37"/>
      <c r="AT10" s="38">
        <f>データ!W6</f>
        <v>1.23</v>
      </c>
      <c r="AU10" s="38"/>
      <c r="AV10" s="38"/>
      <c r="AW10" s="38"/>
      <c r="AX10" s="38"/>
      <c r="AY10" s="38"/>
      <c r="AZ10" s="38"/>
      <c r="BA10" s="38"/>
      <c r="BB10" s="38">
        <f>データ!X6</f>
        <v>2890.24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Th43UnJYF1YR+XnF42X9sCXRqEebZYB5WY40XYO5OUeU5xj7kztEqkrM/8ap+opQHUlCjjKBAeFf6zuzfQDDg==" saltValue="BGQqPJY0gTc4wiz6mmh0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232203</v>
      </c>
      <c r="D6" s="19">
        <f t="shared" si="3"/>
        <v>46</v>
      </c>
      <c r="E6" s="19">
        <f t="shared" si="3"/>
        <v>17</v>
      </c>
      <c r="F6" s="19">
        <f t="shared" si="3"/>
        <v>4</v>
      </c>
      <c r="G6" s="19">
        <f t="shared" si="3"/>
        <v>0</v>
      </c>
      <c r="H6" s="19" t="str">
        <f t="shared" si="3"/>
        <v>愛知県　稲沢市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60.26</v>
      </c>
      <c r="P6" s="20">
        <f t="shared" si="3"/>
        <v>2.64</v>
      </c>
      <c r="Q6" s="20">
        <f t="shared" si="3"/>
        <v>93.14</v>
      </c>
      <c r="R6" s="20">
        <f t="shared" si="3"/>
        <v>2420</v>
      </c>
      <c r="S6" s="20">
        <f t="shared" si="3"/>
        <v>135271</v>
      </c>
      <c r="T6" s="20">
        <f t="shared" si="3"/>
        <v>79.349999999999994</v>
      </c>
      <c r="U6" s="20">
        <f t="shared" si="3"/>
        <v>1704.74</v>
      </c>
      <c r="V6" s="20">
        <f t="shared" si="3"/>
        <v>3555</v>
      </c>
      <c r="W6" s="20">
        <f t="shared" si="3"/>
        <v>1.23</v>
      </c>
      <c r="X6" s="20">
        <f t="shared" si="3"/>
        <v>2890.24</v>
      </c>
      <c r="Y6" s="21">
        <f>IF(Y7="",NA(),Y7)</f>
        <v>99.24</v>
      </c>
      <c r="Z6" s="21">
        <f t="shared" ref="Z6:AH6" si="4">IF(Z7="",NA(),Z7)</f>
        <v>99.29</v>
      </c>
      <c r="AA6" s="21">
        <f t="shared" si="4"/>
        <v>99.21</v>
      </c>
      <c r="AB6" s="21">
        <f t="shared" si="4"/>
        <v>98.76</v>
      </c>
      <c r="AC6" s="21">
        <f t="shared" si="4"/>
        <v>99.01</v>
      </c>
      <c r="AD6" s="21">
        <f t="shared" si="4"/>
        <v>102.13</v>
      </c>
      <c r="AE6" s="21">
        <f t="shared" si="4"/>
        <v>101.72</v>
      </c>
      <c r="AF6" s="21">
        <f t="shared" si="4"/>
        <v>102.73</v>
      </c>
      <c r="AG6" s="21">
        <f t="shared" si="4"/>
        <v>105.78</v>
      </c>
      <c r="AH6" s="21">
        <f t="shared" si="4"/>
        <v>106.09</v>
      </c>
      <c r="AI6" s="20" t="str">
        <f>IF(AI7="","",IF(AI7="-","【-】","【"&amp;SUBSTITUTE(TEXT(AI7,"#,##0.00"),"-","△")&amp;"】"))</f>
        <v>【105.35】</v>
      </c>
      <c r="AJ6" s="21">
        <f>IF(AJ7="",NA(),AJ7)</f>
        <v>5.16</v>
      </c>
      <c r="AK6" s="21">
        <f t="shared" ref="AK6:AS6" si="5">IF(AK7="",NA(),AK7)</f>
        <v>7.47</v>
      </c>
      <c r="AL6" s="21">
        <f t="shared" si="5"/>
        <v>9.9700000000000006</v>
      </c>
      <c r="AM6" s="21">
        <f t="shared" si="5"/>
        <v>13.84</v>
      </c>
      <c r="AN6" s="21">
        <f t="shared" si="5"/>
        <v>17.46</v>
      </c>
      <c r="AO6" s="21">
        <f t="shared" si="5"/>
        <v>109.51</v>
      </c>
      <c r="AP6" s="21">
        <f t="shared" si="5"/>
        <v>112.88</v>
      </c>
      <c r="AQ6" s="21">
        <f t="shared" si="5"/>
        <v>94.97</v>
      </c>
      <c r="AR6" s="21">
        <f t="shared" si="5"/>
        <v>63.96</v>
      </c>
      <c r="AS6" s="21">
        <f t="shared" si="5"/>
        <v>69.42</v>
      </c>
      <c r="AT6" s="20" t="str">
        <f>IF(AT7="","",IF(AT7="-","【-】","【"&amp;SUBSTITUTE(TEXT(AT7,"#,##0.00"),"-","△")&amp;"】"))</f>
        <v>【63.89】</v>
      </c>
      <c r="AU6" s="21">
        <f>IF(AU7="",NA(),AU7)</f>
        <v>18.059999999999999</v>
      </c>
      <c r="AV6" s="21">
        <f t="shared" ref="AV6:BD6" si="6">IF(AV7="",NA(),AV7)</f>
        <v>10</v>
      </c>
      <c r="AW6" s="21">
        <f t="shared" si="6"/>
        <v>8.0299999999999994</v>
      </c>
      <c r="AX6" s="21">
        <f t="shared" si="6"/>
        <v>10.32</v>
      </c>
      <c r="AY6" s="21">
        <f t="shared" si="6"/>
        <v>11.01</v>
      </c>
      <c r="AZ6" s="21">
        <f t="shared" si="6"/>
        <v>47.44</v>
      </c>
      <c r="BA6" s="21">
        <f t="shared" si="6"/>
        <v>49.18</v>
      </c>
      <c r="BB6" s="21">
        <f t="shared" si="6"/>
        <v>47.72</v>
      </c>
      <c r="BC6" s="21">
        <f t="shared" si="6"/>
        <v>44.24</v>
      </c>
      <c r="BD6" s="21">
        <f t="shared" si="6"/>
        <v>43.07</v>
      </c>
      <c r="BE6" s="20" t="str">
        <f>IF(BE7="","",IF(BE7="-","【-】","【"&amp;SUBSTITUTE(TEXT(BE7,"#,##0.00"),"-","△")&amp;"】"))</f>
        <v>【44.07】</v>
      </c>
      <c r="BF6" s="21">
        <f>IF(BF7="",NA(),BF7)</f>
        <v>3530.37</v>
      </c>
      <c r="BG6" s="21">
        <f t="shared" ref="BG6:BO6" si="7">IF(BG7="",NA(),BG7)</f>
        <v>3226.3</v>
      </c>
      <c r="BH6" s="21">
        <f t="shared" si="7"/>
        <v>2936.49</v>
      </c>
      <c r="BI6" s="21">
        <f t="shared" si="7"/>
        <v>2664.74</v>
      </c>
      <c r="BJ6" s="21">
        <f t="shared" si="7"/>
        <v>2415.2800000000002</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89.62</v>
      </c>
      <c r="BR6" s="21">
        <f t="shared" ref="BR6:BZ6" si="8">IF(BR7="",NA(),BR7)</f>
        <v>90.5</v>
      </c>
      <c r="BS6" s="21">
        <f t="shared" si="8"/>
        <v>90.69</v>
      </c>
      <c r="BT6" s="21">
        <f t="shared" si="8"/>
        <v>89.47</v>
      </c>
      <c r="BU6" s="21">
        <f t="shared" si="8"/>
        <v>89.16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150</v>
      </c>
      <c r="CD6" s="21">
        <f t="shared" si="9"/>
        <v>150</v>
      </c>
      <c r="CE6" s="21">
        <f t="shared" si="9"/>
        <v>150</v>
      </c>
      <c r="CF6" s="21">
        <f t="shared" si="9"/>
        <v>150</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83.51</v>
      </c>
      <c r="CY6" s="21">
        <f t="shared" ref="CY6:DG6" si="11">IF(CY7="",NA(),CY7)</f>
        <v>83.91</v>
      </c>
      <c r="CZ6" s="21">
        <f t="shared" si="11"/>
        <v>84.41</v>
      </c>
      <c r="DA6" s="21">
        <f t="shared" si="11"/>
        <v>85.15</v>
      </c>
      <c r="DB6" s="21">
        <f t="shared" si="11"/>
        <v>86.64</v>
      </c>
      <c r="DC6" s="21">
        <f t="shared" si="11"/>
        <v>83.06</v>
      </c>
      <c r="DD6" s="21">
        <f t="shared" si="11"/>
        <v>83.32</v>
      </c>
      <c r="DE6" s="21">
        <f t="shared" si="11"/>
        <v>83.75</v>
      </c>
      <c r="DF6" s="21">
        <f t="shared" si="11"/>
        <v>84.19</v>
      </c>
      <c r="DG6" s="21">
        <f t="shared" si="11"/>
        <v>84.34</v>
      </c>
      <c r="DH6" s="20" t="str">
        <f>IF(DH7="","",IF(DH7="-","【-】","【"&amp;SUBSTITUTE(TEXT(DH7,"#,##0.00"),"-","△")&amp;"】"))</f>
        <v>【85.24】</v>
      </c>
      <c r="DI6" s="21">
        <f>IF(DI7="",NA(),DI7)</f>
        <v>16.510000000000002</v>
      </c>
      <c r="DJ6" s="21">
        <f t="shared" ref="DJ6:DR6" si="12">IF(DJ7="",NA(),DJ7)</f>
        <v>18.829999999999998</v>
      </c>
      <c r="DK6" s="21">
        <f t="shared" si="12"/>
        <v>21.17</v>
      </c>
      <c r="DL6" s="21">
        <f t="shared" si="12"/>
        <v>23.39</v>
      </c>
      <c r="DM6" s="21">
        <f t="shared" si="12"/>
        <v>25.59</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232203</v>
      </c>
      <c r="D7" s="23">
        <v>46</v>
      </c>
      <c r="E7" s="23">
        <v>17</v>
      </c>
      <c r="F7" s="23">
        <v>4</v>
      </c>
      <c r="G7" s="23">
        <v>0</v>
      </c>
      <c r="H7" s="23" t="s">
        <v>96</v>
      </c>
      <c r="I7" s="23" t="s">
        <v>97</v>
      </c>
      <c r="J7" s="23" t="s">
        <v>98</v>
      </c>
      <c r="K7" s="23" t="s">
        <v>99</v>
      </c>
      <c r="L7" s="23" t="s">
        <v>100</v>
      </c>
      <c r="M7" s="23" t="s">
        <v>101</v>
      </c>
      <c r="N7" s="24" t="s">
        <v>102</v>
      </c>
      <c r="O7" s="24">
        <v>60.26</v>
      </c>
      <c r="P7" s="24">
        <v>2.64</v>
      </c>
      <c r="Q7" s="24">
        <v>93.14</v>
      </c>
      <c r="R7" s="24">
        <v>2420</v>
      </c>
      <c r="S7" s="24">
        <v>135271</v>
      </c>
      <c r="T7" s="24">
        <v>79.349999999999994</v>
      </c>
      <c r="U7" s="24">
        <v>1704.74</v>
      </c>
      <c r="V7" s="24">
        <v>3555</v>
      </c>
      <c r="W7" s="24">
        <v>1.23</v>
      </c>
      <c r="X7" s="24">
        <v>2890.24</v>
      </c>
      <c r="Y7" s="24">
        <v>99.24</v>
      </c>
      <c r="Z7" s="24">
        <v>99.29</v>
      </c>
      <c r="AA7" s="24">
        <v>99.21</v>
      </c>
      <c r="AB7" s="24">
        <v>98.76</v>
      </c>
      <c r="AC7" s="24">
        <v>99.01</v>
      </c>
      <c r="AD7" s="24">
        <v>102.13</v>
      </c>
      <c r="AE7" s="24">
        <v>101.72</v>
      </c>
      <c r="AF7" s="24">
        <v>102.73</v>
      </c>
      <c r="AG7" s="24">
        <v>105.78</v>
      </c>
      <c r="AH7" s="24">
        <v>106.09</v>
      </c>
      <c r="AI7" s="24">
        <v>105.35</v>
      </c>
      <c r="AJ7" s="24">
        <v>5.16</v>
      </c>
      <c r="AK7" s="24">
        <v>7.47</v>
      </c>
      <c r="AL7" s="24">
        <v>9.9700000000000006</v>
      </c>
      <c r="AM7" s="24">
        <v>13.84</v>
      </c>
      <c r="AN7" s="24">
        <v>17.46</v>
      </c>
      <c r="AO7" s="24">
        <v>109.51</v>
      </c>
      <c r="AP7" s="24">
        <v>112.88</v>
      </c>
      <c r="AQ7" s="24">
        <v>94.97</v>
      </c>
      <c r="AR7" s="24">
        <v>63.96</v>
      </c>
      <c r="AS7" s="24">
        <v>69.42</v>
      </c>
      <c r="AT7" s="24">
        <v>63.89</v>
      </c>
      <c r="AU7" s="24">
        <v>18.059999999999999</v>
      </c>
      <c r="AV7" s="24">
        <v>10</v>
      </c>
      <c r="AW7" s="24">
        <v>8.0299999999999994</v>
      </c>
      <c r="AX7" s="24">
        <v>10.32</v>
      </c>
      <c r="AY7" s="24">
        <v>11.01</v>
      </c>
      <c r="AZ7" s="24">
        <v>47.44</v>
      </c>
      <c r="BA7" s="24">
        <v>49.18</v>
      </c>
      <c r="BB7" s="24">
        <v>47.72</v>
      </c>
      <c r="BC7" s="24">
        <v>44.24</v>
      </c>
      <c r="BD7" s="24">
        <v>43.07</v>
      </c>
      <c r="BE7" s="24">
        <v>44.07</v>
      </c>
      <c r="BF7" s="24">
        <v>3530.37</v>
      </c>
      <c r="BG7" s="24">
        <v>3226.3</v>
      </c>
      <c r="BH7" s="24">
        <v>2936.49</v>
      </c>
      <c r="BI7" s="24">
        <v>2664.74</v>
      </c>
      <c r="BJ7" s="24">
        <v>2415.2800000000002</v>
      </c>
      <c r="BK7" s="24">
        <v>1243.71</v>
      </c>
      <c r="BL7" s="24">
        <v>1194.1500000000001</v>
      </c>
      <c r="BM7" s="24">
        <v>1206.79</v>
      </c>
      <c r="BN7" s="24">
        <v>1258.43</v>
      </c>
      <c r="BO7" s="24">
        <v>1163.75</v>
      </c>
      <c r="BP7" s="24">
        <v>1201.79</v>
      </c>
      <c r="BQ7" s="24">
        <v>89.62</v>
      </c>
      <c r="BR7" s="24">
        <v>90.5</v>
      </c>
      <c r="BS7" s="24">
        <v>90.69</v>
      </c>
      <c r="BT7" s="24">
        <v>89.47</v>
      </c>
      <c r="BU7" s="24">
        <v>89.16</v>
      </c>
      <c r="BV7" s="24">
        <v>74.3</v>
      </c>
      <c r="BW7" s="24">
        <v>72.260000000000005</v>
      </c>
      <c r="BX7" s="24">
        <v>71.84</v>
      </c>
      <c r="BY7" s="24">
        <v>73.36</v>
      </c>
      <c r="BZ7" s="24">
        <v>72.599999999999994</v>
      </c>
      <c r="CA7" s="24">
        <v>75.31</v>
      </c>
      <c r="CB7" s="24">
        <v>150</v>
      </c>
      <c r="CC7" s="24">
        <v>150</v>
      </c>
      <c r="CD7" s="24">
        <v>150</v>
      </c>
      <c r="CE7" s="24">
        <v>150</v>
      </c>
      <c r="CF7" s="24">
        <v>150</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83.51</v>
      </c>
      <c r="CY7" s="24">
        <v>83.91</v>
      </c>
      <c r="CZ7" s="24">
        <v>84.41</v>
      </c>
      <c r="DA7" s="24">
        <v>85.15</v>
      </c>
      <c r="DB7" s="24">
        <v>86.64</v>
      </c>
      <c r="DC7" s="24">
        <v>83.06</v>
      </c>
      <c r="DD7" s="24">
        <v>83.32</v>
      </c>
      <c r="DE7" s="24">
        <v>83.75</v>
      </c>
      <c r="DF7" s="24">
        <v>84.19</v>
      </c>
      <c r="DG7" s="24">
        <v>84.34</v>
      </c>
      <c r="DH7" s="24">
        <v>85.24</v>
      </c>
      <c r="DI7" s="24">
        <v>16.510000000000002</v>
      </c>
      <c r="DJ7" s="24">
        <v>18.829999999999998</v>
      </c>
      <c r="DK7" s="24">
        <v>21.17</v>
      </c>
      <c r="DL7" s="24">
        <v>23.39</v>
      </c>
      <c r="DM7" s="24">
        <v>25.59</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2023-01-12T23:39:42Z</dcterms:created>
  <dcterms:modified xsi:type="dcterms:W3CDTF">2023-01-28T07:01:37Z</dcterms:modified>
  <cp:category/>
</cp:coreProperties>
</file>