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24_知多市\"/>
    </mc:Choice>
  </mc:AlternateContent>
  <xr:revisionPtr revIDLastSave="0" documentId="13_ncr:1_{DF5ADE89-D648-4867-939B-6DD6FA631828}" xr6:coauthVersionLast="47" xr6:coauthVersionMax="47" xr10:uidLastSave="{00000000-0000-0000-0000-000000000000}"/>
  <workbookProtection workbookAlgorithmName="SHA-512" workbookHashValue="WLv8yV3O8Y7bq2IwcjO+7L/Tzc1G353cIqrGogSzLKC8FpQeqviFXmWP7pvGzkdqvRfYlSYl3mU14LGT+8dhxA==" workbookSaltValue="C4USJaGl7ip5Rgwb6cwErA=="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AD10" i="4"/>
  <c r="W10" i="4"/>
  <c r="P10" i="4"/>
  <c r="I10" i="4"/>
  <c r="B10" i="4"/>
  <c r="BB8" i="4"/>
  <c r="AT8"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<sst xmlns="http://schemas.openxmlformats.org/spreadsheetml/2006/main" count="236" uniqueCount="116">
  <si>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</si>
  <si>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</si>
  <si>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</si>
  <si>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</si>
  <si>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</si>
  <si>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</si>
  <si>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</si>
  <si>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</si>
  <si>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</si>
  <si>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</si>
  <si>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</si>
  <si>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</si>
  <si>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</si>
  <si>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</si>
  <si>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</si>
  <si>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</si>
  <si>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</si>
  <si>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</si>
  <si>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</si>
  <si>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</si>
  <si>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</si>
  <si>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</si>
  <si>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</si>
  <si>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</si>
  <si>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</si>
  <si>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</si>
  <si>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</si>
  <si>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</si>
  <si>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</si>
  <si>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</si>
  <si>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</si>
  <si>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</si>
  <si>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</si>
  <si>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</si>
  <si>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</si>
  <si>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</si>
  <si>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</si>
  <si>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</si>
  <si>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</si>
  <si>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</si>
  <si>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</si>
  <si>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</si>
  <si>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</si>
  <si>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</si>
  <si>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</si>
  <si>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</si>
  <si>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</si>
  <si>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</si>
  <si>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</si>
  <si>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</si>
  <si>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</si>
  <si>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</si>
  <si>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</si>
  <si>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</si>
  <si>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</si>
  <si>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</si>
  <si>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</si>
  <si>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</si>
  <si>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</si>
  <si>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</si>
  <si>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</si>
  <si>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</si>
  <si>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</si>
  <si>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</si>
  <si>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</si>
  <si>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</si>
  <si>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</si>
  <si>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</si>
  <si>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</si>
  <si>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</si>
  <si>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</si>
  <si>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</si>
  <si>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</si>
  <si>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</si>
  <si>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</si>
  <si>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</si>
  <si>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</si>
  <si>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</si>
  <si>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</si>
  <si>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</si>
  <si>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</si>
  <si>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</si>
  <si>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</si>
  <si>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</si>
  <si>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</si>
  <si>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</si>
  <si>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</si>
  <si>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</si>
  <si>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</si>
  <si>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</si>
  <si>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</si>
  <si>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</si>
  <si>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</si>
  <si>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</si>
  <si>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</si>
  <si>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</si>
  <si>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</si>
  <si>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</si>
  <si>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</si>
  <si>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</si>
  <si>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</si>
  <si>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</si>
  <si>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</si>
  <si>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</si>
  <si>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</si>
  <si>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</si>
  <si>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</si>
  <si>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</si>
  <si>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</si>
  <si>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</si>
  <si>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</si>
  <si>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</si>
  <si>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</si>
  <si>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早い時期から事業着手し、以後、施設整備を急速に進めたため、施設老朽化が顕著であり、
①有形固定資産減価償却率は上昇傾向で、今後も上昇していく見込みです。
　現時点では管渠施設に耐用年数を超過する施設は無いため、更新工事を行っておらず、今後は平成３０年度末に策定したストックマネジメント計画を基に、汚水処理施設の効率的な修繕を進めるとともに、国庫補助金や企業債を有効活用した資金計画との整合を図りながら、施設整備に取り組んでいきます。</t>
    <rPh sb="149" eb="151">
      <t>オスイ</t>
    </rPh>
    <rPh sb="151" eb="153">
      <t>ショリ</t>
    </rPh>
    <phoneticPr fontId="4"/>
  </si>
  <si>
    <t>　新型コロナウイルス感染症の流行による外出自粛に伴う水需要の増もひと段落し、有収水量が減少しましたが、汚水処理費の減少幅よりは影響が少なかったため、
①経常収支比率、
⑤経費回収率、
⑥汚水処理原価ともほぼ横ばいの状況となっています。
　しかし、①経常収支比率は類似団体と比較しても低い数値で１００％を下回っており、大規模修繕に対する費用を使用料収入で賄うことができていません。
⑧水洗化率については、平均値より高いものの横ばいの状況が続いています。
　人口減少社会の到来により、下水道使用料の自然増は期待できず、経営状況の大幅な改善は見込めないため、必要に応じて、収益の多くを占める下水道使用料の改定や、効率化による経費節減等の検討を進めていきます。</t>
    <rPh sb="34" eb="36">
      <t>ダンラク</t>
    </rPh>
    <rPh sb="38" eb="40">
      <t>ユウシュウ</t>
    </rPh>
    <rPh sb="40" eb="42">
      <t>スイリョウ</t>
    </rPh>
    <rPh sb="43" eb="45">
      <t>ゲンショウ</t>
    </rPh>
    <rPh sb="51" eb="56">
      <t>オスイショリヒ</t>
    </rPh>
    <rPh sb="57" eb="60">
      <t>ゲンショウハバ</t>
    </rPh>
    <rPh sb="63" eb="65">
      <t>エイキョウ</t>
    </rPh>
    <rPh sb="66" eb="67">
      <t>スク</t>
    </rPh>
    <rPh sb="85" eb="90">
      <t>ケイヒカイシュウリツ</t>
    </rPh>
    <rPh sb="93" eb="99">
      <t>オスイショリゲンカ</t>
    </rPh>
    <rPh sb="107" eb="109">
      <t>ジョウキョウ</t>
    </rPh>
    <rPh sb="201" eb="204">
      <t>ヘイキンチ</t>
    </rPh>
    <rPh sb="206" eb="207">
      <t>タカ</t>
    </rPh>
    <rPh sb="247" eb="249">
      <t>シゼン</t>
    </rPh>
    <phoneticPr fontId="4"/>
  </si>
  <si>
    <t>　昭和４５年度から下水道事業を進めているため更新時期を迎えている下水道施設が多く、維持管理費用やその資金調達、更新手法等が現在直面する大きな課題となっています。
　しかし、市の財政状況も切迫しており、一般会計からの長期的かつ安定した十分な繰入金は期待できず、厳しい事業経営を迫られています。
　そのため、今後も令和元年度末に策定した下水道事業経営戦略を基に、経営状況を注視し、定期的な経営戦略の見直しを行っていきます（令和６年度までに見直し予定）。
　なお当特定環境保全公共下水道事業については令和4年度より公共下水道事業へ統合しています。</t>
    <rPh sb="228" eb="229">
      <t>トウ</t>
    </rPh>
    <rPh sb="229" eb="233">
      <t>トクテイカンキョウ</t>
    </rPh>
    <rPh sb="233" eb="237">
      <t>ホゼンコウキョウ</t>
    </rPh>
    <rPh sb="237" eb="240">
      <t>ゲスイドウ</t>
    </rPh>
    <rPh sb="240" eb="242">
      <t>ジギョウ</t>
    </rPh>
    <rPh sb="247" eb="249">
      <t>レイワ</t>
    </rPh>
    <rPh sb="250" eb="251">
      <t>ネン</t>
    </rPh>
    <rPh sb="251" eb="252">
      <t>ド</t>
    </rPh>
    <rPh sb="254" eb="261">
      <t>コウキョウゲスイドウジギョウ</t>
    </rPh>
    <rPh sb="262" eb="264">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</si>
</sst>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B8-4BD2-8865-01FCFF38C2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75B8-4BD2-8865-01FCFF38C2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3F-4F61-BF35-80A723A511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373F-4F61-BF35-80A723A511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96.31</c:v>
                </c:pt>
                <c:pt idx="1">
                  <c:v>96.8</c:v>
                </c:pt>
                <c:pt idx="2">
                  <c:v>96.88</c:v>
                </c:pt>
                <c:pt idx="3">
                  <c:v>97.17</c:v>
                </c:pt>
                <c:pt idx="4">
                  <c:v>97.36</c:v>
                </c:pt>
              </c:numCache>
            </c:numRef>
          </c:val>
          <c:extLst>
            <c:ext xmlns:c16="http://schemas.microsoft.com/office/drawing/2014/chart" uri="{C3380CC4-5D6E-409C-BE32-E72D297353CC}">
              <c16:uniqueId val="{00000000-73AC-4F33-90D1-DDA26C0817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73AC-4F33-90D1-DDA26C0817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76.739999999999995</c:v>
                </c:pt>
                <c:pt idx="1">
                  <c:v>79.94</c:v>
                </c:pt>
                <c:pt idx="2">
                  <c:v>79.180000000000007</c:v>
                </c:pt>
                <c:pt idx="3">
                  <c:v>80.13</c:v>
                </c:pt>
                <c:pt idx="4">
                  <c:v>80.13</c:v>
                </c:pt>
              </c:numCache>
            </c:numRef>
          </c:val>
          <c:extLst>
            <c:ext xmlns:c16="http://schemas.microsoft.com/office/drawing/2014/chart" uri="{C3380CC4-5D6E-409C-BE32-E72D297353CC}">
              <c16:uniqueId val="{00000000-A0C4-40BD-843E-BE75082B529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103.61</c:v>
                </c:pt>
                <c:pt idx="1">
                  <c:v>102.95</c:v>
                </c:pt>
                <c:pt idx="2">
                  <c:v>103.34</c:v>
                </c:pt>
                <c:pt idx="3">
                  <c:v>102.7</c:v>
                </c:pt>
                <c:pt idx="4">
                  <c:v>104.11</c:v>
                </c:pt>
              </c:numCache>
            </c:numRef>
          </c:val>
          <c:smooth val="0"/>
          <c:extLst>
            <c:ext xmlns:c16="http://schemas.microsoft.com/office/drawing/2014/chart" uri="{C3380CC4-5D6E-409C-BE32-E72D297353CC}">
              <c16:uniqueId val="{00000001-A0C4-40BD-843E-BE75082B529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46.99</c:v>
                </c:pt>
                <c:pt idx="1">
                  <c:v>48.87</c:v>
                </c:pt>
                <c:pt idx="2">
                  <c:v>50.75</c:v>
                </c:pt>
                <c:pt idx="3">
                  <c:v>52.63</c:v>
                </c:pt>
                <c:pt idx="4">
                  <c:v>54.51</c:v>
                </c:pt>
              </c:numCache>
            </c:numRef>
          </c:val>
          <c:extLst>
            <c:ext xmlns:c16="http://schemas.microsoft.com/office/drawing/2014/chart" uri="{C3380CC4-5D6E-409C-BE32-E72D297353CC}">
              <c16:uniqueId val="{00000000-CDA2-4AA9-A865-8B6D849154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28.59</c:v>
                </c:pt>
                <c:pt idx="1">
                  <c:v>26.56</c:v>
                </c:pt>
                <c:pt idx="2">
                  <c:v>27.82</c:v>
                </c:pt>
                <c:pt idx="3">
                  <c:v>29.24</c:v>
                </c:pt>
                <c:pt idx="4">
                  <c:v>31.73</c:v>
                </c:pt>
              </c:numCache>
            </c:numRef>
          </c:val>
          <c:smooth val="0"/>
          <c:extLst>
            <c:ext xmlns:c16="http://schemas.microsoft.com/office/drawing/2014/chart" uri="{C3380CC4-5D6E-409C-BE32-E72D297353CC}">
              <c16:uniqueId val="{00000001-CDA2-4AA9-A865-8B6D849154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01-42FC-8DD8-A0F46B3E0A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01-42FC-8DD8-A0F46B3E0A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1053.8</c:v>
                </c:pt>
                <c:pt idx="1">
                  <c:v>206.1</c:v>
                </c:pt>
                <c:pt idx="2">
                  <c:v>238.86</c:v>
                </c:pt>
                <c:pt idx="3">
                  <c:v>267.76</c:v>
                </c:pt>
                <c:pt idx="4">
                  <c:v>304.05</c:v>
                </c:pt>
              </c:numCache>
            </c:numRef>
          </c:val>
          <c:extLst>
            <c:ext xmlns:c16="http://schemas.microsoft.com/office/drawing/2014/chart" uri="{C3380CC4-5D6E-409C-BE32-E72D297353CC}">
              <c16:uniqueId val="{00000000-7ABB-4C5C-AB8C-93F7745D42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80.63</c:v>
                </c:pt>
                <c:pt idx="1">
                  <c:v>27.02</c:v>
                </c:pt>
                <c:pt idx="2">
                  <c:v>29.74</c:v>
                </c:pt>
                <c:pt idx="3">
                  <c:v>48.2</c:v>
                </c:pt>
                <c:pt idx="4">
                  <c:v>46.91</c:v>
                </c:pt>
              </c:numCache>
            </c:numRef>
          </c:val>
          <c:smooth val="0"/>
          <c:extLst>
            <c:ext xmlns:c16="http://schemas.microsoft.com/office/drawing/2014/chart" uri="{C3380CC4-5D6E-409C-BE32-E72D297353CC}">
              <c16:uniqueId val="{00000001-7ABB-4C5C-AB8C-93F7745D42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3541.91</c:v>
                </c:pt>
                <c:pt idx="1">
                  <c:v>2770.98</c:v>
                </c:pt>
                <c:pt idx="2">
                  <c:v>3453.76</c:v>
                </c:pt>
                <c:pt idx="3">
                  <c:v>2745.02</c:v>
                </c:pt>
                <c:pt idx="4">
                  <c:v>3197.64</c:v>
                </c:pt>
              </c:numCache>
            </c:numRef>
          </c:val>
          <c:extLst>
            <c:ext xmlns:c16="http://schemas.microsoft.com/office/drawing/2014/chart" uri="{C3380CC4-5D6E-409C-BE32-E72D297353CC}">
              <c16:uniqueId val="{00000000-2D03-460F-A0AD-5E16AB928E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70.92</c:v>
                </c:pt>
                <c:pt idx="1">
                  <c:v>60.67</c:v>
                </c:pt>
                <c:pt idx="2">
                  <c:v>53.44</c:v>
                </c:pt>
                <c:pt idx="3">
                  <c:v>46.85</c:v>
                </c:pt>
                <c:pt idx="4">
                  <c:v>44.35</c:v>
                </c:pt>
              </c:numCache>
            </c:numRef>
          </c:val>
          <c:smooth val="0"/>
          <c:extLst>
            <c:ext xmlns:c16="http://schemas.microsoft.com/office/drawing/2014/chart" uri="{C3380CC4-5D6E-409C-BE32-E72D297353CC}">
              <c16:uniqueId val="{00000001-2D03-460F-A0AD-5E16AB928E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47-4C60-8CAB-EB9560927A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EF47-4C60-8CAB-EB9560927A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71.33</c:v>
                </c:pt>
                <c:pt idx="1">
                  <c:v>72.73</c:v>
                </c:pt>
                <c:pt idx="2">
                  <c:v>73.2</c:v>
                </c:pt>
                <c:pt idx="3">
                  <c:v>73.88</c:v>
                </c:pt>
                <c:pt idx="4">
                  <c:v>73.92</c:v>
                </c:pt>
              </c:numCache>
            </c:numRef>
          </c:val>
          <c:extLst>
            <c:ext xmlns:c16="http://schemas.microsoft.com/office/drawing/2014/chart" uri="{C3380CC4-5D6E-409C-BE32-E72D297353CC}">
              <c16:uniqueId val="{00000000-58AE-4AF5-90D9-D251454383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58AE-4AF5-90D9-D251454383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148.75</c:v>
                </c:pt>
                <c:pt idx="4">
                  <c:v>148.54</c:v>
                </c:pt>
              </c:numCache>
            </c:numRef>
          </c:val>
          <c:extLst>
            <c:ext xmlns:c16="http://schemas.microsoft.com/office/drawing/2014/chart" uri="{C3380CC4-5D6E-409C-BE32-E72D297353CC}">
              <c16:uniqueId val="{00000000-B7A0-4AE3-9A65-34E2506BCA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B7A0-4AE3-9A65-34E2506BCA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知多市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84719</v>
      </c>
      <c r="AM8" s="45"/>
      <c r="AN8" s="45"/>
      <c r="AO8" s="45"/>
      <c r="AP8" s="45"/>
      <c r="AQ8" s="45"/>
      <c r="AR8" s="45"/>
      <c r="AS8" s="45"/>
      <c r="AT8" s="46">
        <f>データ!T6</f>
        <v>45.9</v>
      </c>
      <c r="AU8" s="46"/>
      <c r="AV8" s="46"/>
      <c r="AW8" s="46"/>
      <c r="AX8" s="46"/>
      <c r="AY8" s="46"/>
      <c r="AZ8" s="46"/>
      <c r="BA8" s="46"/>
      <c r="BB8" s="46">
        <f>データ!U6</f>
        <v>1845.73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99.24</v>
      </c>
      <c r="J10" s="46"/>
      <c r="K10" s="46"/>
      <c r="L10" s="46"/>
      <c r="M10" s="46"/>
      <c r="N10" s="46"/>
      <c r="O10" s="46"/>
      <c r="P10" s="46">
        <f>データ!P6</f>
        <v>1.93</v>
      </c>
      <c r="Q10" s="46"/>
      <c r="R10" s="46"/>
      <c r="S10" s="46"/>
      <c r="T10" s="46"/>
      <c r="U10" s="46"/>
      <c r="V10" s="46"/>
      <c r="W10" s="46">
        <f>データ!Q6</f>
        <v>85.66</v>
      </c>
      <c r="X10" s="46"/>
      <c r="Y10" s="46"/>
      <c r="Z10" s="46"/>
      <c r="AA10" s="46"/>
      <c r="AB10" s="46"/>
      <c r="AC10" s="46"/>
      <c r="AD10" s="45">
        <f>データ!R6</f>
        <v>2222</v>
      </c>
      <c r="AE10" s="45"/>
      <c r="AF10" s="45"/>
      <c r="AG10" s="45"/>
      <c r="AH10" s="45"/>
      <c r="AI10" s="45"/>
      <c r="AJ10" s="45"/>
      <c r="AK10" s="2"/>
      <c r="AL10" s="45">
        <f>データ!V6</f>
        <v>1628</v>
      </c>
      <c r="AM10" s="45"/>
      <c r="AN10" s="45"/>
      <c r="AO10" s="45"/>
      <c r="AP10" s="45"/>
      <c r="AQ10" s="45"/>
      <c r="AR10" s="45"/>
      <c r="AS10" s="45"/>
      <c r="AT10" s="46">
        <f>データ!W6</f>
        <v>0.8</v>
      </c>
      <c r="AU10" s="46"/>
      <c r="AV10" s="46"/>
      <c r="AW10" s="46"/>
      <c r="AX10" s="46"/>
      <c r="AY10" s="46"/>
      <c r="AZ10" s="46"/>
      <c r="BA10" s="46"/>
      <c r="BB10" s="46">
        <f>データ!X6</f>
        <v>2035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qAjY7xW+LfiTCE19/B7KWYeE/g8q6ffpY1MyO1zM26kWR5j//EZ6aCLsBmyGUnX/PxWiLNbU54eqnBy5VMln0g==" saltValue="cS11jRCivUQtvnNA91/8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232246</v>
      </c>
      <c r="D6" s="19">
        <f t="shared" si="3"/>
        <v>46</v>
      </c>
      <c r="E6" s="19">
        <f t="shared" si="3"/>
        <v>17</v>
      </c>
      <c r="F6" s="19">
        <f t="shared" si="3"/>
        <v>4</v>
      </c>
      <c r="G6" s="19">
        <f t="shared" si="3"/>
        <v>0</v>
      </c>
      <c r="H6" s="19" t="str">
        <f t="shared" si="3"/>
        <v>愛知県　知多市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99.24</v>
      </c>
      <c r="P6" s="20">
        <f t="shared" si="3"/>
        <v>1.93</v>
      </c>
      <c r="Q6" s="20">
        <f t="shared" si="3"/>
        <v>85.66</v>
      </c>
      <c r="R6" s="20">
        <f t="shared" si="3"/>
        <v>2222</v>
      </c>
      <c r="S6" s="20">
        <f t="shared" si="3"/>
        <v>84719</v>
      </c>
      <c r="T6" s="20">
        <f t="shared" si="3"/>
        <v>45.9</v>
      </c>
      <c r="U6" s="20">
        <f t="shared" si="3"/>
        <v>1845.73</v>
      </c>
      <c r="V6" s="20">
        <f t="shared" si="3"/>
        <v>1628</v>
      </c>
      <c r="W6" s="20">
        <f t="shared" si="3"/>
        <v>0.8</v>
      </c>
      <c r="X6" s="20">
        <f t="shared" si="3"/>
        <v>2035</v>
      </c>
      <c r="Y6" s="21">
        <f>IF(Y7="",NA(),Y7)</f>
        <v>76.739999999999995</v>
      </c>
      <c r="Z6" s="21">
        <f t="shared" ref="Z6:AH6" si="4">IF(Z7="",NA(),Z7)</f>
        <v>79.94</v>
      </c>
      <c r="AA6" s="21">
        <f t="shared" si="4"/>
        <v>79.180000000000007</v>
      </c>
      <c r="AB6" s="21">
        <f t="shared" si="4"/>
        <v>80.13</v>
      </c>
      <c r="AC6" s="21">
        <f t="shared" si="4"/>
        <v>80.13</v>
      </c>
      <c r="AD6" s="21">
        <f t="shared" si="4"/>
        <v>103.61</v>
      </c>
      <c r="AE6" s="21">
        <f t="shared" si="4"/>
        <v>102.95</v>
      </c>
      <c r="AF6" s="21">
        <f t="shared" si="4"/>
        <v>103.34</v>
      </c>
      <c r="AG6" s="21">
        <f t="shared" si="4"/>
        <v>102.7</v>
      </c>
      <c r="AH6" s="21">
        <f t="shared" si="4"/>
        <v>104.11</v>
      </c>
      <c r="AI6" s="20" t="str">
        <f>IF(AI7="","",IF(AI7="-","【-】","【"&amp;SUBSTITUTE(TEXT(AI7,"#,##0.00"),"-","△")&amp;"】"))</f>
        <v>【105.35】</v>
      </c>
      <c r="AJ6" s="21">
        <f>IF(AJ7="",NA(),AJ7)</f>
        <v>1053.8</v>
      </c>
      <c r="AK6" s="21">
        <f t="shared" ref="AK6:AS6" si="5">IF(AK7="",NA(),AK7)</f>
        <v>206.1</v>
      </c>
      <c r="AL6" s="21">
        <f t="shared" si="5"/>
        <v>238.86</v>
      </c>
      <c r="AM6" s="21">
        <f t="shared" si="5"/>
        <v>267.76</v>
      </c>
      <c r="AN6" s="21">
        <f t="shared" si="5"/>
        <v>304.05</v>
      </c>
      <c r="AO6" s="21">
        <f t="shared" si="5"/>
        <v>80.63</v>
      </c>
      <c r="AP6" s="21">
        <f t="shared" si="5"/>
        <v>27.02</v>
      </c>
      <c r="AQ6" s="21">
        <f t="shared" si="5"/>
        <v>29.74</v>
      </c>
      <c r="AR6" s="21">
        <f t="shared" si="5"/>
        <v>48.2</v>
      </c>
      <c r="AS6" s="21">
        <f t="shared" si="5"/>
        <v>46.91</v>
      </c>
      <c r="AT6" s="20" t="str">
        <f>IF(AT7="","",IF(AT7="-","【-】","【"&amp;SUBSTITUTE(TEXT(AT7,"#,##0.00"),"-","△")&amp;"】"))</f>
        <v>【63.89】</v>
      </c>
      <c r="AU6" s="21">
        <f>IF(AU7="",NA(),AU7)</f>
        <v>3541.91</v>
      </c>
      <c r="AV6" s="21">
        <f t="shared" ref="AV6:BD6" si="6">IF(AV7="",NA(),AV7)</f>
        <v>2770.98</v>
      </c>
      <c r="AW6" s="21">
        <f t="shared" si="6"/>
        <v>3453.76</v>
      </c>
      <c r="AX6" s="21">
        <f t="shared" si="6"/>
        <v>2745.02</v>
      </c>
      <c r="AY6" s="21">
        <f t="shared" si="6"/>
        <v>3197.64</v>
      </c>
      <c r="AZ6" s="21">
        <f t="shared" si="6"/>
        <v>70.92</v>
      </c>
      <c r="BA6" s="21">
        <f t="shared" si="6"/>
        <v>60.67</v>
      </c>
      <c r="BB6" s="21">
        <f t="shared" si="6"/>
        <v>53.44</v>
      </c>
      <c r="BC6" s="21">
        <f t="shared" si="6"/>
        <v>46.85</v>
      </c>
      <c r="BD6" s="21">
        <f t="shared" si="6"/>
        <v>44.35</v>
      </c>
      <c r="BE6" s="20" t="str">
        <f>IF(BE7="","",IF(BE7="-","【-】","【"&amp;SUBSTITUTE(TEXT(BE7,"#,##0.00"),"-","△")&amp;"】"))</f>
        <v>【44.07】</v>
      </c>
      <c r="BF6" s="20">
        <f>IF(BF7="",NA(),BF7)</f>
        <v>0</v>
      </c>
      <c r="BG6" s="20">
        <f t="shared" ref="BG6:BO6" si="7">IF(BG7="",NA(),BG7)</f>
        <v>0</v>
      </c>
      <c r="BH6" s="20">
        <f t="shared" si="7"/>
        <v>0</v>
      </c>
      <c r="BI6" s="20">
        <f t="shared" si="7"/>
        <v>0</v>
      </c>
      <c r="BJ6" s="20">
        <f t="shared" si="7"/>
        <v>0</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71.33</v>
      </c>
      <c r="BR6" s="21">
        <f t="shared" ref="BR6:BZ6" si="8">IF(BR7="",NA(),BR7)</f>
        <v>72.73</v>
      </c>
      <c r="BS6" s="21">
        <f t="shared" si="8"/>
        <v>73.2</v>
      </c>
      <c r="BT6" s="21">
        <f t="shared" si="8"/>
        <v>73.88</v>
      </c>
      <c r="BU6" s="21">
        <f t="shared" si="8"/>
        <v>73.92</v>
      </c>
      <c r="BV6" s="21">
        <f t="shared" si="8"/>
        <v>88.16</v>
      </c>
      <c r="BW6" s="21">
        <f t="shared" si="8"/>
        <v>87.03</v>
      </c>
      <c r="BX6" s="21">
        <f t="shared" si="8"/>
        <v>84.3</v>
      </c>
      <c r="BY6" s="21">
        <f t="shared" si="8"/>
        <v>82.88</v>
      </c>
      <c r="BZ6" s="21">
        <f t="shared" si="8"/>
        <v>82.53</v>
      </c>
      <c r="CA6" s="20" t="str">
        <f>IF(CA7="","",IF(CA7="-","【-】","【"&amp;SUBSTITUTE(TEXT(CA7,"#,##0.00"),"-","△")&amp;"】"))</f>
        <v>【75.31】</v>
      </c>
      <c r="CB6" s="21">
        <f>IF(CB7="",NA(),CB7)</f>
        <v>150</v>
      </c>
      <c r="CC6" s="21">
        <f t="shared" ref="CC6:CK6" si="9">IF(CC7="",NA(),CC7)</f>
        <v>150</v>
      </c>
      <c r="CD6" s="21">
        <f t="shared" si="9"/>
        <v>150</v>
      </c>
      <c r="CE6" s="21">
        <f t="shared" si="9"/>
        <v>148.75</v>
      </c>
      <c r="CF6" s="21">
        <f t="shared" si="9"/>
        <v>148.54</v>
      </c>
      <c r="CG6" s="21">
        <f t="shared" si="9"/>
        <v>173.89</v>
      </c>
      <c r="CH6" s="21">
        <f t="shared" si="9"/>
        <v>177.02</v>
      </c>
      <c r="CI6" s="21">
        <f t="shared" si="9"/>
        <v>185.47</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42.38</v>
      </c>
      <c r="CS6" s="21">
        <f t="shared" si="10"/>
        <v>46.17</v>
      </c>
      <c r="CT6" s="21">
        <f t="shared" si="10"/>
        <v>45.68</v>
      </c>
      <c r="CU6" s="21">
        <f t="shared" si="10"/>
        <v>45.87</v>
      </c>
      <c r="CV6" s="21">
        <f t="shared" si="10"/>
        <v>44.24</v>
      </c>
      <c r="CW6" s="20" t="str">
        <f>IF(CW7="","",IF(CW7="-","【-】","【"&amp;SUBSTITUTE(TEXT(CW7,"#,##0.00"),"-","△")&amp;"】"))</f>
        <v>【42.57】</v>
      </c>
      <c r="CX6" s="21">
        <f>IF(CX7="",NA(),CX7)</f>
        <v>96.31</v>
      </c>
      <c r="CY6" s="21">
        <f t="shared" ref="CY6:DG6" si="11">IF(CY7="",NA(),CY7)</f>
        <v>96.8</v>
      </c>
      <c r="CZ6" s="21">
        <f t="shared" si="11"/>
        <v>96.88</v>
      </c>
      <c r="DA6" s="21">
        <f t="shared" si="11"/>
        <v>97.17</v>
      </c>
      <c r="DB6" s="21">
        <f t="shared" si="11"/>
        <v>97.36</v>
      </c>
      <c r="DC6" s="21">
        <f t="shared" si="11"/>
        <v>87.01</v>
      </c>
      <c r="DD6" s="21">
        <f t="shared" si="11"/>
        <v>87.84</v>
      </c>
      <c r="DE6" s="21">
        <f t="shared" si="11"/>
        <v>87.96</v>
      </c>
      <c r="DF6" s="21">
        <f t="shared" si="11"/>
        <v>87.65</v>
      </c>
      <c r="DG6" s="21">
        <f t="shared" si="11"/>
        <v>88.15</v>
      </c>
      <c r="DH6" s="20" t="str">
        <f>IF(DH7="","",IF(DH7="-","【-】","【"&amp;SUBSTITUTE(TEXT(DH7,"#,##0.00"),"-","△")&amp;"】"))</f>
        <v>【85.24】</v>
      </c>
      <c r="DI6" s="21">
        <f>IF(DI7="",NA(),DI7)</f>
        <v>46.99</v>
      </c>
      <c r="DJ6" s="21">
        <f t="shared" ref="DJ6:DR6" si="12">IF(DJ7="",NA(),DJ7)</f>
        <v>48.87</v>
      </c>
      <c r="DK6" s="21">
        <f t="shared" si="12"/>
        <v>50.75</v>
      </c>
      <c r="DL6" s="21">
        <f t="shared" si="12"/>
        <v>52.63</v>
      </c>
      <c r="DM6" s="21">
        <f t="shared" si="12"/>
        <v>54.51</v>
      </c>
      <c r="DN6" s="21">
        <f t="shared" si="12"/>
        <v>28.59</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0.15</v>
      </c>
      <c r="EK6" s="21">
        <f t="shared" si="14"/>
        <v>0.06</v>
      </c>
      <c r="EL6" s="21">
        <f t="shared" si="14"/>
        <v>0.04</v>
      </c>
      <c r="EM6" s="21">
        <f t="shared" si="14"/>
        <v>0.06</v>
      </c>
      <c r="EN6" s="21">
        <f t="shared" si="14"/>
        <v>0.27</v>
      </c>
      <c r="EO6" s="20" t="str">
        <f>IF(EO7="","",IF(EO7="-","【-】","【"&amp;SUBSTITUTE(TEXT(EO7,"#,##0.00"),"-","△")&amp;"】"))</f>
        <v>【0.15】</v>
      </c>
    </row>
    <row r="7" spans="1:148" s="22" customFormat="1" x14ac:dyDescent="0.25">
      <c r="A7" s="14"/>
      <c r="B7" s="23">
        <v>2021</v>
      </c>
      <c r="C7" s="23">
        <v>232246</v>
      </c>
      <c r="D7" s="23">
        <v>46</v>
      </c>
      <c r="E7" s="23">
        <v>17</v>
      </c>
      <c r="F7" s="23">
        <v>4</v>
      </c>
      <c r="G7" s="23">
        <v>0</v>
      </c>
      <c r="H7" s="23" t="s">
        <v>96</v>
      </c>
      <c r="I7" s="23" t="s">
        <v>97</v>
      </c>
      <c r="J7" s="23" t="s">
        <v>98</v>
      </c>
      <c r="K7" s="23" t="s">
        <v>99</v>
      </c>
      <c r="L7" s="23" t="s">
        <v>100</v>
      </c>
      <c r="M7" s="23" t="s">
        <v>101</v>
      </c>
      <c r="N7" s="24" t="s">
        <v>102</v>
      </c>
      <c r="O7" s="24">
        <v>99.24</v>
      </c>
      <c r="P7" s="24">
        <v>1.93</v>
      </c>
      <c r="Q7" s="24">
        <v>85.66</v>
      </c>
      <c r="R7" s="24">
        <v>2222</v>
      </c>
      <c r="S7" s="24">
        <v>84719</v>
      </c>
      <c r="T7" s="24">
        <v>45.9</v>
      </c>
      <c r="U7" s="24">
        <v>1845.73</v>
      </c>
      <c r="V7" s="24">
        <v>1628</v>
      </c>
      <c r="W7" s="24">
        <v>0.8</v>
      </c>
      <c r="X7" s="24">
        <v>2035</v>
      </c>
      <c r="Y7" s="24">
        <v>76.739999999999995</v>
      </c>
      <c r="Z7" s="24">
        <v>79.94</v>
      </c>
      <c r="AA7" s="24">
        <v>79.180000000000007</v>
      </c>
      <c r="AB7" s="24">
        <v>80.13</v>
      </c>
      <c r="AC7" s="24">
        <v>80.13</v>
      </c>
      <c r="AD7" s="24">
        <v>103.61</v>
      </c>
      <c r="AE7" s="24">
        <v>102.95</v>
      </c>
      <c r="AF7" s="24">
        <v>103.34</v>
      </c>
      <c r="AG7" s="24">
        <v>102.7</v>
      </c>
      <c r="AH7" s="24">
        <v>104.11</v>
      </c>
      <c r="AI7" s="24">
        <v>105.35</v>
      </c>
      <c r="AJ7" s="24">
        <v>1053.8</v>
      </c>
      <c r="AK7" s="24">
        <v>206.1</v>
      </c>
      <c r="AL7" s="24">
        <v>238.86</v>
      </c>
      <c r="AM7" s="24">
        <v>267.76</v>
      </c>
      <c r="AN7" s="24">
        <v>304.05</v>
      </c>
      <c r="AO7" s="24">
        <v>80.63</v>
      </c>
      <c r="AP7" s="24">
        <v>27.02</v>
      </c>
      <c r="AQ7" s="24">
        <v>29.74</v>
      </c>
      <c r="AR7" s="24">
        <v>48.2</v>
      </c>
      <c r="AS7" s="24">
        <v>46.91</v>
      </c>
      <c r="AT7" s="24">
        <v>63.89</v>
      </c>
      <c r="AU7" s="24">
        <v>3541.91</v>
      </c>
      <c r="AV7" s="24">
        <v>2770.98</v>
      </c>
      <c r="AW7" s="24">
        <v>3453.76</v>
      </c>
      <c r="AX7" s="24">
        <v>2745.02</v>
      </c>
      <c r="AY7" s="24">
        <v>3197.64</v>
      </c>
      <c r="AZ7" s="24">
        <v>70.92</v>
      </c>
      <c r="BA7" s="24">
        <v>60.67</v>
      </c>
      <c r="BB7" s="24">
        <v>53.44</v>
      </c>
      <c r="BC7" s="24">
        <v>46.85</v>
      </c>
      <c r="BD7" s="24">
        <v>44.35</v>
      </c>
      <c r="BE7" s="24">
        <v>44.07</v>
      </c>
      <c r="BF7" s="24">
        <v>0</v>
      </c>
      <c r="BG7" s="24">
        <v>0</v>
      </c>
      <c r="BH7" s="24">
        <v>0</v>
      </c>
      <c r="BI7" s="24">
        <v>0</v>
      </c>
      <c r="BJ7" s="24">
        <v>0</v>
      </c>
      <c r="BK7" s="24">
        <v>1144.94</v>
      </c>
      <c r="BL7" s="24">
        <v>1252.71</v>
      </c>
      <c r="BM7" s="24">
        <v>1267.3900000000001</v>
      </c>
      <c r="BN7" s="24">
        <v>1268.6300000000001</v>
      </c>
      <c r="BO7" s="24">
        <v>1283.69</v>
      </c>
      <c r="BP7" s="24">
        <v>1201.79</v>
      </c>
      <c r="BQ7" s="24">
        <v>71.33</v>
      </c>
      <c r="BR7" s="24">
        <v>72.73</v>
      </c>
      <c r="BS7" s="24">
        <v>73.2</v>
      </c>
      <c r="BT7" s="24">
        <v>73.88</v>
      </c>
      <c r="BU7" s="24">
        <v>73.92</v>
      </c>
      <c r="BV7" s="24">
        <v>88.16</v>
      </c>
      <c r="BW7" s="24">
        <v>87.03</v>
      </c>
      <c r="BX7" s="24">
        <v>84.3</v>
      </c>
      <c r="BY7" s="24">
        <v>82.88</v>
      </c>
      <c r="BZ7" s="24">
        <v>82.53</v>
      </c>
      <c r="CA7" s="24">
        <v>75.31</v>
      </c>
      <c r="CB7" s="24">
        <v>150</v>
      </c>
      <c r="CC7" s="24">
        <v>150</v>
      </c>
      <c r="CD7" s="24">
        <v>150</v>
      </c>
      <c r="CE7" s="24">
        <v>148.75</v>
      </c>
      <c r="CF7" s="24">
        <v>148.54</v>
      </c>
      <c r="CG7" s="24">
        <v>173.89</v>
      </c>
      <c r="CH7" s="24">
        <v>177.02</v>
      </c>
      <c r="CI7" s="24">
        <v>185.47</v>
      </c>
      <c r="CJ7" s="24">
        <v>187.76</v>
      </c>
      <c r="CK7" s="24">
        <v>190.48</v>
      </c>
      <c r="CL7" s="24">
        <v>216.39</v>
      </c>
      <c r="CM7" s="24" t="s">
        <v>102</v>
      </c>
      <c r="CN7" s="24" t="s">
        <v>102</v>
      </c>
      <c r="CO7" s="24" t="s">
        <v>102</v>
      </c>
      <c r="CP7" s="24" t="s">
        <v>102</v>
      </c>
      <c r="CQ7" s="24" t="s">
        <v>102</v>
      </c>
      <c r="CR7" s="24">
        <v>42.38</v>
      </c>
      <c r="CS7" s="24">
        <v>46.17</v>
      </c>
      <c r="CT7" s="24">
        <v>45.68</v>
      </c>
      <c r="CU7" s="24">
        <v>45.87</v>
      </c>
      <c r="CV7" s="24">
        <v>44.24</v>
      </c>
      <c r="CW7" s="24">
        <v>42.57</v>
      </c>
      <c r="CX7" s="24">
        <v>96.31</v>
      </c>
      <c r="CY7" s="24">
        <v>96.8</v>
      </c>
      <c r="CZ7" s="24">
        <v>96.88</v>
      </c>
      <c r="DA7" s="24">
        <v>97.17</v>
      </c>
      <c r="DB7" s="24">
        <v>97.36</v>
      </c>
      <c r="DC7" s="24">
        <v>87.01</v>
      </c>
      <c r="DD7" s="24">
        <v>87.84</v>
      </c>
      <c r="DE7" s="24">
        <v>87.96</v>
      </c>
      <c r="DF7" s="24">
        <v>87.65</v>
      </c>
      <c r="DG7" s="24">
        <v>88.15</v>
      </c>
      <c r="DH7" s="24">
        <v>85.24</v>
      </c>
      <c r="DI7" s="24">
        <v>46.99</v>
      </c>
      <c r="DJ7" s="24">
        <v>48.87</v>
      </c>
      <c r="DK7" s="24">
        <v>50.75</v>
      </c>
      <c r="DL7" s="24">
        <v>52.63</v>
      </c>
      <c r="DM7" s="24">
        <v>54.51</v>
      </c>
      <c r="DN7" s="24">
        <v>28.59</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v>
      </c>
      <c r="EF7" s="24">
        <v>0</v>
      </c>
      <c r="EG7" s="24">
        <v>0</v>
      </c>
      <c r="EH7" s="24">
        <v>0</v>
      </c>
      <c r="EI7" s="24">
        <v>0</v>
      </c>
      <c r="EJ7" s="24">
        <v>0.15</v>
      </c>
      <c r="EK7" s="24">
        <v>0.06</v>
      </c>
      <c r="EL7" s="24">
        <v>0.04</v>
      </c>
      <c r="EM7" s="24">
        <v>0.06</v>
      </c>
      <c r="EN7" s="24">
        <v>0.27</v>
      </c>
      <c r="EO7" s="24">
        <v>0.15</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2023-01-20T06:44:31Z</cp:lastPrinted>
  <dcterms:created xsi:type="dcterms:W3CDTF">2023-01-12T23:39:43Z</dcterms:created>
  <dcterms:modified xsi:type="dcterms:W3CDTF">2023-02-07T00:24:02Z</dcterms:modified>
  <cp:category/>
</cp:coreProperties>
</file>