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3_市町村回答　→01.23〆\28_岩倉市\下水道\"/>
    </mc:Choice>
  </mc:AlternateContent>
  <xr:revisionPtr revIDLastSave="0" documentId="13_ncr:1_{BFA2825E-1E95-4DDE-948D-09569198F72B}" xr6:coauthVersionLast="47" xr6:coauthVersionMax="47" xr10:uidLastSave="{00000000-0000-0000-0000-000000000000}"/>
  <workbookProtection workbookAlgorithmName="SHA-512" workbookHashValue="xsE8Ci0+/jo7bQnNOwY7+Sjutv62yE/CpbOeZ5JokTN+dmKB1fec64m3mTRAtdGwnvi8w8fdbTyaTroaXhXTxQ==" workbookSaltValue="oVzGsAQAYUaVgV4B+85BAw=="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AD10" i="4" s="1"/>
  <c r="Q6" i="5"/>
  <c r="P6" i="5"/>
  <c r="P10" i="4" s="1"/>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G85" i="4"/>
  <c r="E85" i="4"/>
  <c r="BB10" i="4"/>
  <c r="AT10" i="4"/>
  <c r="W10" i="4"/>
  <c r="W8" i="4"/>
  <c r="P8" i="4"/>
  <c r="B6" i="4"/>
</calcChain>
</file>

<file path=xl/sharedStrings.xml><?xml version="1.0" encoding="utf-8"?>
<sst xmlns="http://schemas.openxmlformats.org/spreadsheetml/2006/main" count="278" uniqueCount="117">
  <si>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</si>
  <si>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</si>
  <si>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</si>
  <si>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</si>
  <si>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</si>
  <si>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</si>
  <si>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</si>
  <si>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</si>
  <si>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</si>
  <si>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</si>
  <si>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</si>
  <si>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</si>
  <si>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</si>
  <si>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</si>
  <si>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</si>
  <si>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</si>
  <si>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</si>
  <si>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</si>
  <si>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</si>
  <si>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</si>
  <si>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</si>
  <si>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</si>
  <si>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</si>
  <si>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</si>
  <si>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</si>
  <si>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</si>
  <si>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</si>
  <si>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</si>
  <si>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</si>
  <si>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</si>
  <si>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</si>
  <si>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</si>
  <si>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</si>
  <si>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</si>
  <si>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</si>
  <si>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</si>
  <si>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</si>
  <si>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</si>
  <si>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</si>
  <si>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</si>
  <si>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</si>
  <si>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</si>
  <si>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</si>
  <si>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</si>
  <si>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</si>
  <si>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</si>
  <si>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</si>
  <si>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</si>
  <si>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</si>
  <si>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</si>
  <si>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</si>
  <si>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</si>
  <si>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</si>
  <si>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</si>
  <si>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</si>
  <si>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</si>
  <si>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</si>
  <si>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</si>
  <si>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</si>
  <si>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</si>
  <si>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</si>
  <si>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</si>
  <si>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</si>
  <si>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</si>
  <si>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</si>
  <si>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</si>
  <si>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</si>
  <si>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</si>
  <si>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</si>
  <si>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</si>
  <si>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</si>
  <si>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</si>
  <si>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</si>
  <si>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</si>
  <si>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</si>
  <si>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</si>
  <si>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</si>
  <si>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</si>
  <si>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</si>
  <si>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</si>
  <si>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</si>
  <si>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</si>
  <si>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</si>
  <si>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</si>
  <si>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</si>
  <si>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</si>
  <si>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</si>
  <si>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</si>
  <si>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</si>
  <si>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</si>
  <si>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</si>
  <si>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</si>
  <si>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</si>
  <si>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</si>
  <si>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</si>
  <si>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</si>
  <si>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岩倉市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</si>
  <si>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</si>
  <si>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</si>
  <si>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</si>
  <si>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</si>
  <si>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</si>
  <si>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</si>
  <si>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</si>
  <si>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</si>
  <si>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</si>
  <si>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</si>
  <si>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</si>
  <si>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</si>
  <si>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</si>
  <si>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</si>
  <si>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</si>
  <si>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</si>
  <si>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</si>
  <si>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①有形固定資産原価償却率は、地方公営企業法の一部適用となって3年目のため、令和元年度の約3倍となっている。
　本市の特定環境保全公共下水道は、平成6年度に建設事業を開始しており、事業開始から27年しか経過していないことから、法定耐用年数を経過する管渠はなく、老朽化は比較的進んでいないと考えられる。そのため、③管渠改善率は0だが、今後、修繕を必要とする管渠は増加していくと見込まれるため、既存の管渠の補修・改築を適時に行う必要がある。
</t>
    <rPh sb="58" eb="60">
      <t>トクテイ</t>
    </rPh>
    <rPh sb="60" eb="62">
      <t>カンキョウ</t>
    </rPh>
    <rPh sb="62" eb="64">
      <t>ホゼン</t>
    </rPh>
    <rPh sb="155" eb="157">
      <t>カンキョ</t>
    </rPh>
    <rPh sb="157" eb="159">
      <t>カイゼン</t>
    </rPh>
    <rPh sb="159" eb="160">
      <t>リツ</t>
    </rPh>
    <phoneticPr fontId="4"/>
  </si>
  <si>
    <t xml:space="preserve">　令和元年度から地方公営企業法の一部適用となった。
①経常収支比率は100％をこえているが、一般会計からの繰入金に大きく依存している。
③流動比率は類似団体平均値を大きく下回っているが、流動負債のほとんどが企業債の償還金のため、流動負債の削減は難しい。令和３年度は公共下水道と同一会計処理を行っている中で現金預金がマイナスとなったため流動比率がマイナスとなった。流動資産を増加させるためには使用料収入の増加を図る必要がある。
④企業債残高対事業規模比率は類似団体平均値を下回っている。下水道の整備が完了しており、企業債の新規の借入れはないため、比率は今後も低下していく予定である。
⑤経費回収率は類似団体平均と比較して16％程度下回っている。流域下水道維持管理費負担金や減価償却費、企業債利息の割合が高いため汚水処理費の大幅な削減は難しいが、不明水対策などの費用削減に努めるとともに、使用料収入の増加を図る必要がある。
⑥汚水処理原価は類似団体を下回っている。
⑧水洗化率は類似団体平均を上回っており、毎年少しづつ上昇している。下水道の整備が完了しているため今後も少しづつ上昇していく見込みである。今後も水洗化率100％を目指して接続促進を図っていく。
</t>
    <rPh sb="53" eb="55">
      <t>クリイレ</t>
    </rPh>
    <rPh sb="55" eb="56">
      <t>キン</t>
    </rPh>
    <rPh sb="80" eb="81">
      <t>チ</t>
    </rPh>
    <rPh sb="82" eb="83">
      <t>オオ</t>
    </rPh>
    <rPh sb="93" eb="95">
      <t>リュウドウ</t>
    </rPh>
    <rPh sb="95" eb="97">
      <t>フサイ</t>
    </rPh>
    <rPh sb="103" eb="105">
      <t>キギョウ</t>
    </rPh>
    <rPh sb="105" eb="106">
      <t>サイ</t>
    </rPh>
    <rPh sb="107" eb="109">
      <t>ショウカン</t>
    </rPh>
    <rPh sb="109" eb="110">
      <t>キン</t>
    </rPh>
    <rPh sb="114" eb="116">
      <t>リュウドウ</t>
    </rPh>
    <rPh sb="116" eb="118">
      <t>フサイ</t>
    </rPh>
    <rPh sb="119" eb="121">
      <t>サクゲン</t>
    </rPh>
    <rPh sb="122" eb="123">
      <t>ムズカ</t>
    </rPh>
    <rPh sb="126" eb="128">
      <t>レイワ</t>
    </rPh>
    <rPh sb="129" eb="131">
      <t>ネンド</t>
    </rPh>
    <rPh sb="132" eb="134">
      <t>コウキョウ</t>
    </rPh>
    <rPh sb="134" eb="137">
      <t>ゲスイドウ</t>
    </rPh>
    <rPh sb="138" eb="140">
      <t>ドウイツ</t>
    </rPh>
    <rPh sb="140" eb="142">
      <t>カイケイ</t>
    </rPh>
    <rPh sb="142" eb="144">
      <t>ショリ</t>
    </rPh>
    <rPh sb="145" eb="146">
      <t>オコナ</t>
    </rPh>
    <rPh sb="150" eb="151">
      <t>ナカ</t>
    </rPh>
    <rPh sb="152" eb="154">
      <t>ゲンキン</t>
    </rPh>
    <rPh sb="154" eb="156">
      <t>ヨキン</t>
    </rPh>
    <rPh sb="167" eb="169">
      <t>リュウドウ</t>
    </rPh>
    <rPh sb="169" eb="171">
      <t>ヒリツ</t>
    </rPh>
    <rPh sb="181" eb="183">
      <t>リュウドウ</t>
    </rPh>
    <rPh sb="183" eb="185">
      <t>シサン</t>
    </rPh>
    <rPh sb="186" eb="188">
      <t>ゾウカ</t>
    </rPh>
    <rPh sb="201" eb="203">
      <t>ゾウカ</t>
    </rPh>
    <rPh sb="231" eb="234">
      <t>ヘイキンチ</t>
    </rPh>
    <rPh sb="235" eb="237">
      <t>シタマワ</t>
    </rPh>
    <rPh sb="242" eb="245">
      <t>ゲスイドウ</t>
    </rPh>
    <rPh sb="246" eb="248">
      <t>セイビ</t>
    </rPh>
    <rPh sb="249" eb="251">
      <t>カンリョウ</t>
    </rPh>
    <rPh sb="260" eb="262">
      <t>シンキ</t>
    </rPh>
    <rPh sb="263" eb="265">
      <t>カリイレ</t>
    </rPh>
    <rPh sb="275" eb="277">
      <t>コンゴ</t>
    </rPh>
    <rPh sb="284" eb="286">
      <t>ヨテイ</t>
    </rPh>
    <rPh sb="305" eb="307">
      <t>ヒカク</t>
    </rPh>
    <rPh sb="312" eb="314">
      <t>テイド</t>
    </rPh>
    <rPh sb="451" eb="453">
      <t>マイトシ</t>
    </rPh>
    <rPh sb="453" eb="454">
      <t>スコ</t>
    </rPh>
    <rPh sb="457" eb="459">
      <t>ジョウショウ</t>
    </rPh>
    <rPh sb="464" eb="467">
      <t>ゲスイドウ</t>
    </rPh>
    <rPh sb="468" eb="470">
      <t>セイビ</t>
    </rPh>
    <rPh sb="471" eb="473">
      <t>カンリョウ</t>
    </rPh>
    <rPh sb="479" eb="481">
      <t>コンゴ</t>
    </rPh>
    <rPh sb="482" eb="483">
      <t>スコ</t>
    </rPh>
    <rPh sb="486" eb="488">
      <t>ジョウショウ</t>
    </rPh>
    <rPh sb="492" eb="494">
      <t>ミコ</t>
    </rPh>
    <rPh sb="499" eb="501">
      <t>コンゴ</t>
    </rPh>
    <rPh sb="502" eb="505">
      <t>スイセンカ</t>
    </rPh>
    <rPh sb="505" eb="506">
      <t>リツ</t>
    </rPh>
    <phoneticPr fontId="4"/>
  </si>
  <si>
    <t>　本市の特定環境保全公共下水道事業の経営は、必要な費用を使用料収入で賄えておらず、一般会計からの繰入金に大きく依存している。今後は修繕を必要とする管渠が増加し、更に補修費用がかかることが見込まれるため、持続可能な事業運営に向けてコスト削減を図るとともに、接続促進、収納対策、使用料体系の見直し等により、使用料収入を増加させる取り組みを進めていく必要がある。なお、令和４年度から愛知県流域下水道の共同汚泥処理体制へ移行したため、長期的には流域下水道の建設費及び維持管理費のコスト縮減が期待できる。
　経営戦略は令和2年度に策定済み。令和6年度に見直し予定である。</t>
    <rPh sb="1" eb="3">
      <t>ホンシ</t>
    </rPh>
    <rPh sb="4" eb="6">
      <t>トクテイ</t>
    </rPh>
    <rPh sb="6" eb="8">
      <t>カンキョウ</t>
    </rPh>
    <rPh sb="8" eb="10">
      <t>ホゼン</t>
    </rPh>
    <rPh sb="10" eb="12">
      <t>コウキョウ</t>
    </rPh>
    <rPh sb="12" eb="15">
      <t>ゲスイドウ</t>
    </rPh>
    <rPh sb="15" eb="17">
      <t>ジギョウ</t>
    </rPh>
    <rPh sb="18" eb="20">
      <t>ケイエイ</t>
    </rPh>
    <rPh sb="22" eb="24">
      <t>ヒツヨウ</t>
    </rPh>
    <rPh sb="25" eb="27">
      <t>ヒヨウ</t>
    </rPh>
    <rPh sb="28" eb="31">
      <t>シヨウリョウ</t>
    </rPh>
    <rPh sb="31" eb="33">
      <t>シュウニュウ</t>
    </rPh>
    <rPh sb="34" eb="35">
      <t>マカナ</t>
    </rPh>
    <rPh sb="52" eb="53">
      <t>オオ</t>
    </rPh>
    <rPh sb="172" eb="174">
      <t>ヒツヨウ</t>
    </rPh>
    <rPh sb="249" eb="251">
      <t>ケイエイ</t>
    </rPh>
    <rPh sb="251" eb="253">
      <t>センリャク</t>
    </rPh>
    <rPh sb="262" eb="263">
      <t>ズ</t>
    </rPh>
    <rPh sb="271" eb="273">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</si>
</sst>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72C-4F83-93A3-B65331BB0BB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0.36</c:v>
                </c:pt>
                <c:pt idx="3">
                  <c:v>0.39</c:v>
                </c:pt>
                <c:pt idx="4">
                  <c:v>0.1</c:v>
                </c:pt>
              </c:numCache>
            </c:numRef>
          </c:val>
          <c:smooth val="0"/>
          <c:extLst>
            <c:ext xmlns:c16="http://schemas.microsoft.com/office/drawing/2014/chart" uri="{C3380CC4-5D6E-409C-BE32-E72D297353CC}">
              <c16:uniqueId val="{00000001-C72C-4F83-93A3-B65331BB0BB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4F-467A-92B4-E5F21A55529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42.47</c:v>
                </c:pt>
                <c:pt idx="3">
                  <c:v>42.4</c:v>
                </c:pt>
                <c:pt idx="4">
                  <c:v>42.28</c:v>
                </c:pt>
              </c:numCache>
            </c:numRef>
          </c:val>
          <c:smooth val="0"/>
          <c:extLst>
            <c:ext xmlns:c16="http://schemas.microsoft.com/office/drawing/2014/chart" uri="{C3380CC4-5D6E-409C-BE32-E72D297353CC}">
              <c16:uniqueId val="{00000001-EA4F-467A-92B4-E5F21A55529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91.25</c:v>
                </c:pt>
                <c:pt idx="3">
                  <c:v>92.03</c:v>
                </c:pt>
                <c:pt idx="4">
                  <c:v>93.22</c:v>
                </c:pt>
              </c:numCache>
            </c:numRef>
          </c:val>
          <c:extLst>
            <c:ext xmlns:c16="http://schemas.microsoft.com/office/drawing/2014/chart" uri="{C3380CC4-5D6E-409C-BE32-E72D297353CC}">
              <c16:uniqueId val="{00000000-B679-4830-8238-C9B67EF8706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83.75</c:v>
                </c:pt>
                <c:pt idx="3">
                  <c:v>84.19</c:v>
                </c:pt>
                <c:pt idx="4">
                  <c:v>84.34</c:v>
                </c:pt>
              </c:numCache>
            </c:numRef>
          </c:val>
          <c:smooth val="0"/>
          <c:extLst>
            <c:ext xmlns:c16="http://schemas.microsoft.com/office/drawing/2014/chart" uri="{C3380CC4-5D6E-409C-BE32-E72D297353CC}">
              <c16:uniqueId val="{00000001-B679-4830-8238-C9B67EF8706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101.6</c:v>
                </c:pt>
                <c:pt idx="3">
                  <c:v>114.4</c:v>
                </c:pt>
                <c:pt idx="4">
                  <c:v>100.11</c:v>
                </c:pt>
              </c:numCache>
            </c:numRef>
          </c:val>
          <c:extLst>
            <c:ext xmlns:c16="http://schemas.microsoft.com/office/drawing/2014/chart" uri="{C3380CC4-5D6E-409C-BE32-E72D297353CC}">
              <c16:uniqueId val="{00000000-ADF6-450C-99DE-5C5372A042D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102.73</c:v>
                </c:pt>
                <c:pt idx="3">
                  <c:v>105.78</c:v>
                </c:pt>
                <c:pt idx="4">
                  <c:v>106.09</c:v>
                </c:pt>
              </c:numCache>
            </c:numRef>
          </c:val>
          <c:smooth val="0"/>
          <c:extLst>
            <c:ext xmlns:c16="http://schemas.microsoft.com/office/drawing/2014/chart" uri="{C3380CC4-5D6E-409C-BE32-E72D297353CC}">
              <c16:uniqueId val="{00000001-ADF6-450C-99DE-5C5372A042D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3.31</c:v>
                </c:pt>
                <c:pt idx="3">
                  <c:v>6.61</c:v>
                </c:pt>
                <c:pt idx="4">
                  <c:v>9.9</c:v>
                </c:pt>
              </c:numCache>
            </c:numRef>
          </c:val>
          <c:extLst>
            <c:ext xmlns:c16="http://schemas.microsoft.com/office/drawing/2014/chart" uri="{C3380CC4-5D6E-409C-BE32-E72D297353CC}">
              <c16:uniqueId val="{00000000-F431-40CC-934E-05899F4DB9D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24.68</c:v>
                </c:pt>
                <c:pt idx="3">
                  <c:v>21.36</c:v>
                </c:pt>
                <c:pt idx="4">
                  <c:v>22.79</c:v>
                </c:pt>
              </c:numCache>
            </c:numRef>
          </c:val>
          <c:smooth val="0"/>
          <c:extLst>
            <c:ext xmlns:c16="http://schemas.microsoft.com/office/drawing/2014/chart" uri="{C3380CC4-5D6E-409C-BE32-E72D297353CC}">
              <c16:uniqueId val="{00000001-F431-40CC-934E-05899F4DB9D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0DA-408F-9B45-0C3F7609B9E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8.6199999999999992</c:v>
                </c:pt>
                <c:pt idx="3">
                  <c:v>0.01</c:v>
                </c:pt>
                <c:pt idx="4">
                  <c:v>0.01</c:v>
                </c:pt>
              </c:numCache>
            </c:numRef>
          </c:val>
          <c:smooth val="0"/>
          <c:extLst>
            <c:ext xmlns:c16="http://schemas.microsoft.com/office/drawing/2014/chart" uri="{C3380CC4-5D6E-409C-BE32-E72D297353CC}">
              <c16:uniqueId val="{00000001-40DA-408F-9B45-0C3F7609B9E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E25-4A5F-B2D9-5DF5AFFF307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94.97</c:v>
                </c:pt>
                <c:pt idx="3">
                  <c:v>63.96</c:v>
                </c:pt>
                <c:pt idx="4">
                  <c:v>69.42</c:v>
                </c:pt>
              </c:numCache>
            </c:numRef>
          </c:val>
          <c:smooth val="0"/>
          <c:extLst>
            <c:ext xmlns:c16="http://schemas.microsoft.com/office/drawing/2014/chart" uri="{C3380CC4-5D6E-409C-BE32-E72D297353CC}">
              <c16:uniqueId val="{00000001-EE25-4A5F-B2D9-5DF5AFFF307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15.44</c:v>
                </c:pt>
                <c:pt idx="3">
                  <c:v>19.59</c:v>
                </c:pt>
                <c:pt idx="4">
                  <c:v>-3.64</c:v>
                </c:pt>
              </c:numCache>
            </c:numRef>
          </c:val>
          <c:extLst>
            <c:ext xmlns:c16="http://schemas.microsoft.com/office/drawing/2014/chart" uri="{C3380CC4-5D6E-409C-BE32-E72D297353CC}">
              <c16:uniqueId val="{00000000-9123-499B-A92A-72F653942F7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47.72</c:v>
                </c:pt>
                <c:pt idx="3">
                  <c:v>44.24</c:v>
                </c:pt>
                <c:pt idx="4">
                  <c:v>43.07</c:v>
                </c:pt>
              </c:numCache>
            </c:numRef>
          </c:val>
          <c:smooth val="0"/>
          <c:extLst>
            <c:ext xmlns:c16="http://schemas.microsoft.com/office/drawing/2014/chart" uri="{C3380CC4-5D6E-409C-BE32-E72D297353CC}">
              <c16:uniqueId val="{00000001-9123-499B-A92A-72F653942F7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1560.5</c:v>
                </c:pt>
                <c:pt idx="3">
                  <c:v>1262.05</c:v>
                </c:pt>
                <c:pt idx="4">
                  <c:v>1000.92</c:v>
                </c:pt>
              </c:numCache>
            </c:numRef>
          </c:val>
          <c:extLst>
            <c:ext xmlns:c16="http://schemas.microsoft.com/office/drawing/2014/chart" uri="{C3380CC4-5D6E-409C-BE32-E72D297353CC}">
              <c16:uniqueId val="{00000000-9107-43B4-9F55-9E2886AA128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1206.79</c:v>
                </c:pt>
                <c:pt idx="3">
                  <c:v>1258.43</c:v>
                </c:pt>
                <c:pt idx="4">
                  <c:v>1163.75</c:v>
                </c:pt>
              </c:numCache>
            </c:numRef>
          </c:val>
          <c:smooth val="0"/>
          <c:extLst>
            <c:ext xmlns:c16="http://schemas.microsoft.com/office/drawing/2014/chart" uri="{C3380CC4-5D6E-409C-BE32-E72D297353CC}">
              <c16:uniqueId val="{00000001-9107-43B4-9F55-9E2886AA128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57.3</c:v>
                </c:pt>
                <c:pt idx="3">
                  <c:v>57.37</c:v>
                </c:pt>
                <c:pt idx="4">
                  <c:v>56.99</c:v>
                </c:pt>
              </c:numCache>
            </c:numRef>
          </c:val>
          <c:extLst>
            <c:ext xmlns:c16="http://schemas.microsoft.com/office/drawing/2014/chart" uri="{C3380CC4-5D6E-409C-BE32-E72D297353CC}">
              <c16:uniqueId val="{00000000-AF36-4498-BAE7-76B9C81AFA5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71.84</c:v>
                </c:pt>
                <c:pt idx="3">
                  <c:v>73.36</c:v>
                </c:pt>
                <c:pt idx="4">
                  <c:v>72.599999999999994</c:v>
                </c:pt>
              </c:numCache>
            </c:numRef>
          </c:val>
          <c:smooth val="0"/>
          <c:extLst>
            <c:ext xmlns:c16="http://schemas.microsoft.com/office/drawing/2014/chart" uri="{C3380CC4-5D6E-409C-BE32-E72D297353CC}">
              <c16:uniqueId val="{00000001-AF36-4498-BAE7-76B9C81AFA5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150</c:v>
                </c:pt>
                <c:pt idx="3">
                  <c:v>150</c:v>
                </c:pt>
                <c:pt idx="4">
                  <c:v>150</c:v>
                </c:pt>
              </c:numCache>
            </c:numRef>
          </c:val>
          <c:extLst>
            <c:ext xmlns:c16="http://schemas.microsoft.com/office/drawing/2014/chart" uri="{C3380CC4-5D6E-409C-BE32-E72D297353CC}">
              <c16:uniqueId val="{00000000-85E0-4DCC-B3FA-0EB0ED72ECF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228.47</c:v>
                </c:pt>
                <c:pt idx="3">
                  <c:v>224.88</c:v>
                </c:pt>
                <c:pt idx="4">
                  <c:v>228.64</c:v>
                </c:pt>
              </c:numCache>
            </c:numRef>
          </c:val>
          <c:smooth val="0"/>
          <c:extLst>
            <c:ext xmlns:c16="http://schemas.microsoft.com/office/drawing/2014/chart" uri="{C3380CC4-5D6E-409C-BE32-E72D297353CC}">
              <c16:uniqueId val="{00000001-85E0-4DCC-B3FA-0EB0ED72ECF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0" t="str">
        <f>データ!H6</f>
        <v>愛知県　岩倉市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47838</v>
      </c>
      <c r="AM8" s="42"/>
      <c r="AN8" s="42"/>
      <c r="AO8" s="42"/>
      <c r="AP8" s="42"/>
      <c r="AQ8" s="42"/>
      <c r="AR8" s="42"/>
      <c r="AS8" s="42"/>
      <c r="AT8" s="35">
        <f>データ!T6</f>
        <v>10.47</v>
      </c>
      <c r="AU8" s="35"/>
      <c r="AV8" s="35"/>
      <c r="AW8" s="35"/>
      <c r="AX8" s="35"/>
      <c r="AY8" s="35"/>
      <c r="AZ8" s="35"/>
      <c r="BA8" s="35"/>
      <c r="BB8" s="35">
        <f>データ!U6</f>
        <v>4569.05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5">
      <c r="A10" s="2"/>
      <c r="B10" s="35" t="str">
        <f>データ!N6</f>
        <v>-</v>
      </c>
      <c r="C10" s="35"/>
      <c r="D10" s="35"/>
      <c r="E10" s="35"/>
      <c r="F10" s="35"/>
      <c r="G10" s="35"/>
      <c r="H10" s="35"/>
      <c r="I10" s="35">
        <f>データ!O6</f>
        <v>73.7</v>
      </c>
      <c r="J10" s="35"/>
      <c r="K10" s="35"/>
      <c r="L10" s="35"/>
      <c r="M10" s="35"/>
      <c r="N10" s="35"/>
      <c r="O10" s="35"/>
      <c r="P10" s="35">
        <f>データ!P6</f>
        <v>2.2599999999999998</v>
      </c>
      <c r="Q10" s="35"/>
      <c r="R10" s="35"/>
      <c r="S10" s="35"/>
      <c r="T10" s="35"/>
      <c r="U10" s="35"/>
      <c r="V10" s="35"/>
      <c r="W10" s="35">
        <f>データ!Q6</f>
        <v>100</v>
      </c>
      <c r="X10" s="35"/>
      <c r="Y10" s="35"/>
      <c r="Z10" s="35"/>
      <c r="AA10" s="35"/>
      <c r="AB10" s="35"/>
      <c r="AC10" s="35"/>
      <c r="AD10" s="42">
        <f>データ!R6</f>
        <v>1650</v>
      </c>
      <c r="AE10" s="42"/>
      <c r="AF10" s="42"/>
      <c r="AG10" s="42"/>
      <c r="AH10" s="42"/>
      <c r="AI10" s="42"/>
      <c r="AJ10" s="42"/>
      <c r="AK10" s="2"/>
      <c r="AL10" s="42">
        <f>データ!V6</f>
        <v>1077</v>
      </c>
      <c r="AM10" s="42"/>
      <c r="AN10" s="42"/>
      <c r="AO10" s="42"/>
      <c r="AP10" s="42"/>
      <c r="AQ10" s="42"/>
      <c r="AR10" s="42"/>
      <c r="AS10" s="42"/>
      <c r="AT10" s="35">
        <f>データ!W6</f>
        <v>0.32</v>
      </c>
      <c r="AU10" s="35"/>
      <c r="AV10" s="35"/>
      <c r="AW10" s="35"/>
      <c r="AX10" s="35"/>
      <c r="AY10" s="35"/>
      <c r="AZ10" s="35"/>
      <c r="BA10" s="35"/>
      <c r="BB10" s="35">
        <f>データ!X6</f>
        <v>3365.63</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116</v>
      </c>
      <c r="BM66" s="72"/>
      <c r="BN66" s="72"/>
      <c r="BO66" s="72"/>
      <c r="BP66" s="72"/>
      <c r="BQ66" s="72"/>
      <c r="BR66" s="72"/>
      <c r="BS66" s="72"/>
      <c r="BT66" s="72"/>
      <c r="BU66" s="72"/>
      <c r="BV66" s="72"/>
      <c r="BW66" s="72"/>
      <c r="BX66" s="72"/>
      <c r="BY66" s="72"/>
      <c r="BZ66" s="73"/>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14KRMRWNyCj5Wl7x0U0wvt8j+cZdnAKu+kpymqr512ngtV6lgWZg1O5kCZFFYVhVKc5oOdRkE6i0H8aEvuQUCw==" saltValue="9O4oEx+P6UrlUmGFJtYcq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2021</v>
      </c>
      <c r="C6" s="19">
        <f t="shared" ref="C6:X6" si="3">C7</f>
        <v>232289</v>
      </c>
      <c r="D6" s="19">
        <f t="shared" si="3"/>
        <v>46</v>
      </c>
      <c r="E6" s="19">
        <f t="shared" si="3"/>
        <v>17</v>
      </c>
      <c r="F6" s="19">
        <f t="shared" si="3"/>
        <v>4</v>
      </c>
      <c r="G6" s="19">
        <f t="shared" si="3"/>
        <v>0</v>
      </c>
      <c r="H6" s="19" t="str">
        <f t="shared" si="3"/>
        <v>愛知県　岩倉市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73.7</v>
      </c>
      <c r="P6" s="20">
        <f t="shared" si="3"/>
        <v>2.2599999999999998</v>
      </c>
      <c r="Q6" s="20">
        <f t="shared" si="3"/>
        <v>100</v>
      </c>
      <c r="R6" s="20">
        <f t="shared" si="3"/>
        <v>1650</v>
      </c>
      <c r="S6" s="20">
        <f t="shared" si="3"/>
        <v>47838</v>
      </c>
      <c r="T6" s="20">
        <f t="shared" si="3"/>
        <v>10.47</v>
      </c>
      <c r="U6" s="20">
        <f t="shared" si="3"/>
        <v>4569.05</v>
      </c>
      <c r="V6" s="20">
        <f t="shared" si="3"/>
        <v>1077</v>
      </c>
      <c r="W6" s="20">
        <f t="shared" si="3"/>
        <v>0.32</v>
      </c>
      <c r="X6" s="20">
        <f t="shared" si="3"/>
        <v>3365.63</v>
      </c>
      <c r="Y6" s="21" t="str">
        <f>IF(Y7="",NA(),Y7)</f>
        <v>-</v>
      </c>
      <c r="Z6" s="21" t="str">
        <f t="shared" ref="Z6:AH6" si="4">IF(Z7="",NA(),Z7)</f>
        <v>-</v>
      </c>
      <c r="AA6" s="21">
        <f t="shared" si="4"/>
        <v>101.6</v>
      </c>
      <c r="AB6" s="21">
        <f t="shared" si="4"/>
        <v>114.4</v>
      </c>
      <c r="AC6" s="21">
        <f t="shared" si="4"/>
        <v>100.11</v>
      </c>
      <c r="AD6" s="21" t="str">
        <f t="shared" si="4"/>
        <v>-</v>
      </c>
      <c r="AE6" s="21" t="str">
        <f t="shared" si="4"/>
        <v>-</v>
      </c>
      <c r="AF6" s="21">
        <f t="shared" si="4"/>
        <v>102.73</v>
      </c>
      <c r="AG6" s="21">
        <f t="shared" si="4"/>
        <v>105.78</v>
      </c>
      <c r="AH6" s="21">
        <f t="shared" si="4"/>
        <v>106.09</v>
      </c>
      <c r="AI6" s="20" t="str">
        <f>IF(AI7="","",IF(AI7="-","【-】","【"&amp;SUBSTITUTE(TEXT(AI7,"#,##0.00"),"-","△")&amp;"】"))</f>
        <v>【105.35】</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94.97</v>
      </c>
      <c r="AR6" s="21">
        <f t="shared" si="5"/>
        <v>63.96</v>
      </c>
      <c r="AS6" s="21">
        <f t="shared" si="5"/>
        <v>69.42</v>
      </c>
      <c r="AT6" s="20" t="str">
        <f>IF(AT7="","",IF(AT7="-","【-】","【"&amp;SUBSTITUTE(TEXT(AT7,"#,##0.00"),"-","△")&amp;"】"))</f>
        <v>【63.89】</v>
      </c>
      <c r="AU6" s="21" t="str">
        <f>IF(AU7="",NA(),AU7)</f>
        <v>-</v>
      </c>
      <c r="AV6" s="21" t="str">
        <f t="shared" ref="AV6:BD6" si="6">IF(AV7="",NA(),AV7)</f>
        <v>-</v>
      </c>
      <c r="AW6" s="21">
        <f t="shared" si="6"/>
        <v>15.44</v>
      </c>
      <c r="AX6" s="21">
        <f t="shared" si="6"/>
        <v>19.59</v>
      </c>
      <c r="AY6" s="21">
        <f t="shared" si="6"/>
        <v>-3.64</v>
      </c>
      <c r="AZ6" s="21" t="str">
        <f t="shared" si="6"/>
        <v>-</v>
      </c>
      <c r="BA6" s="21" t="str">
        <f t="shared" si="6"/>
        <v>-</v>
      </c>
      <c r="BB6" s="21">
        <f t="shared" si="6"/>
        <v>47.72</v>
      </c>
      <c r="BC6" s="21">
        <f t="shared" si="6"/>
        <v>44.24</v>
      </c>
      <c r="BD6" s="21">
        <f t="shared" si="6"/>
        <v>43.07</v>
      </c>
      <c r="BE6" s="20" t="str">
        <f>IF(BE7="","",IF(BE7="-","【-】","【"&amp;SUBSTITUTE(TEXT(BE7,"#,##0.00"),"-","△")&amp;"】"))</f>
        <v>【44.07】</v>
      </c>
      <c r="BF6" s="21" t="str">
        <f>IF(BF7="",NA(),BF7)</f>
        <v>-</v>
      </c>
      <c r="BG6" s="21" t="str">
        <f t="shared" ref="BG6:BO6" si="7">IF(BG7="",NA(),BG7)</f>
        <v>-</v>
      </c>
      <c r="BH6" s="21">
        <f t="shared" si="7"/>
        <v>1560.5</v>
      </c>
      <c r="BI6" s="21">
        <f t="shared" si="7"/>
        <v>1262.05</v>
      </c>
      <c r="BJ6" s="21">
        <f t="shared" si="7"/>
        <v>1000.92</v>
      </c>
      <c r="BK6" s="21" t="str">
        <f t="shared" si="7"/>
        <v>-</v>
      </c>
      <c r="BL6" s="21" t="str">
        <f t="shared" si="7"/>
        <v>-</v>
      </c>
      <c r="BM6" s="21">
        <f t="shared" si="7"/>
        <v>1206.79</v>
      </c>
      <c r="BN6" s="21">
        <f t="shared" si="7"/>
        <v>1258.43</v>
      </c>
      <c r="BO6" s="21">
        <f t="shared" si="7"/>
        <v>1163.75</v>
      </c>
      <c r="BP6" s="20" t="str">
        <f>IF(BP7="","",IF(BP7="-","【-】","【"&amp;SUBSTITUTE(TEXT(BP7,"#,##0.00"),"-","△")&amp;"】"))</f>
        <v>【1,201.79】</v>
      </c>
      <c r="BQ6" s="21" t="str">
        <f>IF(BQ7="",NA(),BQ7)</f>
        <v>-</v>
      </c>
      <c r="BR6" s="21" t="str">
        <f t="shared" ref="BR6:BZ6" si="8">IF(BR7="",NA(),BR7)</f>
        <v>-</v>
      </c>
      <c r="BS6" s="21">
        <f t="shared" si="8"/>
        <v>57.3</v>
      </c>
      <c r="BT6" s="21">
        <f t="shared" si="8"/>
        <v>57.37</v>
      </c>
      <c r="BU6" s="21">
        <f t="shared" si="8"/>
        <v>56.99</v>
      </c>
      <c r="BV6" s="21" t="str">
        <f t="shared" si="8"/>
        <v>-</v>
      </c>
      <c r="BW6" s="21" t="str">
        <f t="shared" si="8"/>
        <v>-</v>
      </c>
      <c r="BX6" s="21">
        <f t="shared" si="8"/>
        <v>71.84</v>
      </c>
      <c r="BY6" s="21">
        <f t="shared" si="8"/>
        <v>73.36</v>
      </c>
      <c r="BZ6" s="21">
        <f t="shared" si="8"/>
        <v>72.599999999999994</v>
      </c>
      <c r="CA6" s="20" t="str">
        <f>IF(CA7="","",IF(CA7="-","【-】","【"&amp;SUBSTITUTE(TEXT(CA7,"#,##0.00"),"-","△")&amp;"】"))</f>
        <v>【75.31】</v>
      </c>
      <c r="CB6" s="21" t="str">
        <f>IF(CB7="",NA(),CB7)</f>
        <v>-</v>
      </c>
      <c r="CC6" s="21" t="str">
        <f t="shared" ref="CC6:CK6" si="9">IF(CC7="",NA(),CC7)</f>
        <v>-</v>
      </c>
      <c r="CD6" s="21">
        <f t="shared" si="9"/>
        <v>150</v>
      </c>
      <c r="CE6" s="21">
        <f t="shared" si="9"/>
        <v>150</v>
      </c>
      <c r="CF6" s="21">
        <f t="shared" si="9"/>
        <v>150</v>
      </c>
      <c r="CG6" s="21" t="str">
        <f t="shared" si="9"/>
        <v>-</v>
      </c>
      <c r="CH6" s="21" t="str">
        <f t="shared" si="9"/>
        <v>-</v>
      </c>
      <c r="CI6" s="21">
        <f t="shared" si="9"/>
        <v>228.47</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42.47</v>
      </c>
      <c r="CU6" s="21">
        <f t="shared" si="10"/>
        <v>42.4</v>
      </c>
      <c r="CV6" s="21">
        <f t="shared" si="10"/>
        <v>42.28</v>
      </c>
      <c r="CW6" s="20" t="str">
        <f>IF(CW7="","",IF(CW7="-","【-】","【"&amp;SUBSTITUTE(TEXT(CW7,"#,##0.00"),"-","△")&amp;"】"))</f>
        <v>【42.57】</v>
      </c>
      <c r="CX6" s="21" t="str">
        <f>IF(CX7="",NA(),CX7)</f>
        <v>-</v>
      </c>
      <c r="CY6" s="21" t="str">
        <f t="shared" ref="CY6:DG6" si="11">IF(CY7="",NA(),CY7)</f>
        <v>-</v>
      </c>
      <c r="CZ6" s="21">
        <f t="shared" si="11"/>
        <v>91.25</v>
      </c>
      <c r="DA6" s="21">
        <f t="shared" si="11"/>
        <v>92.03</v>
      </c>
      <c r="DB6" s="21">
        <f t="shared" si="11"/>
        <v>93.22</v>
      </c>
      <c r="DC6" s="21" t="str">
        <f t="shared" si="11"/>
        <v>-</v>
      </c>
      <c r="DD6" s="21" t="str">
        <f t="shared" si="11"/>
        <v>-</v>
      </c>
      <c r="DE6" s="21">
        <f t="shared" si="11"/>
        <v>83.75</v>
      </c>
      <c r="DF6" s="21">
        <f t="shared" si="11"/>
        <v>84.19</v>
      </c>
      <c r="DG6" s="21">
        <f t="shared" si="11"/>
        <v>84.34</v>
      </c>
      <c r="DH6" s="20" t="str">
        <f>IF(DH7="","",IF(DH7="-","【-】","【"&amp;SUBSTITUTE(TEXT(DH7,"#,##0.00"),"-","△")&amp;"】"))</f>
        <v>【85.24】</v>
      </c>
      <c r="DI6" s="21" t="str">
        <f>IF(DI7="",NA(),DI7)</f>
        <v>-</v>
      </c>
      <c r="DJ6" s="21" t="str">
        <f t="shared" ref="DJ6:DR6" si="12">IF(DJ7="",NA(),DJ7)</f>
        <v>-</v>
      </c>
      <c r="DK6" s="21">
        <f t="shared" si="12"/>
        <v>3.31</v>
      </c>
      <c r="DL6" s="21">
        <f t="shared" si="12"/>
        <v>6.61</v>
      </c>
      <c r="DM6" s="21">
        <f t="shared" si="12"/>
        <v>9.9</v>
      </c>
      <c r="DN6" s="21" t="str">
        <f t="shared" si="12"/>
        <v>-</v>
      </c>
      <c r="DO6" s="21" t="str">
        <f t="shared" si="12"/>
        <v>-</v>
      </c>
      <c r="DP6" s="21">
        <f t="shared" si="12"/>
        <v>24.68</v>
      </c>
      <c r="DQ6" s="21">
        <f t="shared" si="12"/>
        <v>21.36</v>
      </c>
      <c r="DR6" s="21">
        <f t="shared" si="12"/>
        <v>22.79</v>
      </c>
      <c r="DS6" s="20" t="str">
        <f>IF(DS7="","",IF(DS7="-","【-】","【"&amp;SUBSTITUTE(TEXT(DS7,"#,##0.00"),"-","△")&amp;"】"))</f>
        <v>【25.87】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8.6199999999999992</v>
      </c>
      <c r="EB6" s="21">
        <f t="shared" si="13"/>
        <v>0.01</v>
      </c>
      <c r="EC6" s="21">
        <f t="shared" si="13"/>
        <v>0.01</v>
      </c>
      <c r="ED6" s="20" t="str">
        <f>IF(ED7="","",IF(ED7="-","【-】","【"&amp;SUBSTITUTE(TEXT(ED7,"#,##0.00"),"-","△")&amp;"】"))</f>
        <v>【0.01】</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0.36</v>
      </c>
      <c r="EM6" s="21">
        <f t="shared" si="14"/>
        <v>0.39</v>
      </c>
      <c r="EN6" s="21">
        <f t="shared" si="14"/>
        <v>0.1</v>
      </c>
      <c r="EO6" s="20" t="str">
        <f>IF(EO7="","",IF(EO7="-","【-】","【"&amp;SUBSTITUTE(TEXT(EO7,"#,##0.00"),"-","△")&amp;"】"))</f>
        <v>【0.15】</v>
      </c>
    </row>
    <row r="7" spans="1:148" s="22" customFormat="1" x14ac:dyDescent="0.25">
      <c r="A7" s="14"/>
      <c r="B7" s="23">
        <v>2021</v>
      </c>
      <c r="C7" s="23">
        <v>232289</v>
      </c>
      <c r="D7" s="23">
        <v>46</v>
      </c>
      <c r="E7" s="23">
        <v>17</v>
      </c>
      <c r="F7" s="23">
        <v>4</v>
      </c>
      <c r="G7" s="23">
        <v>0</v>
      </c>
      <c r="H7" s="23" t="s">
        <v>96</v>
      </c>
      <c r="I7" s="23" t="s">
        <v>97</v>
      </c>
      <c r="J7" s="23" t="s">
        <v>98</v>
      </c>
      <c r="K7" s="23" t="s">
        <v>99</v>
      </c>
      <c r="L7" s="23" t="s">
        <v>100</v>
      </c>
      <c r="M7" s="23" t="s">
        <v>101</v>
      </c>
      <c r="N7" s="24" t="s">
        <v>102</v>
      </c>
      <c r="O7" s="24">
        <v>73.7</v>
      </c>
      <c r="P7" s="24">
        <v>2.2599999999999998</v>
      </c>
      <c r="Q7" s="24">
        <v>100</v>
      </c>
      <c r="R7" s="24">
        <v>1650</v>
      </c>
      <c r="S7" s="24">
        <v>47838</v>
      </c>
      <c r="T7" s="24">
        <v>10.47</v>
      </c>
      <c r="U7" s="24">
        <v>4569.05</v>
      </c>
      <c r="V7" s="24">
        <v>1077</v>
      </c>
      <c r="W7" s="24">
        <v>0.32</v>
      </c>
      <c r="X7" s="24">
        <v>3365.63</v>
      </c>
      <c r="Y7" s="24" t="s">
        <v>102</v>
      </c>
      <c r="Z7" s="24" t="s">
        <v>102</v>
      </c>
      <c r="AA7" s="24">
        <v>101.6</v>
      </c>
      <c r="AB7" s="24">
        <v>114.4</v>
      </c>
      <c r="AC7" s="24">
        <v>100.11</v>
      </c>
      <c r="AD7" s="24" t="s">
        <v>102</v>
      </c>
      <c r="AE7" s="24" t="s">
        <v>102</v>
      </c>
      <c r="AF7" s="24">
        <v>102.73</v>
      </c>
      <c r="AG7" s="24">
        <v>105.78</v>
      </c>
      <c r="AH7" s="24">
        <v>106.09</v>
      </c>
      <c r="AI7" s="24">
        <v>105.35</v>
      </c>
      <c r="AJ7" s="24" t="s">
        <v>102</v>
      </c>
      <c r="AK7" s="24" t="s">
        <v>102</v>
      </c>
      <c r="AL7" s="24">
        <v>0</v>
      </c>
      <c r="AM7" s="24">
        <v>0</v>
      </c>
      <c r="AN7" s="24">
        <v>0</v>
      </c>
      <c r="AO7" s="24" t="s">
        <v>102</v>
      </c>
      <c r="AP7" s="24" t="s">
        <v>102</v>
      </c>
      <c r="AQ7" s="24">
        <v>94.97</v>
      </c>
      <c r="AR7" s="24">
        <v>63.96</v>
      </c>
      <c r="AS7" s="24">
        <v>69.42</v>
      </c>
      <c r="AT7" s="24">
        <v>63.89</v>
      </c>
      <c r="AU7" s="24" t="s">
        <v>102</v>
      </c>
      <c r="AV7" s="24" t="s">
        <v>102</v>
      </c>
      <c r="AW7" s="24">
        <v>15.44</v>
      </c>
      <c r="AX7" s="24">
        <v>19.59</v>
      </c>
      <c r="AY7" s="24">
        <v>-3.64</v>
      </c>
      <c r="AZ7" s="24" t="s">
        <v>102</v>
      </c>
      <c r="BA7" s="24" t="s">
        <v>102</v>
      </c>
      <c r="BB7" s="24">
        <v>47.72</v>
      </c>
      <c r="BC7" s="24">
        <v>44.24</v>
      </c>
      <c r="BD7" s="24">
        <v>43.07</v>
      </c>
      <c r="BE7" s="24">
        <v>44.07</v>
      </c>
      <c r="BF7" s="24" t="s">
        <v>102</v>
      </c>
      <c r="BG7" s="24" t="s">
        <v>102</v>
      </c>
      <c r="BH7" s="24">
        <v>1560.5</v>
      </c>
      <c r="BI7" s="24">
        <v>1262.05</v>
      </c>
      <c r="BJ7" s="24">
        <v>1000.92</v>
      </c>
      <c r="BK7" s="24" t="s">
        <v>102</v>
      </c>
      <c r="BL7" s="24" t="s">
        <v>102</v>
      </c>
      <c r="BM7" s="24">
        <v>1206.79</v>
      </c>
      <c r="BN7" s="24">
        <v>1258.43</v>
      </c>
      <c r="BO7" s="24">
        <v>1163.75</v>
      </c>
      <c r="BP7" s="24">
        <v>1201.79</v>
      </c>
      <c r="BQ7" s="24" t="s">
        <v>102</v>
      </c>
      <c r="BR7" s="24" t="s">
        <v>102</v>
      </c>
      <c r="BS7" s="24">
        <v>57.3</v>
      </c>
      <c r="BT7" s="24">
        <v>57.37</v>
      </c>
      <c r="BU7" s="24">
        <v>56.99</v>
      </c>
      <c r="BV7" s="24" t="s">
        <v>102</v>
      </c>
      <c r="BW7" s="24" t="s">
        <v>102</v>
      </c>
      <c r="BX7" s="24">
        <v>71.84</v>
      </c>
      <c r="BY7" s="24">
        <v>73.36</v>
      </c>
      <c r="BZ7" s="24">
        <v>72.599999999999994</v>
      </c>
      <c r="CA7" s="24">
        <v>75.31</v>
      </c>
      <c r="CB7" s="24" t="s">
        <v>102</v>
      </c>
      <c r="CC7" s="24" t="s">
        <v>102</v>
      </c>
      <c r="CD7" s="24">
        <v>150</v>
      </c>
      <c r="CE7" s="24">
        <v>150</v>
      </c>
      <c r="CF7" s="24">
        <v>150</v>
      </c>
      <c r="CG7" s="24" t="s">
        <v>102</v>
      </c>
      <c r="CH7" s="24" t="s">
        <v>102</v>
      </c>
      <c r="CI7" s="24">
        <v>228.47</v>
      </c>
      <c r="CJ7" s="24">
        <v>224.88</v>
      </c>
      <c r="CK7" s="24">
        <v>228.64</v>
      </c>
      <c r="CL7" s="24">
        <v>216.39</v>
      </c>
      <c r="CM7" s="24" t="s">
        <v>102</v>
      </c>
      <c r="CN7" s="24" t="s">
        <v>102</v>
      </c>
      <c r="CO7" s="24" t="s">
        <v>102</v>
      </c>
      <c r="CP7" s="24" t="s">
        <v>102</v>
      </c>
      <c r="CQ7" s="24" t="s">
        <v>102</v>
      </c>
      <c r="CR7" s="24" t="s">
        <v>102</v>
      </c>
      <c r="CS7" s="24" t="s">
        <v>102</v>
      </c>
      <c r="CT7" s="24">
        <v>42.47</v>
      </c>
      <c r="CU7" s="24">
        <v>42.4</v>
      </c>
      <c r="CV7" s="24">
        <v>42.28</v>
      </c>
      <c r="CW7" s="24">
        <v>42.57</v>
      </c>
      <c r="CX7" s="24" t="s">
        <v>102</v>
      </c>
      <c r="CY7" s="24" t="s">
        <v>102</v>
      </c>
      <c r="CZ7" s="24">
        <v>91.25</v>
      </c>
      <c r="DA7" s="24">
        <v>92.03</v>
      </c>
      <c r="DB7" s="24">
        <v>93.22</v>
      </c>
      <c r="DC7" s="24" t="s">
        <v>102</v>
      </c>
      <c r="DD7" s="24" t="s">
        <v>102</v>
      </c>
      <c r="DE7" s="24">
        <v>83.75</v>
      </c>
      <c r="DF7" s="24">
        <v>84.19</v>
      </c>
      <c r="DG7" s="24">
        <v>84.34</v>
      </c>
      <c r="DH7" s="24">
        <v>85.24</v>
      </c>
      <c r="DI7" s="24" t="s">
        <v>102</v>
      </c>
      <c r="DJ7" s="24" t="s">
        <v>102</v>
      </c>
      <c r="DK7" s="24">
        <v>3.31</v>
      </c>
      <c r="DL7" s="24">
        <v>6.61</v>
      </c>
      <c r="DM7" s="24">
        <v>9.9</v>
      </c>
      <c r="DN7" s="24" t="s">
        <v>102</v>
      </c>
      <c r="DO7" s="24" t="s">
        <v>102</v>
      </c>
      <c r="DP7" s="24">
        <v>24.68</v>
      </c>
      <c r="DQ7" s="24">
        <v>21.36</v>
      </c>
      <c r="DR7" s="24">
        <v>22.79</v>
      </c>
      <c r="DS7" s="24">
        <v>25.87</v>
      </c>
      <c r="DT7" s="24" t="s">
        <v>102</v>
      </c>
      <c r="DU7" s="24" t="s">
        <v>102</v>
      </c>
      <c r="DV7" s="24">
        <v>0</v>
      </c>
      <c r="DW7" s="24">
        <v>0</v>
      </c>
      <c r="DX7" s="24">
        <v>0</v>
      </c>
      <c r="DY7" s="24" t="s">
        <v>102</v>
      </c>
      <c r="DZ7" s="24" t="s">
        <v>102</v>
      </c>
      <c r="EA7" s="24">
        <v>8.6199999999999992</v>
      </c>
      <c r="EB7" s="24">
        <v>0.01</v>
      </c>
      <c r="EC7" s="24">
        <v>0.01</v>
      </c>
      <c r="ED7" s="24">
        <v>0.01</v>
      </c>
      <c r="EE7" s="24" t="s">
        <v>102</v>
      </c>
      <c r="EF7" s="24" t="s">
        <v>102</v>
      </c>
      <c r="EG7" s="24">
        <v>0</v>
      </c>
      <c r="EH7" s="24">
        <v>0</v>
      </c>
      <c r="EI7" s="24">
        <v>0</v>
      </c>
      <c r="EJ7" s="24" t="s">
        <v>102</v>
      </c>
      <c r="EK7" s="24" t="s">
        <v>102</v>
      </c>
      <c r="EL7" s="24">
        <v>0.36</v>
      </c>
      <c r="EM7" s="24">
        <v>0.39</v>
      </c>
      <c r="EN7" s="24">
        <v>0.1</v>
      </c>
      <c r="EO7" s="24">
        <v>0.15</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5">
      <c r="B11">
        <v>4</v>
      </c>
      <c r="C11">
        <v>3</v>
      </c>
      <c r="D11">
        <v>2</v>
      </c>
      <c r="E11">
        <v>1</v>
      </c>
      <c r="F11">
        <v>0</v>
      </c>
      <c r="G11" t="s">
        <v>108</v>
      </c>
    </row>
    <row r="12" spans="1:148" x14ac:dyDescent="0.25">
      <c r="B12">
        <v>1</v>
      </c>
      <c r="C12">
        <v>1</v>
      </c>
      <c r="D12">
        <v>1</v>
      </c>
      <c r="E12">
        <v>2</v>
      </c>
      <c r="F12">
        <v>3</v>
      </c>
      <c r="G12" t="s">
        <v>109</v>
      </c>
    </row>
    <row r="13" spans="1:148" x14ac:dyDescent="0.2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2023-01-18T23:34:11Z</cp:lastPrinted>
  <dcterms:created xsi:type="dcterms:W3CDTF">2023-01-12T23:39:43Z</dcterms:created>
  <dcterms:modified xsi:type="dcterms:W3CDTF">2023-02-07T00:25:05Z</dcterms:modified>
  <cp:category/>
</cp:coreProperties>
</file>