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3_東栄町\"/>
    </mc:Choice>
  </mc:AlternateContent>
  <xr:revisionPtr revIDLastSave="0" documentId="13_ncr:1_{06E64E48-10DD-4454-8CF2-9E609100F5AA}" xr6:coauthVersionLast="47" xr6:coauthVersionMax="47" xr10:uidLastSave="{00000000-0000-0000-0000-000000000000}"/>
  <workbookProtection workbookAlgorithmName="SHA-512" workbookHashValue="Rln2nyUfrBjKoby8ckfs90BUNFPRJOHi0Su7QhqDhPH2sm1QmKQvQznJ28QUmfGK5ccBOwgYYTnP8t8FMsedPA==" workbookSaltValue="t1eeJyZDLf/eVUhGAZkkV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L10" i="4"/>
  <c r="W10" i="4"/>
  <c r="P10" i="4"/>
</calcChain>
</file>

<file path=xl/sharedStrings.xml><?xml version="1.0" encoding="utf-8"?>
<sst xmlns="http://schemas.openxmlformats.org/spreadsheetml/2006/main" count="235" uniqueCount="119">
  <si>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</si>
  <si>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</si>
  <si>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</si>
  <si>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</si>
  <si>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</si>
  <si>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</si>
  <si>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</si>
  <si>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</si>
  <si>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</si>
  <si>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</si>
  <si>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</si>
  <si>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</si>
  <si>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</si>
  <si>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</si>
  <si>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</si>
  <si>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</si>
  <si>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</si>
  <si>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</si>
  <si>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</si>
  <si>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</si>
  <si>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</si>
  <si>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</si>
  <si>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</si>
  <si>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</si>
  <si>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</si>
  <si>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</si>
  <si>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</si>
  <si>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</si>
  <si>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</si>
  <si>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</si>
  <si>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</si>
  <si>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</si>
  <si>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</si>
  <si>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</si>
  <si>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</si>
  <si>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</si>
  <si>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</si>
  <si>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</si>
  <si>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</si>
  <si>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</si>
  <si>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</si>
  <si>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</si>
  <si>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</si>
  <si>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</si>
  <si>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</si>
  <si>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</si>
  <si>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</si>
  <si>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</si>
  <si>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</si>
  <si>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</si>
  <si>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</si>
  <si>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</si>
  <si>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</si>
  <si>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</si>
  <si>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</si>
  <si>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</si>
  <si>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</si>
  <si>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</si>
  <si>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</si>
  <si>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</si>
  <si>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</si>
  <si>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</si>
  <si>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</si>
  <si>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</si>
  <si>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</si>
  <si>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</si>
  <si>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</si>
  <si>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</si>
  <si>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</si>
  <si>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</si>
  <si>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</si>
  <si>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</si>
  <si>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</si>
  <si>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</si>
  <si>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</si>
  <si>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</si>
  <si>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</si>
  <si>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</si>
  <si>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</si>
  <si>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</si>
  <si>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</si>
  <si>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</si>
  <si>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</si>
  <si>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</si>
  <si>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</si>
  <si>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</si>
  <si>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</si>
  <si>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</si>
  <si>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</si>
  <si>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</si>
  <si>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</si>
  <si>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</si>
  <si>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</si>
  <si>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</si>
  <si>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</si>
  <si>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</si>
  <si>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</si>
  <si>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</si>
  <si>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</si>
  <si>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</si>
  <si>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</si>
  <si>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</si>
  <si>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</si>
  <si>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</si>
  <si>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</si>
  <si>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</si>
  <si>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</si>
  <si>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</si>
  <si>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</si>
  <si>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</si>
  <si>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</si>
  <si>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</si>
  <si>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</si>
  <si>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</si>
  <si>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</si>
  <si>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</si>
  <si>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長寿命化計画及びストックマネジメント計画に基づいて終末処理場内の機械、電気設備等の更新事業を行っている。また、供用開始から２０年以上経過した事もあり、機械設備等の故障も増加しており、小規模修繕も随時行っている。
　耐用年数を経過し、修繕で対応している機械設備等の更新についても多額の費用が見込まれることから、計画的に進めるよう検討していく必要がある。</t>
    <rPh sb="1" eb="5">
      <t>チョウジュミョウカ</t>
    </rPh>
    <rPh sb="5" eb="7">
      <t>ケイカク</t>
    </rPh>
    <rPh sb="7" eb="8">
      <t>オヨ</t>
    </rPh>
    <rPh sb="19" eb="21">
      <t>ケイカク</t>
    </rPh>
    <rPh sb="22" eb="23">
      <t>モト</t>
    </rPh>
    <rPh sb="26" eb="28">
      <t>シュウマツ</t>
    </rPh>
    <rPh sb="28" eb="30">
      <t>ショリ</t>
    </rPh>
    <rPh sb="30" eb="32">
      <t>ジョウナイ</t>
    </rPh>
    <rPh sb="33" eb="35">
      <t>キカイ</t>
    </rPh>
    <rPh sb="36" eb="38">
      <t>デンキ</t>
    </rPh>
    <rPh sb="38" eb="40">
      <t>セツビ</t>
    </rPh>
    <rPh sb="56" eb="58">
      <t>キョウヨウ</t>
    </rPh>
    <rPh sb="58" eb="60">
      <t>カイシ</t>
    </rPh>
    <rPh sb="64" eb="67">
      <t>ネンイジョウ</t>
    </rPh>
    <rPh sb="67" eb="69">
      <t>ケイカ</t>
    </rPh>
    <rPh sb="71" eb="72">
      <t>コト</t>
    </rPh>
    <rPh sb="82" eb="84">
      <t>コショウ</t>
    </rPh>
    <rPh sb="85" eb="87">
      <t>ゾウカ</t>
    </rPh>
    <phoneticPr fontId="4"/>
  </si>
  <si>
    <t>　ストックマネジメント計画等により設備の更新や修繕は計画的に実施しているが、不明水対策が進んでいないことから降雨時の処理施設への負荷が大きい状況にあり、経営の効率化、最適化に向けた方策を講じていく必要がある。
　令和５年度の公営企業法適用により、財務情報の適切な把握に努めていくとともに、今後の施設維持と事業経営について料金改定やダウンサイジング等に取り組む必要がある。 
　なお、経営戦略については平成28年度に策定し、令和２年度に改定を行った。今後は、公営企業法適用化後に見直しを行う予定である。</t>
    <rPh sb="13" eb="14">
      <t>トウ</t>
    </rPh>
    <rPh sb="23" eb="25">
      <t>シュウゼン</t>
    </rPh>
    <rPh sb="26" eb="29">
      <t>ケイカクテキ</t>
    </rPh>
    <rPh sb="30" eb="32">
      <t>ジッシ</t>
    </rPh>
    <rPh sb="38" eb="40">
      <t>フメイ</t>
    </rPh>
    <rPh sb="40" eb="41">
      <t>スイ</t>
    </rPh>
    <rPh sb="41" eb="43">
      <t>タイサク</t>
    </rPh>
    <rPh sb="44" eb="45">
      <t>スス</t>
    </rPh>
    <rPh sb="54" eb="56">
      <t>コウウ</t>
    </rPh>
    <rPh sb="56" eb="57">
      <t>ジ</t>
    </rPh>
    <rPh sb="58" eb="60">
      <t>ショリ</t>
    </rPh>
    <rPh sb="60" eb="62">
      <t>シセツ</t>
    </rPh>
    <rPh sb="64" eb="66">
      <t>フカ</t>
    </rPh>
    <rPh sb="67" eb="68">
      <t>オオ</t>
    </rPh>
    <rPh sb="70" eb="72">
      <t>ジョウキョウ</t>
    </rPh>
    <rPh sb="76" eb="78">
      <t>ケイエイ</t>
    </rPh>
    <rPh sb="79" eb="81">
      <t>コウリツ</t>
    </rPh>
    <rPh sb="81" eb="82">
      <t>カ</t>
    </rPh>
    <rPh sb="83" eb="86">
      <t>サイテキカ</t>
    </rPh>
    <rPh sb="87" eb="88">
      <t>ム</t>
    </rPh>
    <rPh sb="90" eb="92">
      <t>ホウサク</t>
    </rPh>
    <rPh sb="93" eb="94">
      <t>コウ</t>
    </rPh>
    <rPh sb="98" eb="100">
      <t>ヒツヨウ</t>
    </rPh>
    <rPh sb="106" eb="108">
      <t>レイワ</t>
    </rPh>
    <rPh sb="109" eb="110">
      <t>ネン</t>
    </rPh>
    <rPh sb="110" eb="111">
      <t>ド</t>
    </rPh>
    <rPh sb="112" eb="114">
      <t>コウエイ</t>
    </rPh>
    <rPh sb="114" eb="116">
      <t>キギョウ</t>
    </rPh>
    <rPh sb="116" eb="117">
      <t>ホウ</t>
    </rPh>
    <rPh sb="117" eb="119">
      <t>テキヨウ</t>
    </rPh>
    <rPh sb="123" eb="125">
      <t>ザイム</t>
    </rPh>
    <rPh sb="125" eb="127">
      <t>ジョウホウ</t>
    </rPh>
    <rPh sb="128" eb="130">
      <t>テキセツ</t>
    </rPh>
    <rPh sb="131" eb="133">
      <t>ハアク</t>
    </rPh>
    <rPh sb="134" eb="135">
      <t>ツト</t>
    </rPh>
    <rPh sb="151" eb="152">
      <t>ナド</t>
    </rPh>
    <rPh sb="153" eb="154">
      <t>ト</t>
    </rPh>
    <rPh sb="155" eb="156">
      <t>ク</t>
    </rPh>
    <rPh sb="158" eb="160">
      <t>ヒツヨウ</t>
    </rPh>
    <rPh sb="170" eb="174">
      <t>ケイエイセンリャク</t>
    </rPh>
    <rPh sb="182" eb="184">
      <t>ネンド</t>
    </rPh>
    <rPh sb="185" eb="187">
      <t>サクテイ</t>
    </rPh>
    <rPh sb="189" eb="191">
      <t>レイワ</t>
    </rPh>
    <rPh sb="192" eb="193">
      <t>ネン</t>
    </rPh>
    <rPh sb="193" eb="194">
      <t>ド</t>
    </rPh>
    <rPh sb="195" eb="197">
      <t>カイテイ</t>
    </rPh>
    <rPh sb="198" eb="199">
      <t>オコナ</t>
    </rPh>
    <rPh sb="202" eb="204">
      <t>コンゴ</t>
    </rPh>
    <rPh sb="206" eb="208">
      <t>コウエイ</t>
    </rPh>
    <rPh sb="208" eb="210">
      <t>キギョウ</t>
    </rPh>
    <rPh sb="210" eb="211">
      <t>ホウ</t>
    </rPh>
    <rPh sb="211" eb="212">
      <t>テキ</t>
    </rPh>
    <rPh sb="212" eb="213">
      <t>ヨウ</t>
    </rPh>
    <rPh sb="213" eb="214">
      <t>カ</t>
    </rPh>
    <rPh sb="214" eb="215">
      <t>ゴ</t>
    </rPh>
    <rPh sb="216" eb="218">
      <t>ミナオ</t>
    </rPh>
    <rPh sb="220" eb="221">
      <t>オコナ</t>
    </rPh>
    <rPh sb="222" eb="224">
      <t>ヨテイ</t>
    </rPh>
    <phoneticPr fontId="4"/>
  </si>
  <si>
    <r>
      <t>①収益的収支比率…汚水処理場の機器更新</t>
    </r>
    <r>
      <rPr>
        <sz val="11"/>
        <rFont val="ＭＳ ゴシック"/>
        <family val="3"/>
        <charset val="128"/>
      </rPr>
      <t>にかかる</t>
    </r>
    <r>
      <rPr>
        <sz val="11"/>
        <color theme="1"/>
        <rFont val="ＭＳ ゴシック"/>
        <family val="3"/>
        <charset val="128"/>
      </rPr>
      <t>国庫補助金が前年度より減少したことや前年度繰越金が減少したことが大きく影響し収支比率は前年度より低下した。
⑤経費回収率…前年度からの繰越事業の影響で工事請負費が増加したことが影響し、前年度同程度の値となった。
⑥汚水処理原価…処理区域内人口の減少に比例して年間有収水量が減少しているところであり、前年度同程度と高止</t>
    </r>
    <r>
      <rPr>
        <sz val="11"/>
        <rFont val="ＭＳ ゴシック"/>
        <family val="3"/>
        <charset val="128"/>
      </rPr>
      <t>まり傾向にある。
⑦施設利用率…類似団体平均値を上回る利用率ではあるが、過疎化や高齢化による人口減少に影響され汚水量も減少しており、前年を下回る値となった。町では以前より定住促進には力を入れており、処理区域内人口の維持は施設利用率の確保にもつながるため、関係部署と連携しての取組を推進していくところである。
⑧水洗化率…計画区域内の整備事</t>
    </r>
    <r>
      <rPr>
        <sz val="11"/>
        <color theme="1"/>
        <rFont val="ＭＳ ゴシック"/>
        <family val="3"/>
        <charset val="128"/>
      </rPr>
      <t>業は完了しており、接続率及び水洗化率は高い水準にある。若年層の人口流出及び老齢世帯の増加により、大幅な上昇は難しいものとなっている。</t>
    </r>
    <rPh sb="9" eb="14">
      <t>オスイショリジョウ</t>
    </rPh>
    <rPh sb="29" eb="32">
      <t>ゼンネンド</t>
    </rPh>
    <rPh sb="34" eb="36">
      <t>ゲンショウ</t>
    </rPh>
    <rPh sb="41" eb="47">
      <t>ゼンネンドクリコシキン</t>
    </rPh>
    <rPh sb="48" eb="50">
      <t>ゲンショウ</t>
    </rPh>
    <rPh sb="55" eb="56">
      <t>オオ</t>
    </rPh>
    <rPh sb="58" eb="60">
      <t>エイキョウ</t>
    </rPh>
    <rPh sb="61" eb="63">
      <t>シュウシ</t>
    </rPh>
    <rPh sb="63" eb="65">
      <t>ヒリツ</t>
    </rPh>
    <rPh sb="66" eb="69">
      <t>ゼンネンド</t>
    </rPh>
    <rPh sb="71" eb="73">
      <t>テイカ</t>
    </rPh>
    <rPh sb="78" eb="80">
      <t>ケイヒ</t>
    </rPh>
    <rPh sb="80" eb="82">
      <t>カイシュウ</t>
    </rPh>
    <rPh sb="82" eb="83">
      <t>リツ</t>
    </rPh>
    <rPh sb="84" eb="87">
      <t>ゼンネンド</t>
    </rPh>
    <rPh sb="90" eb="92">
      <t>クリコシ</t>
    </rPh>
    <rPh sb="92" eb="94">
      <t>ジギョウ</t>
    </rPh>
    <rPh sb="95" eb="97">
      <t>エイキョウ</t>
    </rPh>
    <rPh sb="98" eb="103">
      <t>コウジウケオイヒ</t>
    </rPh>
    <rPh sb="104" eb="106">
      <t>ゾウカ</t>
    </rPh>
    <rPh sb="111" eb="113">
      <t>エイキョウ</t>
    </rPh>
    <rPh sb="115" eb="116">
      <t>ゼン</t>
    </rPh>
    <rPh sb="118" eb="121">
      <t>ドウテイド</t>
    </rPh>
    <rPh sb="122" eb="123">
      <t>アタイ</t>
    </rPh>
    <rPh sb="130" eb="132">
      <t>オスイ</t>
    </rPh>
    <rPh sb="132" eb="134">
      <t>ショリ</t>
    </rPh>
    <rPh sb="134" eb="136">
      <t>ゲンカ</t>
    </rPh>
    <rPh sb="137" eb="139">
      <t>ショリ</t>
    </rPh>
    <rPh sb="139" eb="141">
      <t>クイキ</t>
    </rPh>
    <rPh sb="141" eb="142">
      <t>ナイ</t>
    </rPh>
    <rPh sb="142" eb="144">
      <t>ジンコウ</t>
    </rPh>
    <rPh sb="145" eb="147">
      <t>ゲンショウ</t>
    </rPh>
    <rPh sb="148" eb="150">
      <t>ヒレイ</t>
    </rPh>
    <rPh sb="152" eb="154">
      <t>ネンカン</t>
    </rPh>
    <rPh sb="154" eb="156">
      <t>ユウシュウ</t>
    </rPh>
    <rPh sb="156" eb="158">
      <t>スイリョウ</t>
    </rPh>
    <rPh sb="159" eb="161">
      <t>ゲンショウ</t>
    </rPh>
    <rPh sb="172" eb="178">
      <t>ゼンネンドドウテイド</t>
    </rPh>
    <rPh sb="179" eb="181">
      <t>タカド</t>
    </rPh>
    <rPh sb="183" eb="185">
      <t>ケイコウ</t>
    </rPh>
    <rPh sb="191" eb="193">
      <t>シセツ</t>
    </rPh>
    <rPh sb="193" eb="195">
      <t>リヨウ</t>
    </rPh>
    <rPh sb="195" eb="196">
      <t>リツ</t>
    </rPh>
    <rPh sb="197" eb="201">
      <t>ルイジダンタイ</t>
    </rPh>
    <rPh sb="201" eb="204">
      <t>ヘイキンチ</t>
    </rPh>
    <rPh sb="205" eb="207">
      <t>ウワマワ</t>
    </rPh>
    <rPh sb="208" eb="211">
      <t>リヨウリツ</t>
    </rPh>
    <rPh sb="217" eb="220">
      <t>カソカ</t>
    </rPh>
    <rPh sb="221" eb="224">
      <t>コウレイカ</t>
    </rPh>
    <rPh sb="227" eb="229">
      <t>ジンコウ</t>
    </rPh>
    <rPh sb="229" eb="231">
      <t>ゲンショウ</t>
    </rPh>
    <rPh sb="232" eb="234">
      <t>エイキョウ</t>
    </rPh>
    <rPh sb="236" eb="239">
      <t>オスイリョウ</t>
    </rPh>
    <rPh sb="240" eb="242">
      <t>ゲンショウ</t>
    </rPh>
    <rPh sb="247" eb="249">
      <t>ゼンネン</t>
    </rPh>
    <rPh sb="250" eb="252">
      <t>シタマワ</t>
    </rPh>
    <rPh sb="253" eb="254">
      <t>アタイ</t>
    </rPh>
    <rPh sb="259" eb="260">
      <t>チョウ</t>
    </rPh>
    <rPh sb="262" eb="264">
      <t>イゼン</t>
    </rPh>
    <rPh sb="280" eb="285">
      <t>ショリクイキナイ</t>
    </rPh>
    <rPh sb="285" eb="287">
      <t>ジンコウ</t>
    </rPh>
    <rPh sb="288" eb="290">
      <t>イジ</t>
    </rPh>
    <rPh sb="291" eb="296">
      <t>シセツリヨウリツ</t>
    </rPh>
    <rPh sb="297" eb="299">
      <t>カクホ</t>
    </rPh>
    <rPh sb="308" eb="310">
      <t>カンケイ</t>
    </rPh>
    <rPh sb="310" eb="312">
      <t>ブショ</t>
    </rPh>
    <rPh sb="313" eb="315">
      <t>レンケイ</t>
    </rPh>
    <rPh sb="318" eb="320">
      <t>トリクミ</t>
    </rPh>
    <rPh sb="321" eb="323">
      <t>スイシン</t>
    </rPh>
    <rPh sb="336" eb="338">
      <t>スイセン</t>
    </rPh>
    <rPh sb="338" eb="339">
      <t>カ</t>
    </rPh>
    <rPh sb="341" eb="343">
      <t>ケイカク</t>
    </rPh>
    <rPh sb="343" eb="344">
      <t>ク</t>
    </rPh>
    <rPh sb="369" eb="370">
      <t>タカ</t>
    </rPh>
    <rPh sb="371" eb="373">
      <t>スイジュン</t>
    </rPh>
    <rPh sb="377" eb="379">
      <t>ジャクネン</t>
    </rPh>
    <rPh sb="379" eb="380">
      <t>ソウ</t>
    </rPh>
    <rPh sb="381" eb="383">
      <t>ジンコウ</t>
    </rPh>
    <rPh sb="383" eb="385">
      <t>リュウシュツ</t>
    </rPh>
    <rPh sb="385" eb="386">
      <t>オヨ</t>
    </rPh>
    <rPh sb="389" eb="391">
      <t>セタイ</t>
    </rPh>
    <rPh sb="392" eb="394">
      <t>ゾウカ</t>
    </rPh>
    <rPh sb="398" eb="400">
      <t>オオハバ</t>
    </rPh>
    <rPh sb="401" eb="403">
      <t>ジョウショウ</t>
    </rPh>
    <rPh sb="404" eb="405">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</si>
</sst>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8-4E70-B8CA-4D27BE32D2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A98-4E70-B8CA-4D27BE32D2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c:v>
                </c:pt>
                <c:pt idx="1">
                  <c:v>53.75</c:v>
                </c:pt>
                <c:pt idx="2">
                  <c:v>49.06</c:v>
                </c:pt>
                <c:pt idx="3">
                  <c:v>52.5</c:v>
                </c:pt>
                <c:pt idx="4">
                  <c:v>50.81</c:v>
                </c:pt>
              </c:numCache>
            </c:numRef>
          </c:val>
          <c:extLst>
            <c:ext xmlns:c16="http://schemas.microsoft.com/office/drawing/2014/chart" uri="{C3380CC4-5D6E-409C-BE32-E72D297353CC}">
              <c16:uniqueId val="{00000000-90E7-49E5-86B3-6701226E54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90E7-49E5-86B3-6701226E54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92.55</c:v>
                </c:pt>
                <c:pt idx="1">
                  <c:v>92.53</c:v>
                </c:pt>
                <c:pt idx="2">
                  <c:v>92.26</c:v>
                </c:pt>
                <c:pt idx="3">
                  <c:v>92.4</c:v>
                </c:pt>
                <c:pt idx="4">
                  <c:v>92.21</c:v>
                </c:pt>
              </c:numCache>
            </c:numRef>
          </c:val>
          <c:extLst>
            <c:ext xmlns:c16="http://schemas.microsoft.com/office/drawing/2014/chart" uri="{C3380CC4-5D6E-409C-BE32-E72D297353CC}">
              <c16:uniqueId val="{00000000-E8DD-4469-BD35-BA314B8B60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8DD-4469-BD35-BA314B8B60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83.54</c:v>
                </c:pt>
                <c:pt idx="1">
                  <c:v>75.59</c:v>
                </c:pt>
                <c:pt idx="2">
                  <c:v>76.290000000000006</c:v>
                </c:pt>
                <c:pt idx="3">
                  <c:v>90.25</c:v>
                </c:pt>
                <c:pt idx="4">
                  <c:v>76.8</c:v>
                </c:pt>
              </c:numCache>
            </c:numRef>
          </c:val>
          <c:extLst>
            <c:ext xmlns:c16="http://schemas.microsoft.com/office/drawing/2014/chart" uri="{C3380CC4-5D6E-409C-BE32-E72D297353CC}">
              <c16:uniqueId val="{00000000-B280-41C7-8E9C-ADD71B5F9B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0-41C7-8E9C-ADD71B5F9B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2-4BDC-AEB4-21EF916495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2-4BDC-AEB4-21EF916495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7-4502-9D80-9CDE20E207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7-4502-9D80-9CDE20E207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2-4754-AE82-6E5AE5D14F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2-4754-AE82-6E5AE5D14F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3-4D7A-A4E0-C9004D203C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3-4D7A-A4E0-C9004D203C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4-4341-96C1-69DBCE95F2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B74-4341-96C1-69DBCE95F2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60.98</c:v>
                </c:pt>
                <c:pt idx="1">
                  <c:v>48.44</c:v>
                </c:pt>
                <c:pt idx="2">
                  <c:v>95.26</c:v>
                </c:pt>
                <c:pt idx="3">
                  <c:v>74.41</c:v>
                </c:pt>
                <c:pt idx="4">
                  <c:v>75.25</c:v>
                </c:pt>
              </c:numCache>
            </c:numRef>
          </c:val>
          <c:extLst>
            <c:ext xmlns:c16="http://schemas.microsoft.com/office/drawing/2014/chart" uri="{C3380CC4-5D6E-409C-BE32-E72D297353CC}">
              <c16:uniqueId val="{00000000-2F05-4249-B2FF-B0005ED778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2F05-4249-B2FF-B0005ED778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323.58</c:v>
                </c:pt>
                <c:pt idx="1">
                  <c:v>403.07</c:v>
                </c:pt>
                <c:pt idx="2">
                  <c:v>208.75</c:v>
                </c:pt>
                <c:pt idx="3">
                  <c:v>284.62</c:v>
                </c:pt>
                <c:pt idx="4">
                  <c:v>273.33999999999997</c:v>
                </c:pt>
              </c:numCache>
            </c:numRef>
          </c:val>
          <c:extLst>
            <c:ext xmlns:c16="http://schemas.microsoft.com/office/drawing/2014/chart" uri="{C3380CC4-5D6E-409C-BE32-E72D297353CC}">
              <c16:uniqueId val="{00000000-9494-4A8C-8D1E-7F7A3B66F4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494-4A8C-8D1E-7F7A3B66F4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東栄町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2">
        <f>データ!S6</f>
        <v>2935</v>
      </c>
      <c r="AM8" s="52"/>
      <c r="AN8" s="52"/>
      <c r="AO8" s="52"/>
      <c r="AP8" s="52"/>
      <c r="AQ8" s="52"/>
      <c r="AR8" s="52"/>
      <c r="AS8" s="52"/>
      <c r="AT8" s="51">
        <f>データ!T6</f>
        <v>123.38</v>
      </c>
      <c r="AU8" s="51"/>
      <c r="AV8" s="51"/>
      <c r="AW8" s="51"/>
      <c r="AX8" s="51"/>
      <c r="AY8" s="51"/>
      <c r="AZ8" s="51"/>
      <c r="BA8" s="51"/>
      <c r="BB8" s="51">
        <f>データ!U6</f>
        <v>23.79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f>データ!N6</f>
        <v>6.9</v>
      </c>
      <c r="C10" s="51"/>
      <c r="D10" s="51"/>
      <c r="E10" s="51"/>
      <c r="F10" s="51"/>
      <c r="G10" s="51"/>
      <c r="H10" s="51"/>
      <c r="I10" s="51" t="str">
        <f>データ!O6</f>
        <v>該当数値なし</v>
      </c>
      <c r="J10" s="51"/>
      <c r="K10" s="51"/>
      <c r="L10" s="51"/>
      <c r="M10" s="51"/>
      <c r="N10" s="51"/>
      <c r="O10" s="51"/>
      <c r="P10" s="51">
        <f>データ!P6</f>
        <v>51.33</v>
      </c>
      <c r="Q10" s="51"/>
      <c r="R10" s="51"/>
      <c r="S10" s="51"/>
      <c r="T10" s="51"/>
      <c r="U10" s="51"/>
      <c r="V10" s="51"/>
      <c r="W10" s="51">
        <f>データ!Q6</f>
        <v>66.069999999999993</v>
      </c>
      <c r="X10" s="51"/>
      <c r="Y10" s="51"/>
      <c r="Z10" s="51"/>
      <c r="AA10" s="51"/>
      <c r="AB10" s="51"/>
      <c r="AC10" s="51"/>
      <c r="AD10" s="52">
        <f>データ!R6</f>
        <v>3630</v>
      </c>
      <c r="AE10" s="52"/>
      <c r="AF10" s="52"/>
      <c r="AG10" s="52"/>
      <c r="AH10" s="52"/>
      <c r="AI10" s="52"/>
      <c r="AJ10" s="52"/>
      <c r="AK10" s="2"/>
      <c r="AL10" s="52">
        <f>データ!V6</f>
        <v>1490</v>
      </c>
      <c r="AM10" s="52"/>
      <c r="AN10" s="52"/>
      <c r="AO10" s="52"/>
      <c r="AP10" s="52"/>
      <c r="AQ10" s="52"/>
      <c r="AR10" s="52"/>
      <c r="AS10" s="52"/>
      <c r="AT10" s="51">
        <f>データ!W6</f>
        <v>0.98</v>
      </c>
      <c r="AU10" s="51"/>
      <c r="AV10" s="51"/>
      <c r="AW10" s="51"/>
      <c r="AX10" s="51"/>
      <c r="AY10" s="51"/>
      <c r="AZ10" s="51"/>
      <c r="BA10" s="51"/>
      <c r="BB10" s="51">
        <f>データ!X6</f>
        <v>1520.41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Qu1zJLWnszXjflxeNE9HI7jmW4sPQIP/TQEHFX8z16kBQ94K37fPRFia92bWb2YnhWcGu6F9v0Rb9CNy41QjcA==" saltValue="mBt8rTCt++nwqNZFRT9H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5">
      <c r="A6" s="14" t="s">
        <v>96</v>
      </c>
      <c r="B6" s="19">
        <f>B7</f>
        <v>2021</v>
      </c>
      <c r="C6" s="19">
        <f t="shared" ref="C6:X6" si="3">C7</f>
        <v>235628</v>
      </c>
      <c r="D6" s="19">
        <f t="shared" si="3"/>
        <v>47</v>
      </c>
      <c r="E6" s="19">
        <f t="shared" si="3"/>
        <v>17</v>
      </c>
      <c r="F6" s="19">
        <f t="shared" si="3"/>
        <v>4</v>
      </c>
      <c r="G6" s="19">
        <f t="shared" si="3"/>
        <v>0</v>
      </c>
      <c r="H6" s="19" t="str">
        <f t="shared" si="3"/>
        <v>愛知県　東栄町</v>
      </c>
      <c r="I6" s="19" t="str">
        <f t="shared" si="3"/>
        <v>法非適用</v>
      </c>
      <c r="J6" s="19" t="str">
        <f t="shared" si="3"/>
        <v>下水道事業</v>
      </c>
      <c r="K6" s="19" t="str">
        <f t="shared" si="3"/>
        <v>特定環境保全公共下水道</v>
      </c>
      <c r="L6" s="19" t="str">
        <f t="shared" si="3"/>
        <v>D2</v>
      </c>
      <c r="M6" s="19" t="str">
        <f t="shared" si="3"/>
        <v>非設置</v>
      </c>
      <c r="N6" s="20">
        <f t="shared" si="3"/>
        <v>6.9</v>
      </c>
      <c r="O6" s="20" t="str">
        <f t="shared" si="3"/>
        <v>該当数値なし</v>
      </c>
      <c r="P6" s="20">
        <f t="shared" si="3"/>
        <v>51.33</v>
      </c>
      <c r="Q6" s="20">
        <f t="shared" si="3"/>
        <v>66.069999999999993</v>
      </c>
      <c r="R6" s="20">
        <f t="shared" si="3"/>
        <v>3630</v>
      </c>
      <c r="S6" s="20">
        <f t="shared" si="3"/>
        <v>2935</v>
      </c>
      <c r="T6" s="20">
        <f t="shared" si="3"/>
        <v>123.38</v>
      </c>
      <c r="U6" s="20">
        <f t="shared" si="3"/>
        <v>23.79</v>
      </c>
      <c r="V6" s="20">
        <f t="shared" si="3"/>
        <v>1490</v>
      </c>
      <c r="W6" s="20">
        <f t="shared" si="3"/>
        <v>0.98</v>
      </c>
      <c r="X6" s="20">
        <f t="shared" si="3"/>
        <v>1520.41</v>
      </c>
      <c r="Y6" s="21">
        <f>IF(Y7="",NA(),Y7)</f>
        <v>83.54</v>
      </c>
      <c r="Z6" s="21">
        <f t="shared" ref="Z6:AH6" si="4">IF(Z7="",NA(),Z7)</f>
        <v>75.59</v>
      </c>
      <c r="AA6" s="21">
        <f t="shared" si="4"/>
        <v>76.290000000000006</v>
      </c>
      <c r="AB6" s="21">
        <f t="shared" si="4"/>
        <v>90.25</v>
      </c>
      <c r="AC6" s="21">
        <f t="shared" si="4"/>
        <v>76.8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60.98</v>
      </c>
      <c r="BR6" s="21">
        <f t="shared" ref="BR6:BZ6" si="8">IF(BR7="",NA(),BR7)</f>
        <v>48.44</v>
      </c>
      <c r="BS6" s="21">
        <f t="shared" si="8"/>
        <v>95.26</v>
      </c>
      <c r="BT6" s="21">
        <f t="shared" si="8"/>
        <v>74.41</v>
      </c>
      <c r="BU6" s="21">
        <f t="shared" si="8"/>
        <v>75.25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323.58</v>
      </c>
      <c r="CC6" s="21">
        <f t="shared" ref="CC6:CK6" si="9">IF(CC7="",NA(),CC7)</f>
        <v>403.07</v>
      </c>
      <c r="CD6" s="21">
        <f t="shared" si="9"/>
        <v>208.75</v>
      </c>
      <c r="CE6" s="21">
        <f t="shared" si="9"/>
        <v>284.62</v>
      </c>
      <c r="CF6" s="21">
        <f t="shared" si="9"/>
        <v>273.33999999999997</v>
      </c>
      <c r="CG6" s="21">
        <f t="shared" si="9"/>
        <v>221.81</v>
      </c>
      <c r="CH6" s="21">
        <f t="shared" si="9"/>
        <v>230.02</v>
      </c>
      <c r="CI6" s="21">
        <f t="shared" si="9"/>
        <v>228.47</v>
      </c>
      <c r="CJ6" s="21">
        <f t="shared" si="9"/>
        <v>224.88</v>
      </c>
      <c r="CK6" s="21">
        <f t="shared" si="9"/>
        <v>228.64</v>
      </c>
      <c r="CL6" s="20" t="str">
        <f>IF(CL7="","",IF(CL7="-","【-】","【"&amp;SUBSTITUTE(TEXT(CL7,"#,##0.00"),"-","△")&amp;"】"))</f>
        <v>【216.39】</v>
      </c>
      <c r="CM6" s="21">
        <f>IF(CM7="",NA(),CM7)</f>
        <v>47</v>
      </c>
      <c r="CN6" s="21">
        <f t="shared" ref="CN6:CV6" si="10">IF(CN7="",NA(),CN7)</f>
        <v>53.75</v>
      </c>
      <c r="CO6" s="21">
        <f t="shared" si="10"/>
        <v>49.06</v>
      </c>
      <c r="CP6" s="21">
        <f t="shared" si="10"/>
        <v>52.5</v>
      </c>
      <c r="CQ6" s="21">
        <f t="shared" si="10"/>
        <v>50.81</v>
      </c>
      <c r="CR6" s="21">
        <f t="shared" si="10"/>
        <v>43.36</v>
      </c>
      <c r="CS6" s="21">
        <f t="shared" si="10"/>
        <v>42.56</v>
      </c>
      <c r="CT6" s="21">
        <f t="shared" si="10"/>
        <v>42.47</v>
      </c>
      <c r="CU6" s="21">
        <f t="shared" si="10"/>
        <v>42.4</v>
      </c>
      <c r="CV6" s="21">
        <f t="shared" si="10"/>
        <v>42.28</v>
      </c>
      <c r="CW6" s="20" t="str">
        <f>IF(CW7="","",IF(CW7="-","【-】","【"&amp;SUBSTITUTE(TEXT(CW7,"#,##0.00"),"-","△")&amp;"】"))</f>
        <v>【42.57】</v>
      </c>
      <c r="CX6" s="21">
        <f>IF(CX7="",NA(),CX7)</f>
        <v>92.55</v>
      </c>
      <c r="CY6" s="21">
        <f t="shared" ref="CY6:DG6" si="11">IF(CY7="",NA(),CY7)</f>
        <v>92.53</v>
      </c>
      <c r="CZ6" s="21">
        <f t="shared" si="11"/>
        <v>92.26</v>
      </c>
      <c r="DA6" s="21">
        <f t="shared" si="11"/>
        <v>92.4</v>
      </c>
      <c r="DB6" s="21">
        <f t="shared" si="11"/>
        <v>92.21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5">
      <c r="A7" s="14"/>
      <c r="B7" s="23">
        <v>2021</v>
      </c>
      <c r="C7" s="23">
        <v>235628</v>
      </c>
      <c r="D7" s="23">
        <v>47</v>
      </c>
      <c r="E7" s="23">
        <v>17</v>
      </c>
      <c r="F7" s="23">
        <v>4</v>
      </c>
      <c r="G7" s="23">
        <v>0</v>
      </c>
      <c r="H7" s="23" t="s">
        <v>97</v>
      </c>
      <c r="I7" s="23" t="s">
        <v>98</v>
      </c>
      <c r="J7" s="23" t="s">
        <v>99</v>
      </c>
      <c r="K7" s="23" t="s">
        <v>100</v>
      </c>
      <c r="L7" s="23" t="s">
        <v>101</v>
      </c>
      <c r="M7" s="23" t="s">
        <v>102</v>
      </c>
      <c r="N7" s="24">
        <v>6.9</v>
      </c>
      <c r="O7" s="24" t="s">
        <v>103</v>
      </c>
      <c r="P7" s="24">
        <v>51.33</v>
      </c>
      <c r="Q7" s="24">
        <v>66.069999999999993</v>
      </c>
      <c r="R7" s="24">
        <v>3630</v>
      </c>
      <c r="S7" s="24">
        <v>2935</v>
      </c>
      <c r="T7" s="24">
        <v>123.38</v>
      </c>
      <c r="U7" s="24">
        <v>23.79</v>
      </c>
      <c r="V7" s="24">
        <v>1490</v>
      </c>
      <c r="W7" s="24">
        <v>0.98</v>
      </c>
      <c r="X7" s="24">
        <v>1520.41</v>
      </c>
      <c r="Y7" s="24">
        <v>83.54</v>
      </c>
      <c r="Z7" s="24">
        <v>75.59</v>
      </c>
      <c r="AA7" s="24">
        <v>76.290000000000006</v>
      </c>
      <c r="AB7" s="24">
        <v>90.25</v>
      </c>
      <c r="AC7" s="24">
        <v>76.8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60.98</v>
      </c>
      <c r="BR7" s="24">
        <v>48.44</v>
      </c>
      <c r="BS7" s="24">
        <v>95.26</v>
      </c>
      <c r="BT7" s="24">
        <v>74.41</v>
      </c>
      <c r="BU7" s="24">
        <v>75.25</v>
      </c>
      <c r="BV7" s="24">
        <v>74.3</v>
      </c>
      <c r="BW7" s="24">
        <v>72.260000000000005</v>
      </c>
      <c r="BX7" s="24">
        <v>71.84</v>
      </c>
      <c r="BY7" s="24">
        <v>73.36</v>
      </c>
      <c r="BZ7" s="24">
        <v>72.599999999999994</v>
      </c>
      <c r="CA7" s="24">
        <v>75.31</v>
      </c>
      <c r="CB7" s="24">
        <v>323.58</v>
      </c>
      <c r="CC7" s="24">
        <v>403.07</v>
      </c>
      <c r="CD7" s="24">
        <v>208.75</v>
      </c>
      <c r="CE7" s="24">
        <v>284.62</v>
      </c>
      <c r="CF7" s="24">
        <v>273.33999999999997</v>
      </c>
      <c r="CG7" s="24">
        <v>221.81</v>
      </c>
      <c r="CH7" s="24">
        <v>230.02</v>
      </c>
      <c r="CI7" s="24">
        <v>228.47</v>
      </c>
      <c r="CJ7" s="24">
        <v>224.88</v>
      </c>
      <c r="CK7" s="24">
        <v>228.64</v>
      </c>
      <c r="CL7" s="24">
        <v>216.39</v>
      </c>
      <c r="CM7" s="24">
        <v>47</v>
      </c>
      <c r="CN7" s="24">
        <v>53.75</v>
      </c>
      <c r="CO7" s="24">
        <v>49.06</v>
      </c>
      <c r="CP7" s="24">
        <v>52.5</v>
      </c>
      <c r="CQ7" s="24">
        <v>50.81</v>
      </c>
      <c r="CR7" s="24">
        <v>43.36</v>
      </c>
      <c r="CS7" s="24">
        <v>42.56</v>
      </c>
      <c r="CT7" s="24">
        <v>42.47</v>
      </c>
      <c r="CU7" s="24">
        <v>42.4</v>
      </c>
      <c r="CV7" s="24">
        <v>42.28</v>
      </c>
      <c r="CW7" s="24">
        <v>42.57</v>
      </c>
      <c r="CX7" s="24">
        <v>92.55</v>
      </c>
      <c r="CY7" s="24">
        <v>92.53</v>
      </c>
      <c r="CZ7" s="24">
        <v>92.26</v>
      </c>
      <c r="DA7" s="24">
        <v>92.4</v>
      </c>
      <c r="DB7" s="24">
        <v>92.21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109</v>
      </c>
    </row>
    <row r="12" spans="1:145" x14ac:dyDescent="0.25">
      <c r="B12">
        <v>1</v>
      </c>
      <c r="C12">
        <v>1</v>
      </c>
      <c r="D12">
        <v>1</v>
      </c>
      <c r="E12">
        <v>2</v>
      </c>
      <c r="F12">
        <v>3</v>
      </c>
      <c r="G12" t="s">
        <v>110</v>
      </c>
    </row>
    <row r="13" spans="1:145" x14ac:dyDescent="0.25">
      <c r="B13" t="s">
        <v>111</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2023-02-02T06:04:53Z</cp:lastPrinted>
  <dcterms:created xsi:type="dcterms:W3CDTF">2023-01-12T23:57:20Z</dcterms:created>
  <dcterms:modified xsi:type="dcterms:W3CDTF">2023-02-02T06:05:07Z</dcterms:modified>
  <cp:category/>
</cp:coreProperties>
</file>