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52_設楽町\"/>
    </mc:Choice>
  </mc:AlternateContent>
  <xr:revisionPtr revIDLastSave="0" documentId="13_ncr:1_{6E534A6A-546B-4425-BF58-35676EEB356F}" xr6:coauthVersionLast="47" xr6:coauthVersionMax="47" xr10:uidLastSave="{00000000-0000-0000-0000-000000000000}"/>
  <workbookProtection workbookAlgorithmName="SHA-512" workbookHashValue="May+BhMZWIrqH1TkwrWbBkB+K9PcgC5A4vboFVVb6u7p4sIWeuveeEng7uWvWp6vrWbYSwMTSje93VssRBSqcQ==" workbookSaltValue="CKJ3LAbxEw5zfyKav30O9g=="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W10" i="4"/>
  <c r="P10" i="4"/>
  <c r="BB8" i="4"/>
</calcChain>
</file>

<file path=xl/sharedStrings.xml><?xml version="1.0" encoding="utf-8"?>
<sst xmlns="http://schemas.openxmlformats.org/spreadsheetml/2006/main" count="288" uniqueCount="119">
  <si>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</si>
  <si>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</si>
  <si>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</si>
  <si>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</si>
  <si>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</si>
  <si>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</si>
  <si>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</si>
  <si>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</si>
  <si>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</si>
  <si>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</si>
  <si>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</si>
  <si>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</si>
  <si>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</si>
  <si>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</si>
  <si>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</si>
  <si>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</si>
  <si>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</si>
  <si>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</si>
  <si>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</si>
  <si>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</si>
  <si>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</si>
  <si>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</si>
  <si>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</si>
  <si>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</si>
  <si>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</si>
  <si>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</si>
  <si>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</si>
  <si>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</si>
  <si>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</si>
  <si>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</si>
  <si>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</si>
  <si>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</si>
  <si>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</si>
  <si>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</si>
  <si>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</si>
  <si>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</si>
  <si>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</si>
  <si>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</si>
  <si>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</si>
  <si>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</si>
  <si>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</si>
  <si>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</si>
  <si>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</si>
  <si>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</si>
  <si>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</si>
  <si>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</si>
  <si>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</si>
  <si>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</si>
  <si>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</si>
  <si>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</si>
  <si>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</si>
  <si>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</si>
  <si>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</si>
  <si>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</si>
  <si>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</si>
  <si>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</si>
  <si>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</si>
  <si>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</si>
  <si>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</si>
  <si>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</si>
  <si>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</si>
  <si>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</si>
  <si>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</si>
  <si>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</si>
  <si>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</si>
  <si>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</si>
  <si>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</si>
  <si>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</si>
  <si>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</si>
  <si>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</si>
  <si>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</si>
  <si>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</si>
  <si>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</si>
  <si>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</si>
  <si>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</si>
  <si>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</si>
  <si>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</si>
  <si>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</si>
  <si>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</si>
  <si>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</si>
  <si>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</si>
  <si>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</si>
  <si>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</si>
  <si>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</si>
  <si>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</si>
  <si>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</si>
  <si>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</si>
  <si>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</si>
  <si>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</si>
  <si>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</si>
  <si>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</si>
  <si>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</si>
  <si>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</si>
  <si>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</si>
  <si>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</si>
  <si>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</si>
  <si>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</si>
  <si>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</si>
  <si>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</si>
  <si>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</si>
  <si>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</si>
  <si>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</si>
  <si>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</si>
  <si>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</si>
  <si>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</si>
  <si>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</si>
  <si>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</si>
  <si>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</si>
  <si>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</si>
  <si>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</si>
  <si>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</si>
  <si>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</si>
  <si>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</si>
  <si>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</si>
  <si>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</si>
  <si>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</si>
  <si>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令和３年４月から処理施設を稼働したばかりで管渠については整備途中の状況であり、現時点では施設の老朽化に該当していません。
</t>
    <rPh sb="8" eb="12">
      <t>ショリシセツ</t>
    </rPh>
    <rPh sb="13" eb="15">
      <t>カドウ</t>
    </rPh>
    <rPh sb="21" eb="23">
      <t>カンキョ</t>
    </rPh>
    <rPh sb="28" eb="30">
      <t>セイビ</t>
    </rPh>
    <rPh sb="30" eb="32">
      <t>トチュウ</t>
    </rPh>
    <rPh sb="33" eb="35">
      <t>ジョウキョウ</t>
    </rPh>
    <rPh sb="39" eb="42">
      <t>ゲンジテン</t>
    </rPh>
    <rPh sb="44" eb="46">
      <t>シセツ</t>
    </rPh>
    <rPh sb="47" eb="50">
      <t>ロウキュウカ</t>
    </rPh>
    <rPh sb="51" eb="53">
      <t>ガイトウ</t>
    </rPh>
    <phoneticPr fontId="4"/>
  </si>
  <si>
    <t>現在、一部区域のみ供用開始しているものの管渠については整備途中の状況にあります。
料金収入が多く見込めないこともあり、一般会計からの繰入れに依存していく状況を踏まえ、経営戦略（令和２年度策定済み）をもとに計画的かつ合理的な経営を行うことを目指し、収支の改善等を通じた経営基盤の強化に努めます。
【令和５年度法適用化（財務適用）予定】
【令和７年度経営戦略見直し予定】</t>
    <rPh sb="3" eb="5">
      <t>イチブ</t>
    </rPh>
    <rPh sb="5" eb="7">
      <t>クイキ</t>
    </rPh>
    <rPh sb="9" eb="11">
      <t>キョウヨウ</t>
    </rPh>
    <rPh sb="11" eb="13">
      <t>カイシ</t>
    </rPh>
    <rPh sb="20" eb="22">
      <t>カンキョ</t>
    </rPh>
    <rPh sb="27" eb="29">
      <t>セイビ</t>
    </rPh>
    <rPh sb="29" eb="31">
      <t>トチュウ</t>
    </rPh>
    <rPh sb="32" eb="34">
      <t>ジョウキョウ</t>
    </rPh>
    <rPh sb="41" eb="45">
      <t>リョウキンシュウニュウ</t>
    </rPh>
    <rPh sb="46" eb="47">
      <t>オオ</t>
    </rPh>
    <rPh sb="48" eb="50">
      <t>ミコ</t>
    </rPh>
    <rPh sb="76" eb="78">
      <t>ジョウキョウ</t>
    </rPh>
    <rPh sb="88" eb="90">
      <t>レイワ</t>
    </rPh>
    <rPh sb="91" eb="93">
      <t>ネンド</t>
    </rPh>
    <phoneticPr fontId="4"/>
  </si>
  <si>
    <t>①収益的収支比率…令和３年４月から一部区域のみ供用開始したことに伴い、令和３年度決算から収益的収支に新規計上しましたが、料金収入が少なく維持費用の不足額を一般会計繰入金で賄っていることや、令和５年４月の地方公営企業法適用支援事業の財源として公営企業適用債を借り入れたことで、R3比率が88.21％となりました。今後数年間は同様の状況が見込まれております。
⑤経費回収率…供用開始１年目であり加入世帯数が少ないため、R3比率は平均値を下回り3.19％となりました。今後、供用開始区域の拡大に伴う料金収入の増加に合わせ、数値が改善されていく見込みです。
⑥汚水処理原価…供用開始１年目であり加入世帯数が少なく年間有収水量も少ないため、汚水処理原価が平均値を上回りました。今後、供用開始区域の拡大に伴う年間有収水量の増加に合わせ、数値が改善されていく見込みです。
⑦施設利用率…供用開始１年目であり加入世帯が少なく平均処理水量も少ないため、R3の比率は平均値を下回り3.91％となりました。今後、供用開始区域の拡大に伴う平均処理水量の増加に合わせ、数値が改善されていく見込みです。
⑧水洗化率…供用開始1年目であり加入世帯が少ないため、R3の比率は平均値を下回り38.27％となりました。今後、供用開始区域の拡大に伴う加入世帯の増加に合わせ、数値が改善されていく見込みです。</t>
    <rPh sb="1" eb="4">
      <t>シュウエキテキ</t>
    </rPh>
    <rPh sb="4" eb="8">
      <t>シュウシヒリツ</t>
    </rPh>
    <rPh sb="9" eb="11">
      <t>レイワ</t>
    </rPh>
    <rPh sb="12" eb="13">
      <t>ネン</t>
    </rPh>
    <rPh sb="14" eb="15">
      <t>ガツ</t>
    </rPh>
    <rPh sb="17" eb="19">
      <t>イチブ</t>
    </rPh>
    <rPh sb="19" eb="21">
      <t>クイキ</t>
    </rPh>
    <rPh sb="23" eb="25">
      <t>キョウヨウ</t>
    </rPh>
    <rPh sb="25" eb="27">
      <t>カイシ</t>
    </rPh>
    <rPh sb="32" eb="33">
      <t>トモナ</t>
    </rPh>
    <rPh sb="35" eb="37">
      <t>レイワ</t>
    </rPh>
    <rPh sb="38" eb="40">
      <t>ネンド</t>
    </rPh>
    <rPh sb="40" eb="42">
      <t>ケッサン</t>
    </rPh>
    <rPh sb="44" eb="47">
      <t>シュウエキテキ</t>
    </rPh>
    <rPh sb="47" eb="49">
      <t>シュウシ</t>
    </rPh>
    <rPh sb="50" eb="52">
      <t>シンキ</t>
    </rPh>
    <rPh sb="52" eb="54">
      <t>ケイジョウ</t>
    </rPh>
    <rPh sb="60" eb="62">
      <t>リョウキン</t>
    </rPh>
    <rPh sb="62" eb="64">
      <t>シュウニュウ</t>
    </rPh>
    <rPh sb="65" eb="66">
      <t>スク</t>
    </rPh>
    <rPh sb="68" eb="70">
      <t>イジ</t>
    </rPh>
    <rPh sb="70" eb="72">
      <t>ヒヨウ</t>
    </rPh>
    <rPh sb="73" eb="76">
      <t>フソクガク</t>
    </rPh>
    <rPh sb="77" eb="81">
      <t>イッパンカイケイ</t>
    </rPh>
    <rPh sb="81" eb="84">
      <t>クリイレキン</t>
    </rPh>
    <rPh sb="85" eb="86">
      <t>マカナ</t>
    </rPh>
    <rPh sb="94" eb="96">
      <t>レイワ</t>
    </rPh>
    <rPh sb="97" eb="98">
      <t>ネン</t>
    </rPh>
    <rPh sb="99" eb="100">
      <t>ガツ</t>
    </rPh>
    <rPh sb="101" eb="103">
      <t>チホウ</t>
    </rPh>
    <rPh sb="103" eb="108">
      <t>コウエイキギョウホウ</t>
    </rPh>
    <rPh sb="108" eb="110">
      <t>テキヨウ</t>
    </rPh>
    <rPh sb="110" eb="112">
      <t>シエン</t>
    </rPh>
    <rPh sb="112" eb="114">
      <t>ジギョウ</t>
    </rPh>
    <rPh sb="120" eb="124">
      <t>コウエイキギョウ</t>
    </rPh>
    <rPh sb="124" eb="127">
      <t>テキヨウサイ</t>
    </rPh>
    <rPh sb="128" eb="129">
      <t>カ</t>
    </rPh>
    <rPh sb="130" eb="131">
      <t>イ</t>
    </rPh>
    <rPh sb="139" eb="141">
      <t>ヒリツ</t>
    </rPh>
    <rPh sb="155" eb="157">
      <t>コンゴ</t>
    </rPh>
    <rPh sb="157" eb="160">
      <t>スウネンカン</t>
    </rPh>
    <rPh sb="161" eb="163">
      <t>ドウヨウ</t>
    </rPh>
    <rPh sb="164" eb="166">
      <t>ジョウキョウ</t>
    </rPh>
    <rPh sb="167" eb="169">
      <t>ミコ</t>
    </rPh>
    <rPh sb="179" eb="181">
      <t>ケイヒ</t>
    </rPh>
    <rPh sb="181" eb="184">
      <t>カイシュウリツ</t>
    </rPh>
    <rPh sb="185" eb="187">
      <t>キョウヨウ</t>
    </rPh>
    <rPh sb="187" eb="189">
      <t>カイシ</t>
    </rPh>
    <rPh sb="190" eb="191">
      <t>ネン</t>
    </rPh>
    <rPh sb="191" eb="192">
      <t>メ</t>
    </rPh>
    <rPh sb="195" eb="199">
      <t>カニュウセタイ</t>
    </rPh>
    <rPh sb="199" eb="200">
      <t>スウ</t>
    </rPh>
    <rPh sb="201" eb="202">
      <t>スク</t>
    </rPh>
    <rPh sb="209" eb="211">
      <t>ヒリツ</t>
    </rPh>
    <rPh sb="212" eb="215">
      <t>ヘイキンチ</t>
    </rPh>
    <rPh sb="216" eb="218">
      <t>シタマワ</t>
    </rPh>
    <rPh sb="231" eb="233">
      <t>コンゴ</t>
    </rPh>
    <rPh sb="234" eb="238">
      <t>キョウヨウカイシ</t>
    </rPh>
    <rPh sb="238" eb="240">
      <t>クイキ</t>
    </rPh>
    <rPh sb="241" eb="243">
      <t>カクダイ</t>
    </rPh>
    <rPh sb="244" eb="245">
      <t>トモナ</t>
    </rPh>
    <rPh sb="246" eb="248">
      <t>リョウキン</t>
    </rPh>
    <rPh sb="248" eb="250">
      <t>シュウニュウ</t>
    </rPh>
    <rPh sb="251" eb="253">
      <t>ゾウカ</t>
    </rPh>
    <rPh sb="254" eb="255">
      <t>ア</t>
    </rPh>
    <rPh sb="258" eb="260">
      <t>スウチ</t>
    </rPh>
    <rPh sb="261" eb="263">
      <t>カイゼン</t>
    </rPh>
    <rPh sb="268" eb="270">
      <t>ミコ</t>
    </rPh>
    <rPh sb="276" eb="278">
      <t>オスイ</t>
    </rPh>
    <rPh sb="278" eb="280">
      <t>ショリ</t>
    </rPh>
    <rPh sb="280" eb="282">
      <t>ゲンカ</t>
    </rPh>
    <rPh sb="288" eb="289">
      <t>ネン</t>
    </rPh>
    <rPh sb="289" eb="290">
      <t>メ</t>
    </rPh>
    <rPh sb="293" eb="295">
      <t>カニュウ</t>
    </rPh>
    <rPh sb="295" eb="297">
      <t>セタイ</t>
    </rPh>
    <rPh sb="297" eb="298">
      <t>スウ</t>
    </rPh>
    <rPh sb="299" eb="300">
      <t>スク</t>
    </rPh>
    <rPh sb="302" eb="304">
      <t>ネンカン</t>
    </rPh>
    <rPh sb="304" eb="308">
      <t>ユウシュウスイリョウ</t>
    </rPh>
    <rPh sb="309" eb="310">
      <t>スク</t>
    </rPh>
    <rPh sb="315" eb="319">
      <t>オスイショリ</t>
    </rPh>
    <rPh sb="319" eb="321">
      <t>ゲンカ</t>
    </rPh>
    <rPh sb="322" eb="325">
      <t>ヘイキンチ</t>
    </rPh>
    <rPh sb="326" eb="328">
      <t>ウワマワ</t>
    </rPh>
    <rPh sb="333" eb="335">
      <t>コンゴ</t>
    </rPh>
    <rPh sb="348" eb="350">
      <t>ネンカン</t>
    </rPh>
    <rPh sb="350" eb="354">
      <t>ユウシュウスイリョウ</t>
    </rPh>
    <rPh sb="355" eb="357">
      <t>ゾウカ</t>
    </rPh>
    <rPh sb="358" eb="359">
      <t>ア</t>
    </rPh>
    <rPh sb="380" eb="382">
      <t>シセツ</t>
    </rPh>
    <rPh sb="382" eb="385">
      <t>リヨウリツ</t>
    </rPh>
    <rPh sb="391" eb="392">
      <t>ネン</t>
    </rPh>
    <rPh sb="392" eb="393">
      <t>メ</t>
    </rPh>
    <rPh sb="404" eb="406">
      <t>ヘイキン</t>
    </rPh>
    <rPh sb="406" eb="408">
      <t>ショリ</t>
    </rPh>
    <rPh sb="420" eb="422">
      <t>ヒリツ</t>
    </rPh>
    <rPh sb="423" eb="426">
      <t>ヘイキンチ</t>
    </rPh>
    <rPh sb="427" eb="429">
      <t>シタマワ</t>
    </rPh>
    <rPh sb="442" eb="444">
      <t>コンゴ</t>
    </rPh>
    <rPh sb="457" eb="459">
      <t>ヘイキン</t>
    </rPh>
    <rPh sb="459" eb="461">
      <t>ショリ</t>
    </rPh>
    <rPh sb="464" eb="466">
      <t>ゾウカ</t>
    </rPh>
    <rPh sb="467" eb="468">
      <t>ア</t>
    </rPh>
    <rPh sb="489" eb="492">
      <t>スイセンカ</t>
    </rPh>
    <rPh sb="492" eb="493">
      <t>リツ</t>
    </rPh>
    <rPh sb="518" eb="520">
      <t>ヒリツ</t>
    </rPh>
    <rPh sb="521" eb="524">
      <t>ヘイキンチ</t>
    </rPh>
    <rPh sb="525" eb="527">
      <t>シタマワ</t>
    </rPh>
    <rPh sb="541" eb="543">
      <t>コンゴ</t>
    </rPh>
    <rPh sb="556" eb="560">
      <t>カニュウセタイ</t>
    </rPh>
    <rPh sb="561" eb="563">
      <t>ゾウカ</t>
    </rPh>
    <rPh sb="564" eb="565">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</si>
</sst>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C9-46AD-8D91-79338CE2E5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6C9-46AD-8D91-79338CE2E5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3.91</c:v>
                </c:pt>
              </c:numCache>
            </c:numRef>
          </c:val>
          <c:extLst>
            <c:ext xmlns:c16="http://schemas.microsoft.com/office/drawing/2014/chart" uri="{C3380CC4-5D6E-409C-BE32-E72D297353CC}">
              <c16:uniqueId val="{00000000-3986-4FB1-A919-A7F6B8D371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33.799999999999997</c:v>
                </c:pt>
              </c:numCache>
            </c:numRef>
          </c:val>
          <c:smooth val="0"/>
          <c:extLst>
            <c:ext xmlns:c16="http://schemas.microsoft.com/office/drawing/2014/chart" uri="{C3380CC4-5D6E-409C-BE32-E72D297353CC}">
              <c16:uniqueId val="{00000001-3986-4FB1-A919-A7F6B8D371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38.270000000000003</c:v>
                </c:pt>
              </c:numCache>
            </c:numRef>
          </c:val>
          <c:extLst>
            <c:ext xmlns:c16="http://schemas.microsoft.com/office/drawing/2014/chart" uri="{C3380CC4-5D6E-409C-BE32-E72D297353CC}">
              <c16:uniqueId val="{00000000-C93E-4C0E-A2BD-307B2A68E5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67.09</c:v>
                </c:pt>
              </c:numCache>
            </c:numRef>
          </c:val>
          <c:smooth val="0"/>
          <c:extLst>
            <c:ext xmlns:c16="http://schemas.microsoft.com/office/drawing/2014/chart" uri="{C3380CC4-5D6E-409C-BE32-E72D297353CC}">
              <c16:uniqueId val="{00000001-C93E-4C0E-A2BD-307B2A68E5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88.21</c:v>
                </c:pt>
              </c:numCache>
            </c:numRef>
          </c:val>
          <c:extLst>
            <c:ext xmlns:c16="http://schemas.microsoft.com/office/drawing/2014/chart" uri="{C3380CC4-5D6E-409C-BE32-E72D297353CC}">
              <c16:uniqueId val="{00000000-0EE5-480C-81B2-00607B7AA6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E5-480C-81B2-00607B7AA6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9E-4FE9-A4FD-BC416901D5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9E-4FE9-A4FD-BC416901D5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E5-4642-B5AA-CF79284DC1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E5-4642-B5AA-CF79284DC1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49-4F7F-913F-CA0DCD010B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9-4F7F-913F-CA0DCD010B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28-4D6B-A68D-3CB69DE0E7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28-4D6B-A68D-3CB69DE0E7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5B4-43CC-BAE8-E41189BF3A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1042.6400000000001</c:v>
                </c:pt>
              </c:numCache>
            </c:numRef>
          </c:val>
          <c:smooth val="0"/>
          <c:extLst>
            <c:ext xmlns:c16="http://schemas.microsoft.com/office/drawing/2014/chart" uri="{C3380CC4-5D6E-409C-BE32-E72D297353CC}">
              <c16:uniqueId val="{00000001-45B4-43CC-BAE8-E41189BF3A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3.19</c:v>
                </c:pt>
              </c:numCache>
            </c:numRef>
          </c:val>
          <c:extLst>
            <c:ext xmlns:c16="http://schemas.microsoft.com/office/drawing/2014/chart" uri="{C3380CC4-5D6E-409C-BE32-E72D297353CC}">
              <c16:uniqueId val="{00000000-02B6-4F11-8B69-5BDC411E1E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55.76</c:v>
                </c:pt>
              </c:numCache>
            </c:numRef>
          </c:val>
          <c:smooth val="0"/>
          <c:extLst>
            <c:ext xmlns:c16="http://schemas.microsoft.com/office/drawing/2014/chart" uri="{C3380CC4-5D6E-409C-BE32-E72D297353CC}">
              <c16:uniqueId val="{00000001-02B6-4F11-8B69-5BDC411E1E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4944.2700000000004</c:v>
                </c:pt>
              </c:numCache>
            </c:numRef>
          </c:val>
          <c:extLst>
            <c:ext xmlns:c16="http://schemas.microsoft.com/office/drawing/2014/chart" uri="{C3380CC4-5D6E-409C-BE32-E72D297353CC}">
              <c16:uniqueId val="{00000000-1CC7-49B5-90C6-0435EFA104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296.14999999999998</c:v>
                </c:pt>
              </c:numCache>
            </c:numRef>
          </c:val>
          <c:smooth val="0"/>
          <c:extLst>
            <c:ext xmlns:c16="http://schemas.microsoft.com/office/drawing/2014/chart" uri="{C3380CC4-5D6E-409C-BE32-E72D297353CC}">
              <c16:uniqueId val="{00000001-1CC7-49B5-90C6-0435EFA104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69140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設楽町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D3</v>
      </c>
      <c r="X8" s="40"/>
      <c r="Y8" s="40"/>
      <c r="Z8" s="40"/>
      <c r="AA8" s="40"/>
      <c r="AB8" s="40"/>
      <c r="AC8" s="40"/>
      <c r="AD8" s="41" t="str">
        <f>データ!$M$6</f>
        <v>非設置</v>
      </c>
      <c r="AE8" s="41"/>
      <c r="AF8" s="41"/>
      <c r="AG8" s="41"/>
      <c r="AH8" s="41"/>
      <c r="AI8" s="41"/>
      <c r="AJ8" s="41"/>
      <c r="AK8" s="3"/>
      <c r="AL8" s="42">
        <f>データ!S6</f>
        <v>4528</v>
      </c>
      <c r="AM8" s="42"/>
      <c r="AN8" s="42"/>
      <c r="AO8" s="42"/>
      <c r="AP8" s="42"/>
      <c r="AQ8" s="42"/>
      <c r="AR8" s="42"/>
      <c r="AS8" s="42"/>
      <c r="AT8" s="35">
        <f>データ!T6</f>
        <v>273.94</v>
      </c>
      <c r="AU8" s="35"/>
      <c r="AV8" s="35"/>
      <c r="AW8" s="35"/>
      <c r="AX8" s="35"/>
      <c r="AY8" s="35"/>
      <c r="AZ8" s="35"/>
      <c r="BA8" s="35"/>
      <c r="BB8" s="35">
        <f>データ!U6</f>
        <v>16.53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t="str">
        <f>データ!O6</f>
        <v>該当数値なし</v>
      </c>
      <c r="J10" s="35"/>
      <c r="K10" s="35"/>
      <c r="L10" s="35"/>
      <c r="M10" s="35"/>
      <c r="N10" s="35"/>
      <c r="O10" s="35"/>
      <c r="P10" s="35">
        <f>データ!P6</f>
        <v>7.27</v>
      </c>
      <c r="Q10" s="35"/>
      <c r="R10" s="35"/>
      <c r="S10" s="35"/>
      <c r="T10" s="35"/>
      <c r="U10" s="35"/>
      <c r="V10" s="35"/>
      <c r="W10" s="35">
        <f>データ!Q6</f>
        <v>65.95</v>
      </c>
      <c r="X10" s="35"/>
      <c r="Y10" s="35"/>
      <c r="Z10" s="35"/>
      <c r="AA10" s="35"/>
      <c r="AB10" s="35"/>
      <c r="AC10" s="35"/>
      <c r="AD10" s="42">
        <f>データ!R6</f>
        <v>3630</v>
      </c>
      <c r="AE10" s="42"/>
      <c r="AF10" s="42"/>
      <c r="AG10" s="42"/>
      <c r="AH10" s="42"/>
      <c r="AI10" s="42"/>
      <c r="AJ10" s="42"/>
      <c r="AK10" s="2"/>
      <c r="AL10" s="42">
        <f>データ!V6</f>
        <v>324</v>
      </c>
      <c r="AM10" s="42"/>
      <c r="AN10" s="42"/>
      <c r="AO10" s="42"/>
      <c r="AP10" s="42"/>
      <c r="AQ10" s="42"/>
      <c r="AR10" s="42"/>
      <c r="AS10" s="42"/>
      <c r="AT10" s="35">
        <f>データ!W6</f>
        <v>0.2</v>
      </c>
      <c r="AU10" s="35"/>
      <c r="AV10" s="35"/>
      <c r="AW10" s="35"/>
      <c r="AX10" s="35"/>
      <c r="AY10" s="35"/>
      <c r="AZ10" s="35"/>
      <c r="BA10" s="35"/>
      <c r="BB10" s="35">
        <f>データ!X6</f>
        <v>1620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71"/>
      <c r="BN66" s="71"/>
      <c r="BO66" s="71"/>
      <c r="BP66" s="71"/>
      <c r="BQ66" s="71"/>
      <c r="BR66" s="71"/>
      <c r="BS66" s="71"/>
      <c r="BT66" s="71"/>
      <c r="BU66" s="71"/>
      <c r="BV66" s="71"/>
      <c r="BW66" s="71"/>
      <c r="BX66" s="71"/>
      <c r="BY66" s="71"/>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44</v>
      </c>
      <c r="O86" s="12" t="str">
        <f>データ!EO6</f>
        <v>【0.15】</v>
      </c>
    </row>
  </sheetData>
  <sheetProtection algorithmName="SHA-512" hashValue="MEAOI8IgqS2rSgGAbWXbKxtv+P43APVQyQW491LeZaidIDD2lyrXY8GdCGFoR8bJLdgwNmPKqh4aX0Kuef1Hvw==" saltValue="1r5f7mL7toxTrixzEx9A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9218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2021</v>
      </c>
      <c r="C6" s="19">
        <f t="shared" ref="C6:X6" si="3">C7</f>
        <v>235610</v>
      </c>
      <c r="D6" s="19">
        <f t="shared" si="3"/>
        <v>47</v>
      </c>
      <c r="E6" s="19">
        <f t="shared" si="3"/>
        <v>17</v>
      </c>
      <c r="F6" s="19">
        <f t="shared" si="3"/>
        <v>4</v>
      </c>
      <c r="G6" s="19">
        <f t="shared" si="3"/>
        <v>0</v>
      </c>
      <c r="H6" s="19" t="str">
        <f t="shared" si="3"/>
        <v>愛知県　設楽町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7.27</v>
      </c>
      <c r="Q6" s="20">
        <f t="shared" si="3"/>
        <v>65.95</v>
      </c>
      <c r="R6" s="20">
        <f t="shared" si="3"/>
        <v>3630</v>
      </c>
      <c r="S6" s="20">
        <f t="shared" si="3"/>
        <v>4528</v>
      </c>
      <c r="T6" s="20">
        <f t="shared" si="3"/>
        <v>273.94</v>
      </c>
      <c r="U6" s="20">
        <f t="shared" si="3"/>
        <v>16.53</v>
      </c>
      <c r="V6" s="20">
        <f t="shared" si="3"/>
        <v>324</v>
      </c>
      <c r="W6" s="20">
        <f t="shared" si="3"/>
        <v>0.2</v>
      </c>
      <c r="X6" s="20">
        <f t="shared" si="3"/>
        <v>1620</v>
      </c>
      <c r="Y6" s="21" t="str">
        <f>IF(Y7="",NA(),Y7)</f>
        <v>-</v>
      </c>
      <c r="Z6" s="21" t="str">
        <f t="shared" ref="Z6:AH6" si="4">IF(Z7="",NA(),Z7)</f>
        <v>-</v>
      </c>
      <c r="AA6" s="21" t="str">
        <f t="shared" si="4"/>
        <v>-</v>
      </c>
      <c r="AB6" s="21" t="str">
        <f t="shared" si="4"/>
        <v>-</v>
      </c>
      <c r="AC6" s="21">
        <f t="shared" si="4"/>
        <v>88.21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1042.6400000000001</v>
      </c>
      <c r="BP6" s="20" t="str">
        <f>IF(BP7="","",IF(BP7="-","【-】","【"&amp;SUBSTITUTE(TEXT(BP7,"#,##0.00"),"-","△")&amp;"】"))</f>
        <v>【1,201.79】</v>
      </c>
      <c r="BQ6" s="21" t="str">
        <f>IF(BQ7="",NA(),BQ7)</f>
        <v>-</v>
      </c>
      <c r="BR6" s="21" t="str">
        <f t="shared" ref="BR6:BZ6" si="8">IF(BR7="",NA(),BR7)</f>
        <v>-</v>
      </c>
      <c r="BS6" s="21" t="str">
        <f t="shared" si="8"/>
        <v>-</v>
      </c>
      <c r="BT6" s="21" t="str">
        <f t="shared" si="8"/>
        <v>-</v>
      </c>
      <c r="BU6" s="21">
        <f t="shared" si="8"/>
        <v>3.19</v>
      </c>
      <c r="BV6" s="21" t="str">
        <f t="shared" si="8"/>
        <v>-</v>
      </c>
      <c r="BW6" s="21" t="str">
        <f t="shared" si="8"/>
        <v>-</v>
      </c>
      <c r="BX6" s="21" t="str">
        <f t="shared" si="8"/>
        <v>-</v>
      </c>
      <c r="BY6" s="21" t="str">
        <f t="shared" si="8"/>
        <v>-</v>
      </c>
      <c r="BZ6" s="21">
        <f t="shared" si="8"/>
        <v>55.76</v>
      </c>
      <c r="CA6" s="20" t="str">
        <f>IF(CA7="","",IF(CA7="-","【-】","【"&amp;SUBSTITUTE(TEXT(CA7,"#,##0.00"),"-","△")&amp;"】"))</f>
        <v>【75.31】</v>
      </c>
      <c r="CB6" s="21" t="str">
        <f>IF(CB7="",NA(),CB7)</f>
        <v>-</v>
      </c>
      <c r="CC6" s="21" t="str">
        <f t="shared" ref="CC6:CK6" si="9">IF(CC7="",NA(),CC7)</f>
        <v>-</v>
      </c>
      <c r="CD6" s="21" t="str">
        <f t="shared" si="9"/>
        <v>-</v>
      </c>
      <c r="CE6" s="21" t="str">
        <f t="shared" si="9"/>
        <v>-</v>
      </c>
      <c r="CF6" s="21">
        <f t="shared" si="9"/>
        <v>4944.2700000000004</v>
      </c>
      <c r="CG6" s="21" t="str">
        <f t="shared" si="9"/>
        <v>-</v>
      </c>
      <c r="CH6" s="21" t="str">
        <f t="shared" si="9"/>
        <v>-</v>
      </c>
      <c r="CI6" s="21" t="str">
        <f t="shared" si="9"/>
        <v>-</v>
      </c>
      <c r="CJ6" s="21" t="str">
        <f t="shared" si="9"/>
        <v>-</v>
      </c>
      <c r="CK6" s="21">
        <f t="shared" si="9"/>
        <v>296.14999999999998</v>
      </c>
      <c r="CL6" s="20" t="str">
        <f>IF(CL7="","",IF(CL7="-","【-】","【"&amp;SUBSTITUTE(TEXT(CL7,"#,##0.00"),"-","△")&amp;"】"))</f>
        <v>【216.39】</v>
      </c>
      <c r="CM6" s="21" t="str">
        <f>IF(CM7="",NA(),CM7)</f>
        <v>-</v>
      </c>
      <c r="CN6" s="21" t="str">
        <f t="shared" ref="CN6:CV6" si="10">IF(CN7="",NA(),CN7)</f>
        <v>-</v>
      </c>
      <c r="CO6" s="21" t="str">
        <f t="shared" si="10"/>
        <v>-</v>
      </c>
      <c r="CP6" s="21" t="str">
        <f t="shared" si="10"/>
        <v>-</v>
      </c>
      <c r="CQ6" s="21">
        <f t="shared" si="10"/>
        <v>3.91</v>
      </c>
      <c r="CR6" s="21" t="str">
        <f t="shared" si="10"/>
        <v>-</v>
      </c>
      <c r="CS6" s="21" t="str">
        <f t="shared" si="10"/>
        <v>-</v>
      </c>
      <c r="CT6" s="21" t="str">
        <f t="shared" si="10"/>
        <v>-</v>
      </c>
      <c r="CU6" s="21" t="str">
        <f t="shared" si="10"/>
        <v>-</v>
      </c>
      <c r="CV6" s="21">
        <f t="shared" si="10"/>
        <v>33.799999999999997</v>
      </c>
      <c r="CW6" s="20" t="str">
        <f>IF(CW7="","",IF(CW7="-","【-】","【"&amp;SUBSTITUTE(TEXT(CW7,"#,##0.00"),"-","△")&amp;"】"))</f>
        <v>【42.57】</v>
      </c>
      <c r="CX6" s="21" t="str">
        <f>IF(CX7="",NA(),CX7)</f>
        <v>-</v>
      </c>
      <c r="CY6" s="21" t="str">
        <f t="shared" ref="CY6:DG6" si="11">IF(CY7="",NA(),CY7)</f>
        <v>-</v>
      </c>
      <c r="CZ6" s="21" t="str">
        <f t="shared" si="11"/>
        <v>-</v>
      </c>
      <c r="DA6" s="21" t="str">
        <f t="shared" si="11"/>
        <v>-</v>
      </c>
      <c r="DB6" s="21">
        <f t="shared" si="11"/>
        <v>38.270000000000003</v>
      </c>
      <c r="DC6" s="21" t="str">
        <f t="shared" si="11"/>
        <v>-</v>
      </c>
      <c r="DD6" s="21" t="str">
        <f t="shared" si="11"/>
        <v>-</v>
      </c>
      <c r="DE6" s="21" t="str">
        <f t="shared" si="11"/>
        <v>-</v>
      </c>
      <c r="DF6" s="21" t="str">
        <f t="shared" si="11"/>
        <v>-</v>
      </c>
      <c r="DG6" s="21">
        <f t="shared" si="11"/>
        <v>67.09</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【0.15】</v>
      </c>
    </row>
    <row r="7" spans="1:145" s="22" customFormat="1" x14ac:dyDescent="0.25">
      <c r="A7" s="14"/>
      <c r="B7" s="23">
        <v>2021</v>
      </c>
      <c r="C7" s="23">
        <v>235610</v>
      </c>
      <c r="D7" s="23">
        <v>47</v>
      </c>
      <c r="E7" s="23">
        <v>17</v>
      </c>
      <c r="F7" s="23">
        <v>4</v>
      </c>
      <c r="G7" s="23">
        <v>0</v>
      </c>
      <c r="H7" s="23" t="s">
        <v>98</v>
      </c>
      <c r="I7" s="23" t="s">
        <v>99</v>
      </c>
      <c r="J7" s="23" t="s">
        <v>100</v>
      </c>
      <c r="K7" s="23" t="s">
        <v>101</v>
      </c>
      <c r="L7" s="23" t="s">
        <v>102</v>
      </c>
      <c r="M7" s="23" t="s">
        <v>103</v>
      </c>
      <c r="N7" s="24" t="s">
        <v>104</v>
      </c>
      <c r="O7" s="24" t="s">
        <v>105</v>
      </c>
      <c r="P7" s="24">
        <v>7.27</v>
      </c>
      <c r="Q7" s="24">
        <v>65.95</v>
      </c>
      <c r="R7" s="24">
        <v>3630</v>
      </c>
      <c r="S7" s="24">
        <v>4528</v>
      </c>
      <c r="T7" s="24">
        <v>273.94</v>
      </c>
      <c r="U7" s="24">
        <v>16.53</v>
      </c>
      <c r="V7" s="24">
        <v>324</v>
      </c>
      <c r="W7" s="24">
        <v>0.2</v>
      </c>
      <c r="X7" s="24">
        <v>1620</v>
      </c>
      <c r="Y7" s="24" t="s">
        <v>104</v>
      </c>
      <c r="Z7" s="24" t="s">
        <v>104</v>
      </c>
      <c r="AA7" s="24" t="s">
        <v>104</v>
      </c>
      <c r="AB7" s="24" t="s">
        <v>104</v>
      </c>
      <c r="AC7" s="24">
        <v>88.21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t="s">
        <v>104</v>
      </c>
      <c r="BI7" s="24" t="s">
        <v>104</v>
      </c>
      <c r="BJ7" s="24">
        <v>0</v>
      </c>
      <c r="BK7" s="24" t="s">
        <v>104</v>
      </c>
      <c r="BL7" s="24" t="s">
        <v>104</v>
      </c>
      <c r="BM7" s="24" t="s">
        <v>104</v>
      </c>
      <c r="BN7" s="24" t="s">
        <v>104</v>
      </c>
      <c r="BO7" s="24">
        <v>1042.6400000000001</v>
      </c>
      <c r="BP7" s="24">
        <v>1201.79</v>
      </c>
      <c r="BQ7" s="24" t="s">
        <v>104</v>
      </c>
      <c r="BR7" s="24" t="s">
        <v>104</v>
      </c>
      <c r="BS7" s="24" t="s">
        <v>104</v>
      </c>
      <c r="BT7" s="24" t="s">
        <v>104</v>
      </c>
      <c r="BU7" s="24">
        <v>3.19</v>
      </c>
      <c r="BV7" s="24" t="s">
        <v>104</v>
      </c>
      <c r="BW7" s="24" t="s">
        <v>104</v>
      </c>
      <c r="BX7" s="24" t="s">
        <v>104</v>
      </c>
      <c r="BY7" s="24" t="s">
        <v>104</v>
      </c>
      <c r="BZ7" s="24">
        <v>55.76</v>
      </c>
      <c r="CA7" s="24">
        <v>75.31</v>
      </c>
      <c r="CB7" s="24" t="s">
        <v>104</v>
      </c>
      <c r="CC7" s="24" t="s">
        <v>104</v>
      </c>
      <c r="CD7" s="24" t="s">
        <v>104</v>
      </c>
      <c r="CE7" s="24" t="s">
        <v>104</v>
      </c>
      <c r="CF7" s="24">
        <v>4944.2700000000004</v>
      </c>
      <c r="CG7" s="24" t="s">
        <v>104</v>
      </c>
      <c r="CH7" s="24" t="s">
        <v>104</v>
      </c>
      <c r="CI7" s="24" t="s">
        <v>104</v>
      </c>
      <c r="CJ7" s="24" t="s">
        <v>104</v>
      </c>
      <c r="CK7" s="24">
        <v>296.14999999999998</v>
      </c>
      <c r="CL7" s="24">
        <v>216.39</v>
      </c>
      <c r="CM7" s="24" t="s">
        <v>104</v>
      </c>
      <c r="CN7" s="24" t="s">
        <v>104</v>
      </c>
      <c r="CO7" s="24" t="s">
        <v>104</v>
      </c>
      <c r="CP7" s="24" t="s">
        <v>104</v>
      </c>
      <c r="CQ7" s="24">
        <v>3.91</v>
      </c>
      <c r="CR7" s="24" t="s">
        <v>104</v>
      </c>
      <c r="CS7" s="24" t="s">
        <v>104</v>
      </c>
      <c r="CT7" s="24" t="s">
        <v>104</v>
      </c>
      <c r="CU7" s="24" t="s">
        <v>104</v>
      </c>
      <c r="CV7" s="24">
        <v>33.799999999999997</v>
      </c>
      <c r="CW7" s="24">
        <v>42.57</v>
      </c>
      <c r="CX7" s="24" t="s">
        <v>104</v>
      </c>
      <c r="CY7" s="24" t="s">
        <v>104</v>
      </c>
      <c r="CZ7" s="24" t="s">
        <v>104</v>
      </c>
      <c r="DA7" s="24" t="s">
        <v>104</v>
      </c>
      <c r="DB7" s="24">
        <v>38.270000000000003</v>
      </c>
      <c r="DC7" s="24" t="s">
        <v>104</v>
      </c>
      <c r="DD7" s="24" t="s">
        <v>104</v>
      </c>
      <c r="DE7" s="24" t="s">
        <v>104</v>
      </c>
      <c r="DF7" s="24" t="s">
        <v>104</v>
      </c>
      <c r="DG7" s="24">
        <v>67.09</v>
      </c>
      <c r="DH7" s="24">
        <v>85.24</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v>0</v>
      </c>
      <c r="EJ7" s="24" t="s">
        <v>104</v>
      </c>
      <c r="EK7" s="24" t="s">
        <v>104</v>
      </c>
      <c r="EL7" s="24" t="s">
        <v>104</v>
      </c>
      <c r="EM7" s="24" t="s">
        <v>104</v>
      </c>
      <c r="EN7" s="24">
        <v>0</v>
      </c>
      <c r="EO7" s="24">
        <v>0.15</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5">
      <c r="B11">
        <v>4</v>
      </c>
      <c r="C11">
        <v>3</v>
      </c>
      <c r="D11">
        <v>2</v>
      </c>
      <c r="E11">
        <v>1</v>
      </c>
      <c r="F11">
        <v>0</v>
      </c>
      <c r="G11" t="s">
        <v>111</v>
      </c>
    </row>
    <row r="12" spans="1:145" x14ac:dyDescent="0.25">
      <c r="B12">
        <v>1</v>
      </c>
      <c r="C12">
        <v>1</v>
      </c>
      <c r="D12">
        <v>1</v>
      </c>
      <c r="E12">
        <v>2</v>
      </c>
      <c r="F12">
        <v>3</v>
      </c>
      <c r="G12" t="s">
        <v>112</v>
      </c>
    </row>
    <row r="13" spans="1:145" x14ac:dyDescent="0.2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2023-01-12T07:57:31Z</cp:lastPrinted>
  <dcterms:created xsi:type="dcterms:W3CDTF">2022-12-01T01:51:39Z</dcterms:created>
  <dcterms:modified xsi:type="dcterms:W3CDTF">2023-01-26T04:49:01Z</dcterms:modified>
  <cp:category/>
</cp:coreProperties>
</file>