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3_市町村回答　→01.23〆\35_弥富市\下水道\"/>
    </mc:Choice>
  </mc:AlternateContent>
  <xr:revisionPtr revIDLastSave="0" documentId="13_ncr:1_{365421DE-115A-42EA-914B-C72F71632F94}" xr6:coauthVersionLast="47" xr6:coauthVersionMax="47" xr10:uidLastSave="{00000000-0000-0000-0000-000000000000}"/>
  <workbookProtection workbookAlgorithmName="SHA-512" workbookHashValue="4ZxBvMvYooBjd+YDr+GirjBlvjCzAKxWIrwPXBHJK4ZYrwQ4f70UlwKLVaIS4Raj7KJwM1DQoRKFnPnVGhytnA==" workbookSaltValue="QXTnBqgejBzqU+I2bpaqUg==" workbookSpinCount="100000" lockStructure="1"/>
  <bookViews>
    <workbookView xWindow="-103" yWindow="-103" windowWidth="19543" windowHeight="12497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P10" i="4" s="1"/>
  <c r="O6" i="5"/>
  <c r="N6" i="5"/>
  <c r="M6" i="5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H85" i="4"/>
  <c r="F85" i="4"/>
  <c r="BB10" i="4"/>
  <c r="AT10" i="4"/>
  <c r="W10" i="4"/>
  <c r="I10" i="4"/>
  <c r="B10" i="4"/>
  <c r="BB8" i="4"/>
  <c r="AT8" i="4"/>
  <c r="AD8" i="4"/>
  <c r="W8" i="4"/>
  <c r="P8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<sst xmlns="http://schemas.openxmlformats.org/spreadsheetml/2006/main" count="297" uniqueCount="116">
  <si>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</si>
  <si>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</si>
  <si>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</si>
  <si>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</si>
  <si>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</si>
  <si>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</si>
  <si>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</si>
  <si>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</si>
  <si>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</si>
  <si>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</si>
  <si>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</si>
  <si>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</si>
  <si>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</si>
  <si>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</si>
  <si>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</si>
  <si>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</si>
  <si>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</si>
  <si>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</si>
  <si>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</si>
  <si>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</si>
  <si>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</si>
  <si>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</si>
  <si>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</si>
  <si>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</si>
  <si>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</si>
  <si>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</si>
  <si>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</si>
  <si>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</si>
  <si>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</si>
  <si>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</si>
  <si>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</si>
  <si>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</si>
  <si>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</si>
  <si>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</si>
  <si>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</si>
  <si>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</si>
  <si>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</si>
  <si>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</si>
  <si>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</si>
  <si>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</si>
  <si>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</si>
  <si>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</si>
  <si>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</si>
  <si>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</si>
  <si>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</si>
  <si>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</si>
  <si>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</si>
  <si>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</si>
  <si>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</si>
  <si>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</si>
  <si>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</si>
  <si>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</si>
  <si>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</si>
  <si>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</si>
  <si>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</si>
  <si>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</si>
  <si>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</si>
  <si>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</si>
  <si>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</si>
  <si>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</si>
  <si>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</si>
  <si>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</si>
  <si>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</si>
  <si>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</si>
  <si>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</si>
  <si>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</si>
  <si>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</si>
  <si>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</si>
  <si>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</si>
  <si>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</si>
  <si>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</si>
  <si>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</si>
  <si>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</si>
  <si>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</si>
  <si>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</si>
  <si>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</si>
  <si>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</si>
  <si>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</si>
  <si>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</si>
  <si>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</si>
  <si>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</si>
  <si>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</si>
  <si>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</si>
  <si>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</si>
  <si>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</si>
  <si>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</si>
  <si>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</si>
  <si>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</si>
  <si>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</si>
  <si>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</si>
  <si>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</si>
  <si>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</si>
  <si>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</si>
  <si>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</si>
  <si>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</si>
  <si>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</si>
  <si>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弥富市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</si>
  <si>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</si>
  <si>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</si>
  <si>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</si>
  <si>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</si>
  <si>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</si>
  <si>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</si>
  <si>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</si>
  <si>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</si>
  <si>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</si>
  <si>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</si>
  <si>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</si>
  <si>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</si>
  <si>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</si>
  <si>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</si>
  <si>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</si>
  <si>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</si>
  <si>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平成６年度から管渠等の整備を行っており、整備から最長28年が経過しているため、注意が必要である。今後定期的に検査を行い、長寿命化に努める。</t>
    <rPh sb="0" eb="2">
      <t>ヘイセイ</t>
    </rPh>
    <rPh sb="3" eb="4">
      <t>ネン</t>
    </rPh>
    <rPh sb="4" eb="5">
      <t>ド</t>
    </rPh>
    <rPh sb="7" eb="9">
      <t>カンキョ</t>
    </rPh>
    <rPh sb="9" eb="10">
      <t>トウ</t>
    </rPh>
    <rPh sb="11" eb="13">
      <t>セイビ</t>
    </rPh>
    <rPh sb="14" eb="15">
      <t>オコナ</t>
    </rPh>
    <rPh sb="20" eb="22">
      <t>セイビ</t>
    </rPh>
    <rPh sb="24" eb="26">
      <t>サイチョウ</t>
    </rPh>
    <rPh sb="28" eb="29">
      <t>ネン</t>
    </rPh>
    <rPh sb="30" eb="32">
      <t>ケイカ</t>
    </rPh>
    <rPh sb="39" eb="41">
      <t>チュウイ</t>
    </rPh>
    <rPh sb="42" eb="44">
      <t>ヒツヨウ</t>
    </rPh>
    <rPh sb="48" eb="50">
      <t>コンゴ</t>
    </rPh>
    <rPh sb="50" eb="53">
      <t>テイキテキ</t>
    </rPh>
    <rPh sb="54" eb="56">
      <t>ケンサ</t>
    </rPh>
    <rPh sb="57" eb="58">
      <t>オコナ</t>
    </rPh>
    <rPh sb="60" eb="61">
      <t>チョウ</t>
    </rPh>
    <rPh sb="61" eb="64">
      <t>ジュミョウカ</t>
    </rPh>
    <rPh sb="65" eb="66">
      <t>ツト</t>
    </rPh>
    <phoneticPr fontId="15"/>
  </si>
  <si>
    <t>　平成26年度十四山東部処理場の供用開始により、農業集落排水事業は整備を完了した。
　令和２年４月１日から公営企業法一部適用をし、令和２年度に経営戦略を策定、令和６年度に経営戦略の改定予定。
　今後は接続促進を進め、使用料収入及び有収水量の増加に努めるとともに、更なる費用削減を行い、整備等の適切な維持修繕を実施し、長寿命化に努めていく。</t>
    <rPh sb="1" eb="3">
      <t>ヘイセイ</t>
    </rPh>
    <rPh sb="5" eb="6">
      <t>ネン</t>
    </rPh>
    <rPh sb="6" eb="7">
      <t>ド</t>
    </rPh>
    <rPh sb="7" eb="10">
      <t>ジュウシヤマ</t>
    </rPh>
    <rPh sb="10" eb="12">
      <t>トウブ</t>
    </rPh>
    <rPh sb="12" eb="15">
      <t>ショリジョウ</t>
    </rPh>
    <rPh sb="16" eb="18">
      <t>キョウヨウ</t>
    </rPh>
    <rPh sb="18" eb="20">
      <t>カイシ</t>
    </rPh>
    <rPh sb="24" eb="26">
      <t>ノウギョウ</t>
    </rPh>
    <rPh sb="26" eb="28">
      <t>シュウラク</t>
    </rPh>
    <rPh sb="28" eb="30">
      <t>ハイスイ</t>
    </rPh>
    <rPh sb="30" eb="32">
      <t>ジギョウ</t>
    </rPh>
    <rPh sb="33" eb="35">
      <t>セイビ</t>
    </rPh>
    <rPh sb="36" eb="38">
      <t>カンリョウ</t>
    </rPh>
    <rPh sb="97" eb="99">
      <t>コンゴ</t>
    </rPh>
    <rPh sb="100" eb="102">
      <t>セツゾク</t>
    </rPh>
    <rPh sb="102" eb="104">
      <t>ソクシン</t>
    </rPh>
    <rPh sb="105" eb="106">
      <t>スス</t>
    </rPh>
    <rPh sb="108" eb="111">
      <t>シヨウリョウ</t>
    </rPh>
    <rPh sb="111" eb="113">
      <t>シュウニュウ</t>
    </rPh>
    <rPh sb="113" eb="114">
      <t>オヨ</t>
    </rPh>
    <rPh sb="115" eb="117">
      <t>ユウシュウ</t>
    </rPh>
    <rPh sb="117" eb="119">
      <t>スイリョウ</t>
    </rPh>
    <rPh sb="120" eb="122">
      <t>ゾウカ</t>
    </rPh>
    <rPh sb="123" eb="124">
      <t>ツト</t>
    </rPh>
    <rPh sb="142" eb="144">
      <t>セイビ</t>
    </rPh>
    <rPh sb="144" eb="145">
      <t>トウ</t>
    </rPh>
    <rPh sb="146" eb="148">
      <t>テキセツ</t>
    </rPh>
    <rPh sb="149" eb="151">
      <t>イジ</t>
    </rPh>
    <rPh sb="151" eb="153">
      <t>シュウゼン</t>
    </rPh>
    <rPh sb="154" eb="156">
      <t>ジッシ</t>
    </rPh>
    <rPh sb="158" eb="159">
      <t>チョウ</t>
    </rPh>
    <rPh sb="159" eb="162">
      <t>ジュミョウカ</t>
    </rPh>
    <rPh sb="163" eb="164">
      <t>ツト</t>
    </rPh>
    <phoneticPr fontId="15"/>
  </si>
  <si>
    <t>①経常収支比率
　全国平均及び類似団体平均値より数値が下回っている。単年度の収支は黒字ではあるが、今後も健全な経営を続けていくために、更なる費用削減を行い、繰入金に依存しないよう努める。
③流動比率
　全国平均及び類似団体平均値より数値が上回っている。企業債の償還により低い数値を示しているが、将来、使用料収入を原資として償還するよう努める。
④企業債残高対事業規模比率
　全国平均及び類似団体平均値より数値が上回っている。機能強化対策工事を行っているため、企業債の新規借入により、高い数値を示す傾向にある。
⑤経費回収率
　全国平均より数値が下回っており、類似団体平均値より数値が上回っている。適正な使用料収入を確保するために、汚水処理費の削減を行い、繰入金に依存しないよう努める。
⑥汚水処理原価
　全国平均及び類似団体平均値より数値が下回っている。維持管理費の削減を行い、コスト削減に努める。
⑦施設利用率
　全国平均及び類似団体平均値より数値が下回っている。経費回収率が低く、維持管理費は高く、人口減少が進んでいるため、将来においてスケールメリットのある公共下水道への編入等についても検討する。
⑧水洗化率
　全国平均及び類似団体平均値より数値が下回っている。要因は平成26年度に供用開始した施設の接続率が、開始から８年しか経過していないこともあり、他の施設より極端に低いことによる。今後の対策として、更なる接続促進を実施し、接続数を増加させることにより改善を図る。</t>
    <rPh sb="1" eb="3">
      <t>ケイジョウ</t>
    </rPh>
    <rPh sb="27" eb="28">
      <t>シタ</t>
    </rPh>
    <rPh sb="67" eb="68">
      <t>サラ</t>
    </rPh>
    <rPh sb="70" eb="72">
      <t>ヒヨウ</t>
    </rPh>
    <rPh sb="72" eb="74">
      <t>サクゲン</t>
    </rPh>
    <rPh sb="75" eb="76">
      <t>オコナ</t>
    </rPh>
    <rPh sb="96" eb="98">
      <t>リュウドウ</t>
    </rPh>
    <rPh sb="98" eb="100">
      <t>ヒリツ</t>
    </rPh>
    <rPh sb="136" eb="137">
      <t>ヒク</t>
    </rPh>
    <rPh sb="138" eb="140">
      <t>スウチ</t>
    </rPh>
    <rPh sb="141" eb="142">
      <t>シメ</t>
    </rPh>
    <rPh sb="204" eb="206">
      <t>スウチ</t>
    </rPh>
    <rPh sb="214" eb="216">
      <t>キノウ</t>
    </rPh>
    <rPh sb="216" eb="218">
      <t>キョウカ</t>
    </rPh>
    <rPh sb="218" eb="220">
      <t>タイサク</t>
    </rPh>
    <rPh sb="220" eb="222">
      <t>コウジ</t>
    </rPh>
    <rPh sb="223" eb="224">
      <t>オコナ</t>
    </rPh>
    <rPh sb="231" eb="233">
      <t>キギョウ</t>
    </rPh>
    <rPh sb="237" eb="239">
      <t>カリイレ</t>
    </rPh>
    <rPh sb="243" eb="244">
      <t>タカ</t>
    </rPh>
    <rPh sb="245" eb="247">
      <t>スウチ</t>
    </rPh>
    <rPh sb="248" eb="249">
      <t>シメ</t>
    </rPh>
    <rPh sb="272" eb="274">
      <t>スウチ</t>
    </rPh>
    <rPh sb="275" eb="277">
      <t>シタマワ</t>
    </rPh>
    <rPh sb="318" eb="320">
      <t>オスイ</t>
    </rPh>
    <rPh sb="320" eb="322">
      <t>ショリ</t>
    </rPh>
    <rPh sb="322" eb="323">
      <t>ヒ</t>
    </rPh>
    <rPh sb="324" eb="326">
      <t>サクゲン</t>
    </rPh>
    <rPh sb="327" eb="328">
      <t>オコナ</t>
    </rPh>
    <rPh sb="374" eb="375">
      <t>シタ</t>
    </rPh>
    <rPh sb="381" eb="383">
      <t>イジ</t>
    </rPh>
    <rPh sb="383" eb="386">
      <t>カンリヒ</t>
    </rPh>
    <rPh sb="387" eb="389">
      <t>サクゲン</t>
    </rPh>
    <rPh sb="390" eb="391">
      <t>オコナ</t>
    </rPh>
    <rPh sb="438" eb="440">
      <t>ケイヒ</t>
    </rPh>
    <rPh sb="440" eb="442">
      <t>カイシュウ</t>
    </rPh>
    <rPh sb="442" eb="443">
      <t>リツ</t>
    </rPh>
    <rPh sb="444" eb="445">
      <t>ヒク</t>
    </rPh>
    <rPh sb="447" eb="449">
      <t>イジ</t>
    </rPh>
    <rPh sb="449" eb="452">
      <t>カンリヒ</t>
    </rPh>
    <rPh sb="453" eb="454">
      <t>タカ</t>
    </rPh>
    <rPh sb="456" eb="458">
      <t>ジンコウ</t>
    </rPh>
    <rPh sb="458" eb="460">
      <t>ゲンショウ</t>
    </rPh>
    <rPh sb="461" eb="462">
      <t>スス</t>
    </rPh>
    <rPh sb="469" eb="471">
      <t>ショウライ</t>
    </rPh>
    <rPh sb="486" eb="488">
      <t>コウキョウ</t>
    </rPh>
    <rPh sb="488" eb="491">
      <t>ゲスイドウ</t>
    </rPh>
    <rPh sb="501" eb="503">
      <t>ケントウ</t>
    </rPh>
    <rPh sb="540" eb="542">
      <t>ヨウイン</t>
    </rPh>
    <rPh sb="559" eb="561">
      <t>セツゾク</t>
    </rPh>
    <rPh sb="561" eb="562">
      <t>リツ</t>
    </rPh>
    <rPh sb="564" eb="566">
      <t>カイシ</t>
    </rPh>
    <rPh sb="585" eb="586">
      <t>タ</t>
    </rPh>
    <rPh sb="587" eb="589">
      <t>シセツ</t>
    </rPh>
    <rPh sb="591" eb="593">
      <t>キョクタン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</si>
</sst>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F-43D3-AAD8-393133B64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F-43D3-AAD8-393133B64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44.96</c:v>
                </c:pt>
                <c:pt idx="4">
                  <c:v>43.51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D-4FCE-835E-2A79C852C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D-4FCE-835E-2A79C852C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82.07</c:v>
                </c:pt>
                <c:pt idx="4">
                  <c:v>83.27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6-4AAB-906F-B54C5DE5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AAB-906F-B54C5DE5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109.82</c:v>
                </c:pt>
                <c:pt idx="4">
                  <c:v>101.11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730-813D-B9505562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D-4730-813D-B9505562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3.41</c:v>
                </c:pt>
                <c:pt idx="4">
                  <c:v>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B-466C-BEF5-3324A952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B-466C-BEF5-3324A952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C3B-9379-356CB7484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2-4C3B-9379-356CB7484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3-450D-936A-458C5414E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3-450D-936A-458C5414E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39.53</c:v>
                </c:pt>
                <c:pt idx="4">
                  <c:v>45.94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6-4D82-BD91-CF607C7C0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6-4D82-BD91-CF607C7C0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1040.8399999999999</c:v>
                </c:pt>
                <c:pt idx="4">
                  <c:v>967.2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1-4044-A571-F831F944B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1-4044-A571-F831F944B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66.78</c:v>
                </c:pt>
                <c:pt idx="4">
                  <c:v>59.48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0-427A-AE61-CADC3E25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0-427A-AE61-CADC3E25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182.51</c:v>
                </c:pt>
                <c:pt idx="4">
                  <c:v>205.41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1-4366-BEDC-F5D7DC1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1-4366-BEDC-F5D7DC1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9140625" defaultRowHeight="13.3" x14ac:dyDescent="0.25"/>
  <cols>
    <col min="1" max="1" width="2.69140625" customWidth="1"/>
    <col min="2" max="62" width="3.765625" customWidth="1"/>
    <col min="64" max="78" width="3.07421875" customWidth="1"/>
    <col min="79" max="79" width="4.4609375" bestFit="1" customWidth="1"/>
    <col min="81" max="82" width="4.4609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74" t="str">
        <f>データ!H6</f>
        <v>愛知県　弥富市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44060</v>
      </c>
      <c r="AM8" s="45"/>
      <c r="AN8" s="45"/>
      <c r="AO8" s="45"/>
      <c r="AP8" s="45"/>
      <c r="AQ8" s="45"/>
      <c r="AR8" s="45"/>
      <c r="AS8" s="45"/>
      <c r="AT8" s="46">
        <f>データ!T6</f>
        <v>49.11</v>
      </c>
      <c r="AU8" s="46"/>
      <c r="AV8" s="46"/>
      <c r="AW8" s="46"/>
      <c r="AX8" s="46"/>
      <c r="AY8" s="46"/>
      <c r="AZ8" s="46"/>
      <c r="BA8" s="46"/>
      <c r="BB8" s="46">
        <f>データ!U6</f>
        <v>897.17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83.03</v>
      </c>
      <c r="J10" s="46"/>
      <c r="K10" s="46"/>
      <c r="L10" s="46"/>
      <c r="M10" s="46"/>
      <c r="N10" s="46"/>
      <c r="O10" s="46"/>
      <c r="P10" s="46">
        <f>データ!P6</f>
        <v>15.69</v>
      </c>
      <c r="Q10" s="46"/>
      <c r="R10" s="46"/>
      <c r="S10" s="46"/>
      <c r="T10" s="46"/>
      <c r="U10" s="46"/>
      <c r="V10" s="46"/>
      <c r="W10" s="46">
        <f>データ!Q6</f>
        <v>104.72</v>
      </c>
      <c r="X10" s="46"/>
      <c r="Y10" s="46"/>
      <c r="Z10" s="46"/>
      <c r="AA10" s="46"/>
      <c r="AB10" s="46"/>
      <c r="AC10" s="46"/>
      <c r="AD10" s="45">
        <f>データ!R6</f>
        <v>2420</v>
      </c>
      <c r="AE10" s="45"/>
      <c r="AF10" s="45"/>
      <c r="AG10" s="45"/>
      <c r="AH10" s="45"/>
      <c r="AI10" s="45"/>
      <c r="AJ10" s="45"/>
      <c r="AK10" s="2"/>
      <c r="AL10" s="45">
        <f>データ!V6</f>
        <v>6874</v>
      </c>
      <c r="AM10" s="45"/>
      <c r="AN10" s="45"/>
      <c r="AO10" s="45"/>
      <c r="AP10" s="45"/>
      <c r="AQ10" s="45"/>
      <c r="AR10" s="45"/>
      <c r="AS10" s="45"/>
      <c r="AT10" s="46">
        <f>データ!W6</f>
        <v>4.45</v>
      </c>
      <c r="AU10" s="46"/>
      <c r="AV10" s="46"/>
      <c r="AW10" s="46"/>
      <c r="AX10" s="46"/>
      <c r="AY10" s="46"/>
      <c r="AZ10" s="46"/>
      <c r="BA10" s="46"/>
      <c r="BB10" s="46">
        <f>データ!X6</f>
        <v>1544.72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Cm1f3a1fdC4Xr/T+jv5QQ/L7QTWXcXDkKfrJ+gp2ipOGklr22FNBPN1aVXxJuUbkaqrUxuZCmwNMytcgjojrAw==" saltValue="LZ2yzHKbBTN5nWtmD2KWt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3" x14ac:dyDescent="0.25"/>
  <cols>
    <col min="2" max="144" width="11.84375" customWidth="1"/>
  </cols>
  <sheetData>
    <row r="1" spans="1:148" x14ac:dyDescent="0.2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5">
      <c r="A6" s="14" t="s">
        <v>95</v>
      </c>
      <c r="B6" s="19">
        <f>B7</f>
        <v>2021</v>
      </c>
      <c r="C6" s="19">
        <f t="shared" ref="C6:X6" si="3">C7</f>
        <v>232351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愛知県　弥富市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83.03</v>
      </c>
      <c r="P6" s="20">
        <f t="shared" si="3"/>
        <v>15.69</v>
      </c>
      <c r="Q6" s="20">
        <f t="shared" si="3"/>
        <v>104.72</v>
      </c>
      <c r="R6" s="20">
        <f t="shared" si="3"/>
        <v>2420</v>
      </c>
      <c r="S6" s="20">
        <f t="shared" si="3"/>
        <v>44060</v>
      </c>
      <c r="T6" s="20">
        <f t="shared" si="3"/>
        <v>49.11</v>
      </c>
      <c r="U6" s="20">
        <f t="shared" si="3"/>
        <v>897.17</v>
      </c>
      <c r="V6" s="20">
        <f t="shared" si="3"/>
        <v>6874</v>
      </c>
      <c r="W6" s="20">
        <f t="shared" si="3"/>
        <v>4.45</v>
      </c>
      <c r="X6" s="20">
        <f t="shared" si="3"/>
        <v>1544.72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109.82</v>
      </c>
      <c r="AC6" s="21">
        <f t="shared" si="4"/>
        <v>101.11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39.53</v>
      </c>
      <c r="AY6" s="21">
        <f t="shared" si="6"/>
        <v>45.94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1040.8399999999999</v>
      </c>
      <c r="BJ6" s="21">
        <f t="shared" si="7"/>
        <v>967.2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66.78</v>
      </c>
      <c r="BU6" s="21">
        <f t="shared" si="8"/>
        <v>59.48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182.51</v>
      </c>
      <c r="CF6" s="21">
        <f t="shared" si="9"/>
        <v>205.41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44.96</v>
      </c>
      <c r="CQ6" s="21">
        <f t="shared" si="10"/>
        <v>43.51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82.07</v>
      </c>
      <c r="DB6" s="21">
        <f t="shared" si="11"/>
        <v>83.27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3.41</v>
      </c>
      <c r="DM6" s="21">
        <f t="shared" si="12"/>
        <v>6.88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25">
      <c r="A7" s="14"/>
      <c r="B7" s="23">
        <v>2021</v>
      </c>
      <c r="C7" s="23">
        <v>232351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83.03</v>
      </c>
      <c r="P7" s="24">
        <v>15.69</v>
      </c>
      <c r="Q7" s="24">
        <v>104.72</v>
      </c>
      <c r="R7" s="24">
        <v>2420</v>
      </c>
      <c r="S7" s="24">
        <v>44060</v>
      </c>
      <c r="T7" s="24">
        <v>49.11</v>
      </c>
      <c r="U7" s="24">
        <v>897.17</v>
      </c>
      <c r="V7" s="24">
        <v>6874</v>
      </c>
      <c r="W7" s="24">
        <v>4.45</v>
      </c>
      <c r="X7" s="24">
        <v>1544.72</v>
      </c>
      <c r="Y7" s="24" t="s">
        <v>102</v>
      </c>
      <c r="Z7" s="24" t="s">
        <v>102</v>
      </c>
      <c r="AA7" s="24" t="s">
        <v>102</v>
      </c>
      <c r="AB7" s="24">
        <v>109.82</v>
      </c>
      <c r="AC7" s="24">
        <v>101.11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39.53</v>
      </c>
      <c r="AY7" s="24">
        <v>45.94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1040.8399999999999</v>
      </c>
      <c r="BJ7" s="24">
        <v>967.2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66.78</v>
      </c>
      <c r="BU7" s="24">
        <v>59.48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182.51</v>
      </c>
      <c r="CF7" s="24">
        <v>205.41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44.96</v>
      </c>
      <c r="CQ7" s="24">
        <v>43.51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82.07</v>
      </c>
      <c r="DB7" s="24">
        <v>83.27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3.41</v>
      </c>
      <c r="DM7" s="24">
        <v>6.88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2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2023-01-27T05:31:42Z</cp:lastPrinted>
  <dcterms:created xsi:type="dcterms:W3CDTF">2023-01-12T23:45:13Z</dcterms:created>
  <dcterms:modified xsi:type="dcterms:W3CDTF">2023-02-07T00:29:55Z</dcterms:modified>
  <cp:category/>
</cp:coreProperties>
</file>