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45_飛島村\"/>
    </mc:Choice>
  </mc:AlternateContent>
  <xr:revisionPtr revIDLastSave="0" documentId="13_ncr:1_{D266228F-22E9-4556-ADF0-F4F25F1881A6}" xr6:coauthVersionLast="47" xr6:coauthVersionMax="47" xr10:uidLastSave="{00000000-0000-0000-0000-000000000000}"/>
  <workbookProtection workbookAlgorithmName="SHA-512" workbookHashValue="5iTT6tfCJxj40zMiFUz0dTmtFzsZh6+rvqhN+u5fWGJaxwVDvfm0MUH4Wa4KlVdVqiolULZ7aKCEUPTDQWbzMg==" workbookSaltValue="PygY+XuijVqTdIxiHmaIsA==" workbookSpinCount="100000"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BB10" i="4"/>
  <c r="AT10" i="4"/>
  <c r="AL10" i="4"/>
  <c r="P10" i="4"/>
  <c r="B6"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<sst xmlns="http://schemas.openxmlformats.org/spreadsheetml/2006/main" count="236" uniqueCount="121">
  <si>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</si>
  <si>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</si>
  <si>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</si>
  <si>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</si>
  <si>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</si>
  <si>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</si>
  <si>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</si>
  <si>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</si>
  <si>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</si>
  <si>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</si>
  <si>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</si>
  <si>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</si>
  <si>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</si>
  <si>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</si>
  <si>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</si>
  <si>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</si>
  <si>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</si>
  <si>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</si>
  <si>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</si>
  <si>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</si>
  <si>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</si>
  <si>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</si>
  <si>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</si>
  <si>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</si>
  <si>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</si>
  <si>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</si>
  <si>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</si>
  <si>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</si>
  <si>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</si>
  <si>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</si>
  <si>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</si>
  <si>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</si>
  <si>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</si>
  <si>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</si>
  <si>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</si>
  <si>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</si>
  <si>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</si>
  <si>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</si>
  <si>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</si>
  <si>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</si>
  <si>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</si>
  <si>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</si>
  <si>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</si>
  <si>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</si>
  <si>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</si>
  <si>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</si>
  <si>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</si>
  <si>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</si>
  <si>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</si>
  <si>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</si>
  <si>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</si>
  <si>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</si>
  <si>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</si>
  <si>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</si>
  <si>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</si>
  <si>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</si>
  <si>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</si>
  <si>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</si>
  <si>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</si>
  <si>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</si>
  <si>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</si>
  <si>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</si>
  <si>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</si>
  <si>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</si>
  <si>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</si>
  <si>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</si>
  <si>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</si>
  <si>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</si>
  <si>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</si>
  <si>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</si>
  <si>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</si>
  <si>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</si>
  <si>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</si>
  <si>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</si>
  <si>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</si>
  <si>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</si>
  <si>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</si>
  <si>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</si>
  <si>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</si>
  <si>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</si>
  <si>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</si>
  <si>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</si>
  <si>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</si>
  <si>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</si>
  <si>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</si>
  <si>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</si>
  <si>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</si>
  <si>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</si>
  <si>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</si>
  <si>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</si>
  <si>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</si>
  <si>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</si>
  <si>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</si>
  <si>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</si>
  <si>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</si>
  <si>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</si>
  <si>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</si>
  <si>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</si>
  <si>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飛島村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</si>
  <si>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</si>
  <si>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</si>
  <si>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</si>
  <si>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</si>
  <si>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</si>
  <si>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</si>
  <si>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</si>
  <si>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</si>
  <si>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</si>
  <si>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</si>
  <si>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</si>
  <si>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</si>
  <si>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</si>
  <si>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</si>
  <si>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</si>
  <si>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</si>
  <si>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</si>
  <si>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</si>
  <si>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</si>
  <si>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平成16年度に、最終の処理区の供用を開始しており、管路整備については完了しています。近年は、維持管理にコストを投入していますが、供用開始時期が早い処理区は、平成４年度からであるため、老朽化対策が必要です。</t>
  </si>
  <si>
    <t xml:space="preserve">村内の全ての処理区において整備が完了しており、近年は維持管理にコストがシフトしています。しかし、経費回収率が低いことから現状では適切な水準の料金収入が確保されていない状況です。経営の健全化を図る必要があると考えています。
経営戦略は、令和2年度に策定され、令和7年度に見直しします。
</t>
    <rPh sb="111" eb="113">
      <t>ケイエイ</t>
    </rPh>
    <rPh sb="113" eb="115">
      <t>センリャク</t>
    </rPh>
    <rPh sb="117" eb="119">
      <t>レイワ</t>
    </rPh>
    <rPh sb="120" eb="122">
      <t>ネンド</t>
    </rPh>
    <rPh sb="123" eb="125">
      <t>サクテイ</t>
    </rPh>
    <rPh sb="128" eb="130">
      <t>レイワ</t>
    </rPh>
    <rPh sb="131" eb="133">
      <t>ネンド</t>
    </rPh>
    <rPh sb="134" eb="136">
      <t>ミナオ</t>
    </rPh>
    <phoneticPr fontId="4"/>
  </si>
  <si>
    <t>①収益的収支比率
　一般会計からの繰入金に依存しているのが実情で、経営改善に向けた取り組みが必要な状況です。
④企業債残高対事業規模比率
　企業債残高対事業規模比率は、整備事業の縮小により企業債残高は減少しています。
⑤経費回収率
　水洗化率が高いにも関わらず経費回収率が類似団体平均値を下回っているのは、適切な料金設定がされていないことが要因で、今後、適切な料金体系の改定を検討していきます。
⑥汚水処理原価
　処理施設の老朽化による機器更新費用が増加しているため汚水処理原価が平均より高い状況です。
⑦施設利用率
　平均値を下回る数値であり、処理能力に余裕があります。
⑧水洗化率
　平均値を上回る数値で推移しています。</t>
    <rPh sb="29" eb="31">
      <t>ジツジョウ</t>
    </rPh>
    <rPh sb="85" eb="87">
      <t>セイビ</t>
    </rPh>
    <rPh sb="87" eb="89">
      <t>ジギョウ</t>
    </rPh>
    <rPh sb="90" eb="92">
      <t>シュクショウ</t>
    </rPh>
    <rPh sb="95" eb="97">
      <t>キギョウ</t>
    </rPh>
    <rPh sb="97" eb="98">
      <t>サイ</t>
    </rPh>
    <rPh sb="98" eb="100">
      <t>ザンダカ</t>
    </rPh>
    <rPh sb="101" eb="103">
      <t>ゲンショウ</t>
    </rPh>
    <rPh sb="176" eb="178">
      <t>コンゴ</t>
    </rPh>
    <rPh sb="179" eb="181">
      <t>テキセツ</t>
    </rPh>
    <rPh sb="182" eb="184">
      <t>リョウキン</t>
    </rPh>
    <rPh sb="184" eb="186">
      <t>タイケイ</t>
    </rPh>
    <rPh sb="187" eb="189">
      <t>カイテイ</t>
    </rPh>
    <rPh sb="190" eb="192">
      <t>ケントウ</t>
    </rPh>
    <rPh sb="210" eb="212">
      <t>ショリ</t>
    </rPh>
    <rPh sb="212" eb="214">
      <t>シセツ</t>
    </rPh>
    <rPh sb="215" eb="218">
      <t>ロウキュウカ</t>
    </rPh>
    <rPh sb="221" eb="223">
      <t>キキ</t>
    </rPh>
    <rPh sb="223" eb="225">
      <t>コウシン</t>
    </rPh>
    <rPh sb="225" eb="227">
      <t>ヒヨウ</t>
    </rPh>
    <rPh sb="228" eb="230">
      <t>ゾウカ</t>
    </rPh>
    <rPh sb="243" eb="245">
      <t>ヘイキン</t>
    </rPh>
    <rPh sb="247" eb="248">
      <t>タカ</t>
    </rPh>
    <rPh sb="249" eb="251">
      <t>ジョウキョウ</t>
    </rPh>
    <rPh sb="268" eb="269">
      <t>シタ</t>
    </rPh>
    <rPh sb="271" eb="273">
      <t>スウチ</t>
    </rPh>
    <rPh sb="277" eb="281">
      <t>ショリノウリョク</t>
    </rPh>
    <rPh sb="282" eb="284">
      <t>ヨユウ</t>
    </rPh>
    <rPh sb="306" eb="308">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</si>
</sst>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AA-4CB1-ABC8-02F87D631A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CAA-4CB1-ABC8-02F87D631A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54.03</c:v>
                </c:pt>
                <c:pt idx="1">
                  <c:v>51.92</c:v>
                </c:pt>
                <c:pt idx="2">
                  <c:v>51.7</c:v>
                </c:pt>
                <c:pt idx="3">
                  <c:v>54.26</c:v>
                </c:pt>
                <c:pt idx="4">
                  <c:v>52.57</c:v>
                </c:pt>
              </c:numCache>
            </c:numRef>
          </c:val>
          <c:extLst>
            <c:ext xmlns:c16="http://schemas.microsoft.com/office/drawing/2014/chart" uri="{C3380CC4-5D6E-409C-BE32-E72D297353CC}">
              <c16:uniqueId val="{00000000-7C68-4313-ADFC-62BA1DBA0D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7C68-4313-ADFC-62BA1DBA0D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97.61</c:v>
                </c:pt>
                <c:pt idx="1">
                  <c:v>97.31</c:v>
                </c:pt>
                <c:pt idx="2">
                  <c:v>97.78</c:v>
                </c:pt>
                <c:pt idx="3">
                  <c:v>97.78</c:v>
                </c:pt>
                <c:pt idx="4">
                  <c:v>98.04</c:v>
                </c:pt>
              </c:numCache>
            </c:numRef>
          </c:val>
          <c:extLst>
            <c:ext xmlns:c16="http://schemas.microsoft.com/office/drawing/2014/chart" uri="{C3380CC4-5D6E-409C-BE32-E72D297353CC}">
              <c16:uniqueId val="{00000000-0345-4E40-AD69-A90525E327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0345-4E40-AD69-A90525E327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124.33</c:v>
                </c:pt>
                <c:pt idx="1">
                  <c:v>84.03</c:v>
                </c:pt>
                <c:pt idx="2">
                  <c:v>82.29</c:v>
                </c:pt>
                <c:pt idx="3">
                  <c:v>77.739999999999995</c:v>
                </c:pt>
                <c:pt idx="4">
                  <c:v>77.36</c:v>
                </c:pt>
              </c:numCache>
            </c:numRef>
          </c:val>
          <c:extLst>
            <c:ext xmlns:c16="http://schemas.microsoft.com/office/drawing/2014/chart" uri="{C3380CC4-5D6E-409C-BE32-E72D297353CC}">
              <c16:uniqueId val="{00000000-1706-4D54-95D3-9B6EB2B4A62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06-4D54-95D3-9B6EB2B4A62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94-4F24-884D-AE104280396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94-4F24-884D-AE104280396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A3-4B98-992D-CE9CD4DD96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A3-4B98-992D-CE9CD4DD96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84-4386-8B7B-98E83C124C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84-4386-8B7B-98E83C124C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D4-4992-8FF2-98C1CD4A66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D4-4992-8FF2-98C1CD4A66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493.3</c:v>
                </c:pt>
                <c:pt idx="1">
                  <c:v>398.62</c:v>
                </c:pt>
                <c:pt idx="2">
                  <c:v>295.82</c:v>
                </c:pt>
                <c:pt idx="3">
                  <c:v>199.85</c:v>
                </c:pt>
                <c:pt idx="4">
                  <c:v>102.99</c:v>
                </c:pt>
              </c:numCache>
            </c:numRef>
          </c:val>
          <c:extLst>
            <c:ext xmlns:c16="http://schemas.microsoft.com/office/drawing/2014/chart" uri="{C3380CC4-5D6E-409C-BE32-E72D297353CC}">
              <c16:uniqueId val="{00000000-FE58-4834-B9FF-A487166362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FE58-4834-B9FF-A487166362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23.27</c:v>
                </c:pt>
                <c:pt idx="1">
                  <c:v>23.79</c:v>
                </c:pt>
                <c:pt idx="2">
                  <c:v>18.170000000000002</c:v>
                </c:pt>
                <c:pt idx="3">
                  <c:v>19.14</c:v>
                </c:pt>
                <c:pt idx="4">
                  <c:v>17.12</c:v>
                </c:pt>
              </c:numCache>
            </c:numRef>
          </c:val>
          <c:extLst>
            <c:ext xmlns:c16="http://schemas.microsoft.com/office/drawing/2014/chart" uri="{C3380CC4-5D6E-409C-BE32-E72D297353CC}">
              <c16:uniqueId val="{00000000-6557-4139-9D34-96D52D7CD1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6557-4139-9D34-96D52D7CD1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336.31</c:v>
                </c:pt>
                <c:pt idx="1">
                  <c:v>344.68</c:v>
                </c:pt>
                <c:pt idx="2">
                  <c:v>463.05</c:v>
                </c:pt>
                <c:pt idx="3">
                  <c:v>424.43</c:v>
                </c:pt>
                <c:pt idx="4">
                  <c:v>480.81</c:v>
                </c:pt>
              </c:numCache>
            </c:numRef>
          </c:val>
          <c:extLst>
            <c:ext xmlns:c16="http://schemas.microsoft.com/office/drawing/2014/chart" uri="{C3380CC4-5D6E-409C-BE32-E72D297353CC}">
              <c16:uniqueId val="{00000000-0E6A-4446-9DAF-CBDEF69E438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0E6A-4446-9DAF-CBDEF69E438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飛島村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4706</v>
      </c>
      <c r="AM8" s="37"/>
      <c r="AN8" s="37"/>
      <c r="AO8" s="37"/>
      <c r="AP8" s="37"/>
      <c r="AQ8" s="37"/>
      <c r="AR8" s="37"/>
      <c r="AS8" s="37"/>
      <c r="AT8" s="38">
        <f>データ!T6</f>
        <v>22.42</v>
      </c>
      <c r="AU8" s="38"/>
      <c r="AV8" s="38"/>
      <c r="AW8" s="38"/>
      <c r="AX8" s="38"/>
      <c r="AY8" s="38"/>
      <c r="AZ8" s="38"/>
      <c r="BA8" s="38"/>
      <c r="BB8" s="38">
        <f>データ!U6</f>
        <v>209.9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8" t="str">
        <f>データ!N6</f>
        <v>-</v>
      </c>
      <c r="C10" s="38"/>
      <c r="D10" s="38"/>
      <c r="E10" s="38"/>
      <c r="F10" s="38"/>
      <c r="G10" s="38"/>
      <c r="H10" s="38"/>
      <c r="I10" s="38" t="str">
        <f>データ!O6</f>
        <v>該当数値なし</v>
      </c>
      <c r="J10" s="38"/>
      <c r="K10" s="38"/>
      <c r="L10" s="38"/>
      <c r="M10" s="38"/>
      <c r="N10" s="38"/>
      <c r="O10" s="38"/>
      <c r="P10" s="38">
        <f>データ!P6</f>
        <v>86.37</v>
      </c>
      <c r="Q10" s="38"/>
      <c r="R10" s="38"/>
      <c r="S10" s="38"/>
      <c r="T10" s="38"/>
      <c r="U10" s="38"/>
      <c r="V10" s="38"/>
      <c r="W10" s="38">
        <f>データ!Q6</f>
        <v>90</v>
      </c>
      <c r="X10" s="38"/>
      <c r="Y10" s="38"/>
      <c r="Z10" s="38"/>
      <c r="AA10" s="38"/>
      <c r="AB10" s="38"/>
      <c r="AC10" s="38"/>
      <c r="AD10" s="37">
        <f>データ!R6</f>
        <v>1936</v>
      </c>
      <c r="AE10" s="37"/>
      <c r="AF10" s="37"/>
      <c r="AG10" s="37"/>
      <c r="AH10" s="37"/>
      <c r="AI10" s="37"/>
      <c r="AJ10" s="37"/>
      <c r="AK10" s="2"/>
      <c r="AL10" s="37">
        <f>データ!V6</f>
        <v>4030</v>
      </c>
      <c r="AM10" s="37"/>
      <c r="AN10" s="37"/>
      <c r="AO10" s="37"/>
      <c r="AP10" s="37"/>
      <c r="AQ10" s="37"/>
      <c r="AR10" s="37"/>
      <c r="AS10" s="37"/>
      <c r="AT10" s="38">
        <f>データ!W6</f>
        <v>2.27</v>
      </c>
      <c r="AU10" s="38"/>
      <c r="AV10" s="38"/>
      <c r="AW10" s="38"/>
      <c r="AX10" s="38"/>
      <c r="AY10" s="38"/>
      <c r="AZ10" s="38"/>
      <c r="BA10" s="38"/>
      <c r="BB10" s="38">
        <f>データ!X6</f>
        <v>1775.33</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120</v>
      </c>
      <c r="BM16" s="56"/>
      <c r="BN16" s="56"/>
      <c r="BO16" s="56"/>
      <c r="BP16" s="56"/>
      <c r="BQ16" s="56"/>
      <c r="BR16" s="56"/>
      <c r="BS16" s="56"/>
      <c r="BT16" s="56"/>
      <c r="BU16" s="56"/>
      <c r="BV16" s="56"/>
      <c r="BW16" s="56"/>
      <c r="BX16" s="56"/>
      <c r="BY16" s="56"/>
      <c r="BZ16" s="5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118</v>
      </c>
      <c r="BM47" s="56"/>
      <c r="BN47" s="56"/>
      <c r="BO47" s="56"/>
      <c r="BP47" s="56"/>
      <c r="BQ47" s="56"/>
      <c r="BR47" s="56"/>
      <c r="BS47" s="56"/>
      <c r="BT47" s="56"/>
      <c r="BU47" s="56"/>
      <c r="BV47" s="56"/>
      <c r="BW47" s="56"/>
      <c r="BX47" s="56"/>
      <c r="BY47" s="56"/>
      <c r="BZ47" s="5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2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2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119</v>
      </c>
      <c r="BM66" s="56"/>
      <c r="BN66" s="56"/>
      <c r="BO66" s="56"/>
      <c r="BP66" s="56"/>
      <c r="BQ66" s="56"/>
      <c r="BR66" s="56"/>
      <c r="BS66" s="56"/>
      <c r="BT66" s="56"/>
      <c r="BU66" s="56"/>
      <c r="BV66" s="56"/>
      <c r="BW66" s="56"/>
      <c r="BX66" s="56"/>
      <c r="BY66" s="56"/>
      <c r="BZ66" s="5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K9zRS5sX7kS+IWwWsE7QcULvSQ3UI36mOweeQFL8l/blunAJXe4rBs19utg8RVbjh/2ihD61U7Kcbz1J9rqDXA==" saltValue="ZYLWPJEjBMurdrJ9AuxQZg=="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3" x14ac:dyDescent="0.25"/>
  <cols>
    <col min="2" max="144" width="11.84375" customWidth="1"/>
  </cols>
  <sheetData>
    <row r="1" spans="1:145" x14ac:dyDescent="0.2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5">
      <c r="A6" s="14" t="s">
        <v>97</v>
      </c>
      <c r="B6" s="19">
        <f>B7</f>
        <v>2021</v>
      </c>
      <c r="C6" s="19">
        <f t="shared" ref="C6:X6" si="3">C7</f>
        <v>234273</v>
      </c>
      <c r="D6" s="19">
        <f t="shared" si="3"/>
        <v>47</v>
      </c>
      <c r="E6" s="19">
        <f t="shared" si="3"/>
        <v>17</v>
      </c>
      <c r="F6" s="19">
        <f t="shared" si="3"/>
        <v>5</v>
      </c>
      <c r="G6" s="19">
        <f t="shared" si="3"/>
        <v>0</v>
      </c>
      <c r="H6" s="19" t="str">
        <f t="shared" si="3"/>
        <v>愛知県　飛島村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86.37</v>
      </c>
      <c r="Q6" s="20">
        <f t="shared" si="3"/>
        <v>90</v>
      </c>
      <c r="R6" s="20">
        <f t="shared" si="3"/>
        <v>1936</v>
      </c>
      <c r="S6" s="20">
        <f t="shared" si="3"/>
        <v>4706</v>
      </c>
      <c r="T6" s="20">
        <f t="shared" si="3"/>
        <v>22.42</v>
      </c>
      <c r="U6" s="20">
        <f t="shared" si="3"/>
        <v>209.9</v>
      </c>
      <c r="V6" s="20">
        <f t="shared" si="3"/>
        <v>4030</v>
      </c>
      <c r="W6" s="20">
        <f t="shared" si="3"/>
        <v>2.27</v>
      </c>
      <c r="X6" s="20">
        <f t="shared" si="3"/>
        <v>1775.33</v>
      </c>
      <c r="Y6" s="21">
        <f>IF(Y7="",NA(),Y7)</f>
        <v>124.33</v>
      </c>
      <c r="Z6" s="21">
        <f t="shared" ref="Z6:AH6" si="4">IF(Z7="",NA(),Z7)</f>
        <v>84.03</v>
      </c>
      <c r="AA6" s="21">
        <f t="shared" si="4"/>
        <v>82.29</v>
      </c>
      <c r="AB6" s="21">
        <f t="shared" si="4"/>
        <v>77.739999999999995</v>
      </c>
      <c r="AC6" s="21">
        <f t="shared" si="4"/>
        <v>77.36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493.3</v>
      </c>
      <c r="BG6" s="21">
        <f t="shared" ref="BG6:BO6" si="7">IF(BG7="",NA(),BG7)</f>
        <v>398.62</v>
      </c>
      <c r="BH6" s="21">
        <f t="shared" si="7"/>
        <v>295.82</v>
      </c>
      <c r="BI6" s="21">
        <f t="shared" si="7"/>
        <v>199.85</v>
      </c>
      <c r="BJ6" s="21">
        <f t="shared" si="7"/>
        <v>102.99</v>
      </c>
      <c r="BK6" s="21">
        <f t="shared" si="7"/>
        <v>855.8</v>
      </c>
      <c r="BL6" s="21">
        <f t="shared" si="7"/>
        <v>789.46</v>
      </c>
      <c r="BM6" s="21">
        <f t="shared" si="7"/>
        <v>826.83</v>
      </c>
      <c r="BN6" s="21">
        <f t="shared" si="7"/>
        <v>867.83</v>
      </c>
      <c r="BO6" s="21">
        <f t="shared" si="7"/>
        <v>791.76</v>
      </c>
      <c r="BP6" s="20" t="str">
        <f>IF(BP7="","",IF(BP7="-","【-】","【"&amp;SUBSTITUTE(TEXT(BP7,"#,##0.00"),"-","△")&amp;"】"))</f>
        <v>【786.37】</v>
      </c>
      <c r="BQ6" s="21">
        <f>IF(BQ7="",NA(),BQ7)</f>
        <v>23.27</v>
      </c>
      <c r="BR6" s="21">
        <f t="shared" ref="BR6:BZ6" si="8">IF(BR7="",NA(),BR7)</f>
        <v>23.79</v>
      </c>
      <c r="BS6" s="21">
        <f t="shared" si="8"/>
        <v>18.170000000000002</v>
      </c>
      <c r="BT6" s="21">
        <f t="shared" si="8"/>
        <v>19.14</v>
      </c>
      <c r="BU6" s="21">
        <f t="shared" si="8"/>
        <v>17.12</v>
      </c>
      <c r="BV6" s="21">
        <f t="shared" si="8"/>
        <v>59.8</v>
      </c>
      <c r="BW6" s="21">
        <f t="shared" si="8"/>
        <v>57.77</v>
      </c>
      <c r="BX6" s="21">
        <f t="shared" si="8"/>
        <v>57.31</v>
      </c>
      <c r="BY6" s="21">
        <f t="shared" si="8"/>
        <v>57.08</v>
      </c>
      <c r="BZ6" s="21">
        <f t="shared" si="8"/>
        <v>56.26</v>
      </c>
      <c r="CA6" s="20" t="str">
        <f>IF(CA7="","",IF(CA7="-","【-】","【"&amp;SUBSTITUTE(TEXT(CA7,"#,##0.00"),"-","△")&amp;"】"))</f>
        <v>【60.65】</v>
      </c>
      <c r="CB6" s="21">
        <f>IF(CB7="",NA(),CB7)</f>
        <v>336.31</v>
      </c>
      <c r="CC6" s="21">
        <f t="shared" ref="CC6:CK6" si="9">IF(CC7="",NA(),CC7)</f>
        <v>344.68</v>
      </c>
      <c r="CD6" s="21">
        <f t="shared" si="9"/>
        <v>463.05</v>
      </c>
      <c r="CE6" s="21">
        <f t="shared" si="9"/>
        <v>424.43</v>
      </c>
      <c r="CF6" s="21">
        <f t="shared" si="9"/>
        <v>480.81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54.03</v>
      </c>
      <c r="CN6" s="21">
        <f t="shared" ref="CN6:CV6" si="10">IF(CN7="",NA(),CN7)</f>
        <v>51.92</v>
      </c>
      <c r="CO6" s="21">
        <f t="shared" si="10"/>
        <v>51.7</v>
      </c>
      <c r="CP6" s="21">
        <f t="shared" si="10"/>
        <v>54.26</v>
      </c>
      <c r="CQ6" s="21">
        <f t="shared" si="10"/>
        <v>52.57</v>
      </c>
      <c r="CR6" s="21">
        <f t="shared" si="10"/>
        <v>51.75</v>
      </c>
      <c r="CS6" s="21">
        <f t="shared" si="10"/>
        <v>50.68</v>
      </c>
      <c r="CT6" s="21">
        <f t="shared" si="10"/>
        <v>50.14</v>
      </c>
      <c r="CU6" s="21">
        <f t="shared" si="10"/>
        <v>54.83</v>
      </c>
      <c r="CV6" s="21">
        <f t="shared" si="10"/>
        <v>66.53</v>
      </c>
      <c r="CW6" s="20" t="str">
        <f>IF(CW7="","",IF(CW7="-","【-】","【"&amp;SUBSTITUTE(TEXT(CW7,"#,##0.00"),"-","△")&amp;"】"))</f>
        <v>【61.14】</v>
      </c>
      <c r="CX6" s="21">
        <f>IF(CX7="",NA(),CX7)</f>
        <v>97.61</v>
      </c>
      <c r="CY6" s="21">
        <f t="shared" ref="CY6:DG6" si="11">IF(CY7="",NA(),CY7)</f>
        <v>97.31</v>
      </c>
      <c r="CZ6" s="21">
        <f t="shared" si="11"/>
        <v>97.78</v>
      </c>
      <c r="DA6" s="21">
        <f t="shared" si="11"/>
        <v>97.78</v>
      </c>
      <c r="DB6" s="21">
        <f t="shared" si="11"/>
        <v>98.04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5">
      <c r="A7" s="14"/>
      <c r="B7" s="23">
        <v>2021</v>
      </c>
      <c r="C7" s="23">
        <v>234273</v>
      </c>
      <c r="D7" s="23">
        <v>47</v>
      </c>
      <c r="E7" s="23">
        <v>17</v>
      </c>
      <c r="F7" s="23">
        <v>5</v>
      </c>
      <c r="G7" s="23">
        <v>0</v>
      </c>
      <c r="H7" s="23" t="s">
        <v>98</v>
      </c>
      <c r="I7" s="23" t="s">
        <v>99</v>
      </c>
      <c r="J7" s="23" t="s">
        <v>100</v>
      </c>
      <c r="K7" s="23" t="s">
        <v>101</v>
      </c>
      <c r="L7" s="23" t="s">
        <v>102</v>
      </c>
      <c r="M7" s="23" t="s">
        <v>103</v>
      </c>
      <c r="N7" s="24" t="s">
        <v>104</v>
      </c>
      <c r="O7" s="24" t="s">
        <v>105</v>
      </c>
      <c r="P7" s="24">
        <v>86.37</v>
      </c>
      <c r="Q7" s="24">
        <v>90</v>
      </c>
      <c r="R7" s="24">
        <v>1936</v>
      </c>
      <c r="S7" s="24">
        <v>4706</v>
      </c>
      <c r="T7" s="24">
        <v>22.42</v>
      </c>
      <c r="U7" s="24">
        <v>209.9</v>
      </c>
      <c r="V7" s="24">
        <v>4030</v>
      </c>
      <c r="W7" s="24">
        <v>2.27</v>
      </c>
      <c r="X7" s="24">
        <v>1775.33</v>
      </c>
      <c r="Y7" s="24">
        <v>124.33</v>
      </c>
      <c r="Z7" s="24">
        <v>84.03</v>
      </c>
      <c r="AA7" s="24">
        <v>82.29</v>
      </c>
      <c r="AB7" s="24">
        <v>77.739999999999995</v>
      </c>
      <c r="AC7" s="24">
        <v>77.36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493.3</v>
      </c>
      <c r="BG7" s="24">
        <v>398.62</v>
      </c>
      <c r="BH7" s="24">
        <v>295.82</v>
      </c>
      <c r="BI7" s="24">
        <v>199.85</v>
      </c>
      <c r="BJ7" s="24">
        <v>102.99</v>
      </c>
      <c r="BK7" s="24">
        <v>855.8</v>
      </c>
      <c r="BL7" s="24">
        <v>789.46</v>
      </c>
      <c r="BM7" s="24">
        <v>826.83</v>
      </c>
      <c r="BN7" s="24">
        <v>867.83</v>
      </c>
      <c r="BO7" s="24">
        <v>791.76</v>
      </c>
      <c r="BP7" s="24">
        <v>786.37</v>
      </c>
      <c r="BQ7" s="24">
        <v>23.27</v>
      </c>
      <c r="BR7" s="24">
        <v>23.79</v>
      </c>
      <c r="BS7" s="24">
        <v>18.170000000000002</v>
      </c>
      <c r="BT7" s="24">
        <v>19.14</v>
      </c>
      <c r="BU7" s="24">
        <v>17.12</v>
      </c>
      <c r="BV7" s="24">
        <v>59.8</v>
      </c>
      <c r="BW7" s="24">
        <v>57.77</v>
      </c>
      <c r="BX7" s="24">
        <v>57.31</v>
      </c>
      <c r="BY7" s="24">
        <v>57.08</v>
      </c>
      <c r="BZ7" s="24">
        <v>56.26</v>
      </c>
      <c r="CA7" s="24">
        <v>60.65</v>
      </c>
      <c r="CB7" s="24">
        <v>336.31</v>
      </c>
      <c r="CC7" s="24">
        <v>344.68</v>
      </c>
      <c r="CD7" s="24">
        <v>463.05</v>
      </c>
      <c r="CE7" s="24">
        <v>424.43</v>
      </c>
      <c r="CF7" s="24">
        <v>480.81</v>
      </c>
      <c r="CG7" s="24">
        <v>263.76</v>
      </c>
      <c r="CH7" s="24">
        <v>274.35000000000002</v>
      </c>
      <c r="CI7" s="24">
        <v>273.52</v>
      </c>
      <c r="CJ7" s="24">
        <v>274.99</v>
      </c>
      <c r="CK7" s="24">
        <v>282.08999999999997</v>
      </c>
      <c r="CL7" s="24">
        <v>256.97000000000003</v>
      </c>
      <c r="CM7" s="24">
        <v>54.03</v>
      </c>
      <c r="CN7" s="24">
        <v>51.92</v>
      </c>
      <c r="CO7" s="24">
        <v>51.7</v>
      </c>
      <c r="CP7" s="24">
        <v>54.26</v>
      </c>
      <c r="CQ7" s="24">
        <v>52.57</v>
      </c>
      <c r="CR7" s="24">
        <v>51.75</v>
      </c>
      <c r="CS7" s="24">
        <v>50.68</v>
      </c>
      <c r="CT7" s="24">
        <v>50.14</v>
      </c>
      <c r="CU7" s="24">
        <v>54.83</v>
      </c>
      <c r="CV7" s="24">
        <v>66.53</v>
      </c>
      <c r="CW7" s="24">
        <v>61.14</v>
      </c>
      <c r="CX7" s="24">
        <v>97.61</v>
      </c>
      <c r="CY7" s="24">
        <v>97.31</v>
      </c>
      <c r="CZ7" s="24">
        <v>97.78</v>
      </c>
      <c r="DA7" s="24">
        <v>97.78</v>
      </c>
      <c r="DB7" s="24">
        <v>98.04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5">
      <c r="B11">
        <v>4</v>
      </c>
      <c r="C11">
        <v>3</v>
      </c>
      <c r="D11">
        <v>2</v>
      </c>
      <c r="E11">
        <v>1</v>
      </c>
      <c r="F11">
        <v>0</v>
      </c>
      <c r="G11" t="s">
        <v>111</v>
      </c>
    </row>
    <row r="12" spans="1:145" x14ac:dyDescent="0.25">
      <c r="B12">
        <v>1</v>
      </c>
      <c r="C12">
        <v>1</v>
      </c>
      <c r="D12">
        <v>1</v>
      </c>
      <c r="E12">
        <v>2</v>
      </c>
      <c r="F12">
        <v>3</v>
      </c>
      <c r="G12" t="s">
        <v>112</v>
      </c>
    </row>
    <row r="13" spans="1:145" x14ac:dyDescent="0.2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2023-01-16T01:46:09Z</cp:lastPrinted>
  <dcterms:created xsi:type="dcterms:W3CDTF">2022-12-01T01:58:15Z</dcterms:created>
  <dcterms:modified xsi:type="dcterms:W3CDTF">2023-01-27T04:36:23Z</dcterms:modified>
  <cp:category/>
</cp:coreProperties>
</file>