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3_市町村回答　→01.23〆\52_設楽町\"/>
    </mc:Choice>
  </mc:AlternateContent>
  <xr:revisionPtr revIDLastSave="0" documentId="13_ncr:1_{E4E04062-D456-4BA4-9483-7A5E803194DA}" xr6:coauthVersionLast="47" xr6:coauthVersionMax="47" xr10:uidLastSave="{00000000-0000-0000-0000-000000000000}"/>
  <workbookProtection workbookAlgorithmName="SHA-512" workbookHashValue="Ey7Uwx8ttShqubbvkubQhh8XCri/q+SrvBlZyc4ckRFOAcNvQyCcB35e2VJoAW2+OLcLfvtbTYL58xxbSQ81hw==" workbookSaltValue="58Nxz+2ZBZzzQ2Dtt3VbuA==" workbookSpinCount="100000" lockStructure="1"/>
  <bookViews>
    <workbookView xWindow="-103" yWindow="-103" windowWidth="19543" windowHeight="12497"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AL8" i="4" s="1"/>
  <c r="R6" i="5"/>
  <c r="AD10" i="4" s="1"/>
  <c r="Q6" i="5"/>
  <c r="W10" i="4" s="1"/>
  <c r="P6" i="5"/>
  <c r="O6" i="5"/>
  <c r="I10" i="4" s="1"/>
  <c r="N6" i="5"/>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BB10" i="4"/>
  <c r="AL10" i="4"/>
  <c r="P10" i="4"/>
  <c r="B10" i="4"/>
  <c r="AT8" i="4"/>
  <c r="W8" i="4"/>
  <c r="B6"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<sst xmlns="http://schemas.openxmlformats.org/spreadsheetml/2006/main" count="236" uniqueCount="120">
  <si>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</si>
  <si>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</si>
  <si>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</si>
  <si>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</si>
  <si>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</si>
  <si>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</si>
  <si>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</si>
  <si>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</si>
  <si>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</si>
  <si>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</si>
  <si>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</si>
  <si>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</si>
  <si>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</si>
  <si>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</si>
  <si>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</si>
  <si>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</si>
  <si>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</si>
  <si>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</si>
  <si>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</si>
  <si>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</si>
  <si>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</si>
  <si>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</si>
  <si>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</si>
  <si>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</si>
  <si>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</si>
  <si>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</si>
  <si>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</si>
  <si>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</si>
  <si>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</si>
  <si>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</si>
  <si>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</si>
  <si>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</si>
  <si>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</si>
  <si>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</si>
  <si>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</si>
  <si>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</si>
  <si>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</si>
  <si>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</si>
  <si>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</si>
  <si>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</si>
  <si>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</si>
  <si>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</si>
  <si>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</si>
  <si>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</si>
  <si>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</si>
  <si>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</si>
  <si>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</si>
  <si>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</si>
  <si>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</si>
  <si>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</si>
  <si>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</si>
  <si>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</si>
  <si>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</si>
  <si>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</si>
  <si>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</si>
  <si>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</si>
  <si>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</si>
  <si>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</si>
  <si>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</si>
  <si>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</si>
  <si>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</si>
  <si>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</si>
  <si>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</si>
  <si>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</si>
  <si>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</si>
  <si>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</si>
  <si>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</si>
  <si>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</si>
  <si>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</si>
  <si>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</si>
  <si>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</si>
  <si>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</si>
  <si>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</si>
  <si>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</si>
  <si>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</si>
  <si>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</si>
  <si>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</si>
  <si>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</si>
  <si>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</si>
  <si>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</si>
  <si>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</si>
  <si>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</si>
  <si>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</si>
  <si>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</si>
  <si>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</si>
  <si>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</si>
  <si>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</si>
  <si>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</si>
  <si>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</si>
  <si>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</si>
  <si>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</si>
  <si>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</si>
  <si>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</si>
  <si>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</si>
  <si>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</si>
  <si>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</si>
  <si>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</si>
  <si>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</si>
  <si>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</si>
  <si>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設楽町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</si>
  <si>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</si>
  <si>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</si>
  <si>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</si>
  <si>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</si>
  <si>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</si>
  <si>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</si>
  <si>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</si>
  <si>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</si>
  <si>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</si>
  <si>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</si>
  <si>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</si>
  <si>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</si>
  <si>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</si>
  <si>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</si>
  <si>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</si>
  <si>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</si>
  <si>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</si>
  <si>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一般会計からの繰入れに依存している現状を踏まえ、経営戦略（平成28年度策定済み）をもとに計画的かつ合理的な経営を行うことを目指し、収支の改善等を通じた経営基盤の強化に努めます。
また、最適整備構想に基づく取り組みとして、津具地区処理場内の設備更新を令和元年度からスタートしており、将来にわたる事業の安定経営の実現を目指します。
【令和５年度法適用化（財務適用）予定】
【令和７年度経営戦略見直し予定】</t>
    <phoneticPr fontId="4"/>
  </si>
  <si>
    <t xml:space="preserve">①収益的収支比率について
令和５年４月の地方公営企業法適用支援事業の財源として公営企業適用債を借り入れたためR3比率は63.54％に低下しました。今後数年間は同様の状況が見込まれます。
⑤経費回収率について
更新時期を迎えた処理施設の改修計画策定費用の増など汚水処理費が増加したことに対し、使用料収入が横ばいであるため、R3比率が41.49％と低下しました。同様の傾向が続くことが見込まれます。
⑥汚水処理原価について
更新時期を迎えた処理施設の改修計画策定費用の増など汚水処理費が増加したことに対し、使用料収入が横ばいであるため、R3比率が362.89円に増加しました。平均値比較では上回る結果となっており、これらの状況を改善していくため、より一層の合理化による経費削減と下水道料金の見直しによる収入増を進めていく必要があると考えます。
⑦施設利用率について
人口減少により汚水量は減少していますが、大雨等や設備劣化により不明水侵入が増加したため、R3比率が52.03％と微増しました。
⑧水洗化率について
人口減少により処理区域内人口及び現在水洗便所設置済人口がともに減少しましたが、R3比率はほぼ横ばいの82.34％となりました。
</t>
    <rPh sb="34" eb="36">
      <t>ザイゲン</t>
    </rPh>
    <rPh sb="56" eb="58">
      <t>ヒリツ</t>
    </rPh>
    <rPh sb="66" eb="68">
      <t>テイカ</t>
    </rPh>
    <rPh sb="73" eb="75">
      <t>コンゴ</t>
    </rPh>
    <rPh sb="75" eb="78">
      <t>スウネンカン</t>
    </rPh>
    <rPh sb="79" eb="81">
      <t>ドウヨウ</t>
    </rPh>
    <rPh sb="82" eb="84">
      <t>ジョウキョウ</t>
    </rPh>
    <rPh sb="85" eb="87">
      <t>ミコ</t>
    </rPh>
    <rPh sb="104" eb="106">
      <t>コウシン</t>
    </rPh>
    <rPh sb="106" eb="108">
      <t>ジキ</t>
    </rPh>
    <rPh sb="109" eb="110">
      <t>ムカ</t>
    </rPh>
    <rPh sb="112" eb="116">
      <t>ショリシセツ</t>
    </rPh>
    <rPh sb="117" eb="121">
      <t>カイシュウケイカク</t>
    </rPh>
    <rPh sb="121" eb="123">
      <t>サクテイ</t>
    </rPh>
    <rPh sb="123" eb="125">
      <t>ヒヨウ</t>
    </rPh>
    <rPh sb="126" eb="127">
      <t>ゾウ</t>
    </rPh>
    <rPh sb="129" eb="134">
      <t>オスイショリヒ</t>
    </rPh>
    <rPh sb="135" eb="137">
      <t>ゾウカ</t>
    </rPh>
    <rPh sb="142" eb="143">
      <t>タイ</t>
    </rPh>
    <rPh sb="145" eb="148">
      <t>シヨウリョウ</t>
    </rPh>
    <rPh sb="148" eb="150">
      <t>シュウニュウ</t>
    </rPh>
    <rPh sb="151" eb="152">
      <t>ヨコ</t>
    </rPh>
    <rPh sb="162" eb="164">
      <t>ヒリツ</t>
    </rPh>
    <rPh sb="172" eb="174">
      <t>テイカ</t>
    </rPh>
    <rPh sb="179" eb="181">
      <t>ドウヨウ</t>
    </rPh>
    <rPh sb="182" eb="184">
      <t>ケイコウ</t>
    </rPh>
    <rPh sb="185" eb="186">
      <t>ツヅ</t>
    </rPh>
    <rPh sb="190" eb="192">
      <t>ミコ</t>
    </rPh>
    <rPh sb="268" eb="270">
      <t>ヒリツ</t>
    </rPh>
    <rPh sb="277" eb="278">
      <t>エン</t>
    </rPh>
    <rPh sb="279" eb="281">
      <t>ゾウカ</t>
    </rPh>
    <rPh sb="371" eb="373">
      <t>シセツ</t>
    </rPh>
    <rPh sb="373" eb="376">
      <t>リヨウリツ</t>
    </rPh>
    <rPh sb="401" eb="402">
      <t>オオ</t>
    </rPh>
    <rPh sb="405" eb="407">
      <t>セツビ</t>
    </rPh>
    <rPh sb="407" eb="409">
      <t>レッカ</t>
    </rPh>
    <rPh sb="427" eb="429">
      <t>ヒリツ</t>
    </rPh>
    <rPh sb="437" eb="439">
      <t>ビゾウ</t>
    </rPh>
    <rPh sb="446" eb="449">
      <t>スイセンカ</t>
    </rPh>
    <rPh sb="449" eb="450">
      <t>リツ</t>
    </rPh>
    <rPh sb="462" eb="467">
      <t>ショリクイキナイ</t>
    </rPh>
    <rPh sb="467" eb="469">
      <t>ジンコウ</t>
    </rPh>
    <rPh sb="469" eb="470">
      <t>オヨ</t>
    </rPh>
    <rPh sb="471" eb="473">
      <t>ゲンザイ</t>
    </rPh>
    <rPh sb="473" eb="475">
      <t>スイセン</t>
    </rPh>
    <rPh sb="475" eb="477">
      <t>ベンジョ</t>
    </rPh>
    <rPh sb="477" eb="479">
      <t>セッチ</t>
    </rPh>
    <rPh sb="479" eb="480">
      <t>スミ</t>
    </rPh>
    <rPh sb="480" eb="482">
      <t>ジンコウ</t>
    </rPh>
    <rPh sb="486" eb="488">
      <t>ゲンショウ</t>
    </rPh>
    <rPh sb="496" eb="498">
      <t>ヒリツ</t>
    </rPh>
    <rPh sb="501" eb="502">
      <t>ヨコ</t>
    </rPh>
    <phoneticPr fontId="4"/>
  </si>
  <si>
    <t>農業集落排水施設最適整備構想を作成し、設備更新を計画的に実施し長寿命化を図っていきます。また、ストックマネジメントを活用し、施設の社会的需要や老朽度の判定、改修時の費用対効果等を総合的に勘案したうえで設備更新を検討していきます。令和元年度より、処理場内の機器等を随時更新し、処理能力の維持に努めています。</t>
    <rPh sb="137" eb="141">
      <t>ショリノウリョク</t>
    </rPh>
    <rPh sb="142" eb="144">
      <t>イジ</t>
    </rPh>
    <rPh sb="145" eb="14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</si>
</sst>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B5-4C8D-8231-89A92E7442D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11B5-4C8D-8231-89A92E7442D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49.03</c:v>
                </c:pt>
                <c:pt idx="1">
                  <c:v>49.68</c:v>
                </c:pt>
                <c:pt idx="2">
                  <c:v>48.94</c:v>
                </c:pt>
                <c:pt idx="3">
                  <c:v>51.22</c:v>
                </c:pt>
                <c:pt idx="4">
                  <c:v>52.03</c:v>
                </c:pt>
              </c:numCache>
            </c:numRef>
          </c:val>
          <c:extLst>
            <c:ext xmlns:c16="http://schemas.microsoft.com/office/drawing/2014/chart" uri="{C3380CC4-5D6E-409C-BE32-E72D297353CC}">
              <c16:uniqueId val="{00000000-D0F3-4179-AE85-7F6B0A0380D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D0F3-4179-AE85-7F6B0A0380D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80.92</c:v>
                </c:pt>
                <c:pt idx="1">
                  <c:v>80.89</c:v>
                </c:pt>
                <c:pt idx="2">
                  <c:v>81</c:v>
                </c:pt>
                <c:pt idx="3">
                  <c:v>82.07</c:v>
                </c:pt>
                <c:pt idx="4">
                  <c:v>82.34</c:v>
                </c:pt>
              </c:numCache>
            </c:numRef>
          </c:val>
          <c:extLst>
            <c:ext xmlns:c16="http://schemas.microsoft.com/office/drawing/2014/chart" uri="{C3380CC4-5D6E-409C-BE32-E72D297353CC}">
              <c16:uniqueId val="{00000000-00E1-41D1-934C-B99AF796E44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00E1-41D1-934C-B99AF796E44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67.11</c:v>
                </c:pt>
                <c:pt idx="1">
                  <c:v>67.069999999999993</c:v>
                </c:pt>
                <c:pt idx="2">
                  <c:v>66.69</c:v>
                </c:pt>
                <c:pt idx="3">
                  <c:v>67.290000000000006</c:v>
                </c:pt>
                <c:pt idx="4">
                  <c:v>63.54</c:v>
                </c:pt>
              </c:numCache>
            </c:numRef>
          </c:val>
          <c:extLst>
            <c:ext xmlns:c16="http://schemas.microsoft.com/office/drawing/2014/chart" uri="{C3380CC4-5D6E-409C-BE32-E72D297353CC}">
              <c16:uniqueId val="{00000000-FDD9-4833-BC68-DEBB3FA9ED0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D9-4833-BC68-DEBB3FA9ED0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1F-47B7-8E73-03C33123097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1F-47B7-8E73-03C33123097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99-485E-ABA8-761BEFC6E02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99-485E-ABA8-761BEFC6E02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CC-4494-8228-1909E7A27C0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CC-4494-8228-1909E7A27C0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AF-4CA8-ACBA-77B501349C2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AF-4CA8-ACBA-77B501349C2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45-401B-8692-2649D4930AA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D145-401B-8692-2649D4930AA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54.08</c:v>
                </c:pt>
                <c:pt idx="1">
                  <c:v>46.73</c:v>
                </c:pt>
                <c:pt idx="2">
                  <c:v>48.48</c:v>
                </c:pt>
                <c:pt idx="3">
                  <c:v>49.36</c:v>
                </c:pt>
                <c:pt idx="4">
                  <c:v>41.49</c:v>
                </c:pt>
              </c:numCache>
            </c:numRef>
          </c:val>
          <c:extLst>
            <c:ext xmlns:c16="http://schemas.microsoft.com/office/drawing/2014/chart" uri="{C3380CC4-5D6E-409C-BE32-E72D297353CC}">
              <c16:uniqueId val="{00000000-B594-4CE4-87DE-16758655981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B594-4CE4-87DE-16758655981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297.05</c:v>
                </c:pt>
                <c:pt idx="1">
                  <c:v>339.61</c:v>
                </c:pt>
                <c:pt idx="2">
                  <c:v>340.48</c:v>
                </c:pt>
                <c:pt idx="3">
                  <c:v>319.23</c:v>
                </c:pt>
                <c:pt idx="4">
                  <c:v>362.89</c:v>
                </c:pt>
              </c:numCache>
            </c:numRef>
          </c:val>
          <c:extLst>
            <c:ext xmlns:c16="http://schemas.microsoft.com/office/drawing/2014/chart" uri="{C3380CC4-5D6E-409C-BE32-E72D297353CC}">
              <c16:uniqueId val="{00000000-8C42-4DC6-AA27-ABE9444DA67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8C42-4DC6-AA27-ABE9444DA67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1328125" defaultRowHeight="13.3" x14ac:dyDescent="0.25"/>
  <cols>
    <col min="1" max="1" width="2.61328125" customWidth="1"/>
    <col min="2" max="62" width="3.69140625" customWidth="1"/>
    <col min="64" max="78" width="3.074218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68" t="str">
        <f>データ!H6</f>
        <v>愛知県　設楽町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4528</v>
      </c>
      <c r="AM8" s="45"/>
      <c r="AN8" s="45"/>
      <c r="AO8" s="45"/>
      <c r="AP8" s="45"/>
      <c r="AQ8" s="45"/>
      <c r="AR8" s="45"/>
      <c r="AS8" s="45"/>
      <c r="AT8" s="46">
        <f>データ!T6</f>
        <v>273.94</v>
      </c>
      <c r="AU8" s="46"/>
      <c r="AV8" s="46"/>
      <c r="AW8" s="46"/>
      <c r="AX8" s="46"/>
      <c r="AY8" s="46"/>
      <c r="AZ8" s="46"/>
      <c r="BA8" s="46"/>
      <c r="BB8" s="46">
        <f>データ!U6</f>
        <v>16.53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5">
      <c r="A10" s="2"/>
      <c r="B10" s="46" t="str">
        <f>データ!N6</f>
        <v>-</v>
      </c>
      <c r="C10" s="46"/>
      <c r="D10" s="46"/>
      <c r="E10" s="46"/>
      <c r="F10" s="46"/>
      <c r="G10" s="46"/>
      <c r="H10" s="46"/>
      <c r="I10" s="46" t="str">
        <f>データ!O6</f>
        <v>該当数値なし</v>
      </c>
      <c r="J10" s="46"/>
      <c r="K10" s="46"/>
      <c r="L10" s="46"/>
      <c r="M10" s="46"/>
      <c r="N10" s="46"/>
      <c r="O10" s="46"/>
      <c r="P10" s="46">
        <f>データ!P6</f>
        <v>42.34</v>
      </c>
      <c r="Q10" s="46"/>
      <c r="R10" s="46"/>
      <c r="S10" s="46"/>
      <c r="T10" s="46"/>
      <c r="U10" s="46"/>
      <c r="V10" s="46"/>
      <c r="W10" s="46">
        <f>データ!Q6</f>
        <v>100</v>
      </c>
      <c r="X10" s="46"/>
      <c r="Y10" s="46"/>
      <c r="Z10" s="46"/>
      <c r="AA10" s="46"/>
      <c r="AB10" s="46"/>
      <c r="AC10" s="46"/>
      <c r="AD10" s="45">
        <f>データ!R6</f>
        <v>3300</v>
      </c>
      <c r="AE10" s="45"/>
      <c r="AF10" s="45"/>
      <c r="AG10" s="45"/>
      <c r="AH10" s="45"/>
      <c r="AI10" s="45"/>
      <c r="AJ10" s="45"/>
      <c r="AK10" s="2"/>
      <c r="AL10" s="45">
        <f>データ!V6</f>
        <v>1886</v>
      </c>
      <c r="AM10" s="45"/>
      <c r="AN10" s="45"/>
      <c r="AO10" s="45"/>
      <c r="AP10" s="45"/>
      <c r="AQ10" s="45"/>
      <c r="AR10" s="45"/>
      <c r="AS10" s="45"/>
      <c r="AT10" s="46">
        <f>データ!W6</f>
        <v>3.01</v>
      </c>
      <c r="AU10" s="46"/>
      <c r="AV10" s="46"/>
      <c r="AW10" s="46"/>
      <c r="AX10" s="46"/>
      <c r="AY10" s="46"/>
      <c r="AZ10" s="46"/>
      <c r="BA10" s="46"/>
      <c r="BB10" s="46">
        <f>データ!X6</f>
        <v>626.58000000000004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5">
      <c r="C84" s="2"/>
    </row>
    <row r="85" spans="1:78" hidden="1" x14ac:dyDescent="0.2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5">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43</v>
      </c>
      <c r="N86" s="12" t="s">
        <v>45</v>
      </c>
      <c r="O86" s="12" t="str">
        <f>データ!EO6</f>
        <v>【0.03】</v>
      </c>
    </row>
  </sheetData>
  <sheetProtection algorithmName="SHA-512" hashValue="JvceDDkwMnxQfd2rTbb22xb1V/G9ktpkteUs3+JFBTg23x2hfd1sVnYlH3SRvjjfFjjmSRKWkh+OJUwUTVsPmw==" saltValue="Xu92ad1/Kh95+T48UO7EO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3" x14ac:dyDescent="0.25"/>
  <cols>
    <col min="2" max="144" width="11.921875" customWidth="1"/>
  </cols>
  <sheetData>
    <row r="1" spans="1:145" x14ac:dyDescent="0.2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2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5">
      <c r="A6" s="14" t="s">
        <v>98</v>
      </c>
      <c r="B6" s="19">
        <f>B7</f>
        <v>2021</v>
      </c>
      <c r="C6" s="19">
        <f t="shared" ref="C6:X6" si="3">C7</f>
        <v>235610</v>
      </c>
      <c r="D6" s="19">
        <f t="shared" si="3"/>
        <v>47</v>
      </c>
      <c r="E6" s="19">
        <f t="shared" si="3"/>
        <v>17</v>
      </c>
      <c r="F6" s="19">
        <f t="shared" si="3"/>
        <v>5</v>
      </c>
      <c r="G6" s="19">
        <f t="shared" si="3"/>
        <v>0</v>
      </c>
      <c r="H6" s="19" t="str">
        <f t="shared" si="3"/>
        <v>愛知県　設楽町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42.34</v>
      </c>
      <c r="Q6" s="20">
        <f t="shared" si="3"/>
        <v>100</v>
      </c>
      <c r="R6" s="20">
        <f t="shared" si="3"/>
        <v>3300</v>
      </c>
      <c r="S6" s="20">
        <f t="shared" si="3"/>
        <v>4528</v>
      </c>
      <c r="T6" s="20">
        <f t="shared" si="3"/>
        <v>273.94</v>
      </c>
      <c r="U6" s="20">
        <f t="shared" si="3"/>
        <v>16.53</v>
      </c>
      <c r="V6" s="20">
        <f t="shared" si="3"/>
        <v>1886</v>
      </c>
      <c r="W6" s="20">
        <f t="shared" si="3"/>
        <v>3.01</v>
      </c>
      <c r="X6" s="20">
        <f t="shared" si="3"/>
        <v>626.58000000000004</v>
      </c>
      <c r="Y6" s="21">
        <f>IF(Y7="",NA(),Y7)</f>
        <v>67.11</v>
      </c>
      <c r="Z6" s="21">
        <f t="shared" ref="Z6:AH6" si="4">IF(Z7="",NA(),Z7)</f>
        <v>67.069999999999993</v>
      </c>
      <c r="AA6" s="21">
        <f t="shared" si="4"/>
        <v>66.69</v>
      </c>
      <c r="AB6" s="21">
        <f t="shared" si="4"/>
        <v>67.290000000000006</v>
      </c>
      <c r="AC6" s="21">
        <f t="shared" si="4"/>
        <v>63.54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54.08</v>
      </c>
      <c r="BR6" s="21">
        <f t="shared" ref="BR6:BZ6" si="8">IF(BR7="",NA(),BR7)</f>
        <v>46.73</v>
      </c>
      <c r="BS6" s="21">
        <f t="shared" si="8"/>
        <v>48.48</v>
      </c>
      <c r="BT6" s="21">
        <f t="shared" si="8"/>
        <v>49.36</v>
      </c>
      <c r="BU6" s="21">
        <f t="shared" si="8"/>
        <v>41.49</v>
      </c>
      <c r="BV6" s="21">
        <f t="shared" si="8"/>
        <v>59.8</v>
      </c>
      <c r="BW6" s="21">
        <f t="shared" si="8"/>
        <v>57.77</v>
      </c>
      <c r="BX6" s="21">
        <f t="shared" si="8"/>
        <v>57.31</v>
      </c>
      <c r="BY6" s="21">
        <f t="shared" si="8"/>
        <v>57.08</v>
      </c>
      <c r="BZ6" s="21">
        <f t="shared" si="8"/>
        <v>56.26</v>
      </c>
      <c r="CA6" s="20" t="str">
        <f>IF(CA7="","",IF(CA7="-","【-】","【"&amp;SUBSTITUTE(TEXT(CA7,"#,##0.00"),"-","△")&amp;"】"))</f>
        <v>【60.65】</v>
      </c>
      <c r="CB6" s="21">
        <f>IF(CB7="",NA(),CB7)</f>
        <v>297.05</v>
      </c>
      <c r="CC6" s="21">
        <f t="shared" ref="CC6:CK6" si="9">IF(CC7="",NA(),CC7)</f>
        <v>339.61</v>
      </c>
      <c r="CD6" s="21">
        <f t="shared" si="9"/>
        <v>340.48</v>
      </c>
      <c r="CE6" s="21">
        <f t="shared" si="9"/>
        <v>319.23</v>
      </c>
      <c r="CF6" s="21">
        <f t="shared" si="9"/>
        <v>362.89</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49.03</v>
      </c>
      <c r="CN6" s="21">
        <f t="shared" ref="CN6:CV6" si="10">IF(CN7="",NA(),CN7)</f>
        <v>49.68</v>
      </c>
      <c r="CO6" s="21">
        <f t="shared" si="10"/>
        <v>48.94</v>
      </c>
      <c r="CP6" s="21">
        <f t="shared" si="10"/>
        <v>51.22</v>
      </c>
      <c r="CQ6" s="21">
        <f t="shared" si="10"/>
        <v>52.03</v>
      </c>
      <c r="CR6" s="21">
        <f t="shared" si="10"/>
        <v>51.75</v>
      </c>
      <c r="CS6" s="21">
        <f t="shared" si="10"/>
        <v>50.68</v>
      </c>
      <c r="CT6" s="21">
        <f t="shared" si="10"/>
        <v>50.14</v>
      </c>
      <c r="CU6" s="21">
        <f t="shared" si="10"/>
        <v>54.83</v>
      </c>
      <c r="CV6" s="21">
        <f t="shared" si="10"/>
        <v>66.53</v>
      </c>
      <c r="CW6" s="20" t="str">
        <f>IF(CW7="","",IF(CW7="-","【-】","【"&amp;SUBSTITUTE(TEXT(CW7,"#,##0.00"),"-","△")&amp;"】"))</f>
        <v>【61.14】</v>
      </c>
      <c r="CX6" s="21">
        <f>IF(CX7="",NA(),CX7)</f>
        <v>80.92</v>
      </c>
      <c r="CY6" s="21">
        <f t="shared" ref="CY6:DG6" si="11">IF(CY7="",NA(),CY7)</f>
        <v>80.89</v>
      </c>
      <c r="CZ6" s="21">
        <f t="shared" si="11"/>
        <v>81</v>
      </c>
      <c r="DA6" s="21">
        <f t="shared" si="11"/>
        <v>82.07</v>
      </c>
      <c r="DB6" s="21">
        <f t="shared" si="11"/>
        <v>82.34</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25">
      <c r="A7" s="14"/>
      <c r="B7" s="23">
        <v>2021</v>
      </c>
      <c r="C7" s="23">
        <v>235610</v>
      </c>
      <c r="D7" s="23">
        <v>47</v>
      </c>
      <c r="E7" s="23">
        <v>17</v>
      </c>
      <c r="F7" s="23">
        <v>5</v>
      </c>
      <c r="G7" s="23">
        <v>0</v>
      </c>
      <c r="H7" s="23" t="s">
        <v>99</v>
      </c>
      <c r="I7" s="23" t="s">
        <v>100</v>
      </c>
      <c r="J7" s="23" t="s">
        <v>101</v>
      </c>
      <c r="K7" s="23" t="s">
        <v>102</v>
      </c>
      <c r="L7" s="23" t="s">
        <v>103</v>
      </c>
      <c r="M7" s="23" t="s">
        <v>104</v>
      </c>
      <c r="N7" s="24" t="s">
        <v>105</v>
      </c>
      <c r="O7" s="24" t="s">
        <v>106</v>
      </c>
      <c r="P7" s="24">
        <v>42.34</v>
      </c>
      <c r="Q7" s="24">
        <v>100</v>
      </c>
      <c r="R7" s="24">
        <v>3300</v>
      </c>
      <c r="S7" s="24">
        <v>4528</v>
      </c>
      <c r="T7" s="24">
        <v>273.94</v>
      </c>
      <c r="U7" s="24">
        <v>16.53</v>
      </c>
      <c r="V7" s="24">
        <v>1886</v>
      </c>
      <c r="W7" s="24">
        <v>3.01</v>
      </c>
      <c r="X7" s="24">
        <v>626.58000000000004</v>
      </c>
      <c r="Y7" s="24">
        <v>67.11</v>
      </c>
      <c r="Z7" s="24">
        <v>67.069999999999993</v>
      </c>
      <c r="AA7" s="24">
        <v>66.69</v>
      </c>
      <c r="AB7" s="24">
        <v>67.290000000000006</v>
      </c>
      <c r="AC7" s="24">
        <v>63.54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54.08</v>
      </c>
      <c r="BR7" s="24">
        <v>46.73</v>
      </c>
      <c r="BS7" s="24">
        <v>48.48</v>
      </c>
      <c r="BT7" s="24">
        <v>49.36</v>
      </c>
      <c r="BU7" s="24">
        <v>41.49</v>
      </c>
      <c r="BV7" s="24">
        <v>59.8</v>
      </c>
      <c r="BW7" s="24">
        <v>57.77</v>
      </c>
      <c r="BX7" s="24">
        <v>57.31</v>
      </c>
      <c r="BY7" s="24">
        <v>57.08</v>
      </c>
      <c r="BZ7" s="24">
        <v>56.26</v>
      </c>
      <c r="CA7" s="24">
        <v>60.65</v>
      </c>
      <c r="CB7" s="24">
        <v>297.05</v>
      </c>
      <c r="CC7" s="24">
        <v>339.61</v>
      </c>
      <c r="CD7" s="24">
        <v>340.48</v>
      </c>
      <c r="CE7" s="24">
        <v>319.23</v>
      </c>
      <c r="CF7" s="24">
        <v>362.89</v>
      </c>
      <c r="CG7" s="24">
        <v>263.76</v>
      </c>
      <c r="CH7" s="24">
        <v>274.35000000000002</v>
      </c>
      <c r="CI7" s="24">
        <v>273.52</v>
      </c>
      <c r="CJ7" s="24">
        <v>274.99</v>
      </c>
      <c r="CK7" s="24">
        <v>282.08999999999997</v>
      </c>
      <c r="CL7" s="24">
        <v>256.97000000000003</v>
      </c>
      <c r="CM7" s="24">
        <v>49.03</v>
      </c>
      <c r="CN7" s="24">
        <v>49.68</v>
      </c>
      <c r="CO7" s="24">
        <v>48.94</v>
      </c>
      <c r="CP7" s="24">
        <v>51.22</v>
      </c>
      <c r="CQ7" s="24">
        <v>52.03</v>
      </c>
      <c r="CR7" s="24">
        <v>51.75</v>
      </c>
      <c r="CS7" s="24">
        <v>50.68</v>
      </c>
      <c r="CT7" s="24">
        <v>50.14</v>
      </c>
      <c r="CU7" s="24">
        <v>54.83</v>
      </c>
      <c r="CV7" s="24">
        <v>66.53</v>
      </c>
      <c r="CW7" s="24">
        <v>61.14</v>
      </c>
      <c r="CX7" s="24">
        <v>80.92</v>
      </c>
      <c r="CY7" s="24">
        <v>80.89</v>
      </c>
      <c r="CZ7" s="24">
        <v>81</v>
      </c>
      <c r="DA7" s="24">
        <v>82.07</v>
      </c>
      <c r="DB7" s="24">
        <v>82.34</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5">
      <c r="B11">
        <v>4</v>
      </c>
      <c r="C11">
        <v>3</v>
      </c>
      <c r="D11">
        <v>2</v>
      </c>
      <c r="E11">
        <v>1</v>
      </c>
      <c r="F11">
        <v>0</v>
      </c>
      <c r="G11" t="s">
        <v>112</v>
      </c>
    </row>
    <row r="12" spans="1:145" x14ac:dyDescent="0.25">
      <c r="B12">
        <v>1</v>
      </c>
      <c r="C12">
        <v>1</v>
      </c>
      <c r="D12">
        <v>1</v>
      </c>
      <c r="E12">
        <v>2</v>
      </c>
      <c r="F12">
        <v>3</v>
      </c>
      <c r="G12" t="s">
        <v>113</v>
      </c>
    </row>
    <row r="13" spans="1:145" x14ac:dyDescent="0.25">
      <c r="B13" t="s">
        <v>114</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2023-02-02T05:10:10Z</cp:lastPrinted>
  <dcterms:created xsi:type="dcterms:W3CDTF">2022-12-01T01:58:18Z</dcterms:created>
  <dcterms:modified xsi:type="dcterms:W3CDTF">2023-02-02T05:13:54Z</dcterms:modified>
  <cp:category/>
</cp:coreProperties>
</file>