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13_安城市\駐車場事業\0213理財G修正\"/>
    </mc:Choice>
  </mc:AlternateContent>
  <xr:revisionPtr revIDLastSave="0" documentId="13_ncr:1_{AD43A81A-D4B4-4660-BD70-F91867EC90A6}" xr6:coauthVersionLast="47" xr6:coauthVersionMax="47" xr10:uidLastSave="{00000000-0000-0000-0000-000000000000}"/>
  <workbookProtection workbookAlgorithmName="SHA-512" workbookHashValue="EqmhHeQkjKezy0Vzv6eiJNyg4jbwnMwCgbhXjQP/26TyButtG0itpyLU92ZW84N3uQ7SCT6UnWWc568SZZlvZg==" workbookSaltValue="0eAryZE6FJL35JWb8ala5g=="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MI78" i="4" s="1"/>
  <c r="DH7" i="5"/>
  <c r="DG7" i="5"/>
  <c r="DF7" i="5"/>
  <c r="DE7" i="5"/>
  <c r="DD7" i="5"/>
  <c r="DC7" i="5"/>
  <c r="DB7" i="5"/>
  <c r="DA7" i="5"/>
  <c r="CZ7" i="5"/>
  <c r="CN7" i="5"/>
  <c r="CM7" i="5"/>
  <c r="BZ7" i="5"/>
  <c r="BY7" i="5"/>
  <c r="BX7" i="5"/>
  <c r="BW7" i="5"/>
  <c r="BV7" i="5"/>
  <c r="JC53" i="4" s="1"/>
  <c r="BU7" i="5"/>
  <c r="BT7" i="5"/>
  <c r="BS7" i="5"/>
  <c r="BR7" i="5"/>
  <c r="BQ7" i="5"/>
  <c r="BO7" i="5"/>
  <c r="BN7" i="5"/>
  <c r="GQ53" i="4" s="1"/>
  <c r="BM7" i="5"/>
  <c r="BL7" i="5"/>
  <c r="BK7" i="5"/>
  <c r="BJ7" i="5"/>
  <c r="BI7" i="5"/>
  <c r="BH7" i="5"/>
  <c r="BG7" i="5"/>
  <c r="BF7" i="5"/>
  <c r="BD7" i="5"/>
  <c r="BC7" i="5"/>
  <c r="BB7" i="5"/>
  <c r="BA7" i="5"/>
  <c r="AZ7" i="5"/>
  <c r="AY7" i="5"/>
  <c r="AX7" i="5"/>
  <c r="AW7" i="5"/>
  <c r="AV7" i="5"/>
  <c r="AN52" i="4" s="1"/>
  <c r="AU7" i="5"/>
  <c r="AS7" i="5"/>
  <c r="AR7" i="5"/>
  <c r="AQ7" i="5"/>
  <c r="AP7" i="5"/>
  <c r="AO7" i="5"/>
  <c r="AN7" i="5"/>
  <c r="AM7" i="5"/>
  <c r="AL7" i="5"/>
  <c r="AK7" i="5"/>
  <c r="AJ7" i="5"/>
  <c r="AH7" i="5"/>
  <c r="AG7" i="5"/>
  <c r="AF7" i="5"/>
  <c r="AE7" i="5"/>
  <c r="AD7" i="5"/>
  <c r="U32" i="4" s="1"/>
  <c r="AC7" i="5"/>
  <c r="AB7" i="5"/>
  <c r="AA7" i="5"/>
  <c r="Z7" i="5"/>
  <c r="Y7" i="5"/>
  <c r="X7" i="5"/>
  <c r="W7" i="5"/>
  <c r="V7" i="5"/>
  <c r="HX10" i="4" s="1"/>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C8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HJ53" i="4"/>
  <c r="FX53" i="4"/>
  <c r="FE53" i="4"/>
  <c r="EL53" i="4"/>
  <c r="CS53" i="4"/>
  <c r="BZ53" i="4"/>
  <c r="BG53" i="4"/>
  <c r="AN53" i="4"/>
  <c r="U53" i="4"/>
  <c r="MA52" i="4"/>
  <c r="LH52" i="4"/>
  <c r="KO52" i="4"/>
  <c r="JV52" i="4"/>
  <c r="JC52" i="4"/>
  <c r="HJ52" i="4"/>
  <c r="GQ52" i="4"/>
  <c r="FX52" i="4"/>
  <c r="FE52" i="4"/>
  <c r="EL52" i="4"/>
  <c r="CS52" i="4"/>
  <c r="BZ52" i="4"/>
  <c r="BG52" i="4"/>
  <c r="U52" i="4"/>
  <c r="MA32" i="4"/>
  <c r="LH32" i="4"/>
  <c r="KO32" i="4"/>
  <c r="JV32" i="4"/>
  <c r="JC32" i="4"/>
  <c r="HJ32" i="4"/>
  <c r="GQ32" i="4"/>
  <c r="FX32" i="4"/>
  <c r="FE32" i="4"/>
  <c r="EL32" i="4"/>
  <c r="CS32" i="4"/>
  <c r="BZ32" i="4"/>
  <c r="BG32" i="4"/>
  <c r="AN32" i="4"/>
  <c r="MA31" i="4"/>
  <c r="LH31" i="4"/>
  <c r="KO31" i="4"/>
  <c r="JV31" i="4"/>
  <c r="JC31" i="4"/>
  <c r="HJ31" i="4"/>
  <c r="GQ31" i="4"/>
  <c r="FX31" i="4"/>
  <c r="FE31" i="4"/>
  <c r="EL31" i="4"/>
  <c r="CS31" i="4"/>
  <c r="BZ31" i="4"/>
  <c r="BG31" i="4"/>
  <c r="AN31" i="4"/>
  <c r="U31" i="4"/>
  <c r="LJ10" i="4"/>
  <c r="JQ10" i="4"/>
  <c r="DU10" i="4"/>
  <c r="CF10" i="4"/>
  <c r="B10" i="4"/>
  <c r="LJ8" i="4"/>
  <c r="JQ8" i="4"/>
  <c r="HX8" i="4"/>
  <c r="FJ8" i="4"/>
  <c r="DU8" i="4"/>
  <c r="CF8" i="4"/>
  <c r="AQ8" i="4"/>
  <c r="B8" i="4"/>
  <c r="B6" i="4"/>
  <c r="MI76" i="4" l="1"/>
  <c r="HJ51" i="4"/>
  <c r="MA30" i="4"/>
  <c r="CS30" i="4"/>
  <c r="BZ76" i="4"/>
  <c r="MA51" i="4"/>
  <c r="IT76" i="4"/>
  <c r="CS51" i="4"/>
  <c r="HJ30" i="4"/>
  <c r="C11" i="5"/>
  <c r="D11" i="5"/>
  <c r="E11" i="5"/>
  <c r="B11" i="5"/>
  <c r="BK76" i="4" l="1"/>
  <c r="LH51" i="4"/>
  <c r="BZ30" i="4"/>
  <c r="LT76" i="4"/>
  <c r="GQ51" i="4"/>
  <c r="LH30" i="4"/>
  <c r="GQ30" i="4"/>
  <c r="IE76" i="4"/>
  <c r="BZ51" i="4"/>
  <c r="HP76" i="4"/>
  <c r="BG51" i="4"/>
  <c r="BG30" i="4"/>
  <c r="LE76" i="4"/>
  <c r="FX51" i="4"/>
  <c r="KO30" i="4"/>
  <c r="AV76" i="4"/>
  <c r="KO51" i="4"/>
  <c r="FX30" i="4"/>
  <c r="HA76" i="4"/>
  <c r="AN51" i="4"/>
  <c r="FE30" i="4"/>
  <c r="AN30" i="4"/>
  <c r="KP76" i="4"/>
  <c r="JV30" i="4"/>
  <c r="AG76" i="4"/>
  <c r="JV51" i="4"/>
  <c r="FE51" i="4"/>
  <c r="KA76" i="4"/>
  <c r="EL51" i="4"/>
  <c r="JC30" i="4"/>
  <c r="R76" i="4"/>
  <c r="JC51" i="4"/>
  <c r="GL76" i="4"/>
  <c r="U51" i="4"/>
  <c r="EL30" i="4"/>
  <c r="U30"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<sst xmlns="http://schemas.openxmlformats.org/spreadsheetml/2006/main" count="278" uniqueCount="137">
  <si>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</si>
  <si>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</si>
  <si>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</si>
  <si>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</si>
  <si>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</si>
  <si>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</si>
  <si>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</si>
  <si>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</si>
  <si>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</si>
  <si>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</si>
  <si>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</si>
  <si>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</si>
  <si>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</si>
  <si>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</si>
  <si>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</si>
  <si>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</si>
  <si>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</si>
  <si>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</si>
  <si>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</si>
  <si>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</si>
  <si>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</si>
  <si>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</si>
  <si>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</si>
  <si>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</si>
  <si>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</si>
  <si>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</si>
  <si>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</si>
  <si>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</si>
  <si>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</si>
  <si>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</si>
  <si>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</si>
  <si>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</si>
  <si>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</si>
  <si>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</si>
  <si>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</si>
  <si>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</si>
  <si>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</si>
  <si>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</si>
  <si>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</si>
  <si>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</si>
  <si>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</si>
  <si>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</si>
  <si>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</si>
  <si>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</si>
  <si>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</si>
  <si>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</si>
  <si>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</si>
  <si>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</si>
  <si>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</si>
  <si>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</si>
  <si>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</si>
  <si>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</si>
  <si>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</si>
  <si>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</si>
  <si>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</si>
  <si>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</si>
  <si>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</si>
  <si>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</si>
  <si>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</si>
  <si>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</si>
  <si>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</si>
  <si>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</si>
  <si>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</si>
  <si>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</si>
  <si>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</si>
  <si>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</si>
  <si>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</si>
  <si>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</si>
  <si>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</si>
  <si>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</si>
  <si>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</si>
  <si>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</si>
  <si>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</si>
  <si>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</si>
  <si>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</si>
  <si>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</si>
  <si>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</si>
  <si>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</si>
  <si>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</si>
  <si>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</si>
  <si>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</si>
  <si>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</si>
  <si>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</si>
  <si>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</si>
  <si>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</si>
  <si>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</si>
  <si>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</si>
  <si>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</si>
  <si>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</si>
  <si>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</si>
  <si>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</si>
  <si>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</si>
  <si>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</si>
  <si>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</si>
  <si>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</si>
  <si>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</si>
  <si>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</si>
  <si>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</si>
  <si>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</si>
  <si>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</si>
  <si>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</si>
  <si>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</si>
  <si>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</si>
  <si>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</si>
  <si>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当該値(N-1)</t>
    <phoneticPr fontId="5"/>
  </si>
  <si>
    <t>当該値(N-2)</t>
    <phoneticPr fontId="5"/>
  </si>
  <si>
    <t>当該値(N-4)</t>
    <phoneticPr fontId="5"/>
  </si>
  <si>
    <t>当該値(N-2)</t>
    <phoneticPr fontId="5"/>
  </si>
  <si>
    <t>当該値(N-3)</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</si>
  <si>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</si>
  <si>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</si>
  <si>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</si>
  <si>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</si>
  <si>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</si>
  <si>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</si>
  <si>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</si>
  <si>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新安城駅北第1駐車場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</si>
  <si>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</si>
  <si>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</si>
  <si>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</si>
  <si>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</si>
  <si>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</si>
  <si>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</si>
  <si>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</si>
  <si>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</si>
  <si>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</si>
  <si>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</si>
  <si>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</si>
  <si>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</si>
  <si>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</si>
  <si>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</si>
  <si>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</si>
  <si>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</si>
  <si>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が平均値を下回っているが、100％以上であり、安定的な稼働率を維持している。市主要駅が周辺にあり、利用者の傾向として通勤等によるパーク＆ライドが目的であるため、駐車場としてのニーズはあると考えられる。</t>
    <rPh sb="1" eb="4">
      <t>カドウリツ</t>
    </rPh>
    <rPh sb="5" eb="8">
      <t>ヘイキンチ</t>
    </rPh>
    <rPh sb="9" eb="11">
      <t>シタマワ</t>
    </rPh>
    <rPh sb="21" eb="23">
      <t>イジョウ</t>
    </rPh>
    <rPh sb="27" eb="30">
      <t>アンテイテキ</t>
    </rPh>
    <rPh sb="31" eb="34">
      <t>カドウリツ</t>
    </rPh>
    <rPh sb="35" eb="37">
      <t>イジ</t>
    </rPh>
    <rPh sb="42" eb="43">
      <t>シ</t>
    </rPh>
    <rPh sb="43" eb="46">
      <t>シュヨウエキ</t>
    </rPh>
    <rPh sb="47" eb="49">
      <t>シュウヘン</t>
    </rPh>
    <rPh sb="53" eb="56">
      <t>リヨウシャ</t>
    </rPh>
    <rPh sb="57" eb="59">
      <t>ケイコウ</t>
    </rPh>
    <rPh sb="62" eb="65">
      <t>ツウキントウ</t>
    </rPh>
    <rPh sb="76" eb="78">
      <t>モクテキ</t>
    </rPh>
    <rPh sb="84" eb="87">
      <t>チュウシャジョウ</t>
    </rPh>
    <rPh sb="98" eb="99">
      <t>カンガ</t>
    </rPh>
    <phoneticPr fontId="5"/>
  </si>
  <si>
    <t>H29とR03は精算機器の更新により①収益的収支比率、④売上高GOP比率及び⑤EBITDAが大きく減少した。また、R02はコロナ禍により①収益的収支比率が減少した。しかし、H30からR02は①収益的収支比率は100％以上で、④売上高GOP比率は平均値を上回り、⑤EBITDAは一定の水準で推移しており、他会計補助金等に頼ることなく健全経営を続けている。</t>
    <rPh sb="8" eb="12">
      <t>セイサンキキ</t>
    </rPh>
    <rPh sb="13" eb="15">
      <t>コウシン</t>
    </rPh>
    <rPh sb="19" eb="22">
      <t>シュウエキテキ</t>
    </rPh>
    <rPh sb="22" eb="26">
      <t>シュウシヒリツ</t>
    </rPh>
    <rPh sb="28" eb="31">
      <t>ウリアゲダカ</t>
    </rPh>
    <rPh sb="34" eb="36">
      <t>ヒリツ</t>
    </rPh>
    <rPh sb="36" eb="37">
      <t>オヨ</t>
    </rPh>
    <rPh sb="46" eb="47">
      <t>オオ</t>
    </rPh>
    <rPh sb="49" eb="51">
      <t>ゲンショウ</t>
    </rPh>
    <rPh sb="64" eb="65">
      <t>カ</t>
    </rPh>
    <rPh sb="69" eb="72">
      <t>シュウエキテキ</t>
    </rPh>
    <rPh sb="72" eb="76">
      <t>シュウシヒリツ</t>
    </rPh>
    <rPh sb="77" eb="79">
      <t>ゲンショウ</t>
    </rPh>
    <rPh sb="95" eb="99">
      <t>1シュウエキテキ</t>
    </rPh>
    <rPh sb="99" eb="103">
      <t>シュウシヒリツ</t>
    </rPh>
    <rPh sb="108" eb="110">
      <t>イジョウ</t>
    </rPh>
    <rPh sb="112" eb="116">
      <t>4ウリアゲダカ</t>
    </rPh>
    <rPh sb="119" eb="121">
      <t>ヒリツ</t>
    </rPh>
    <rPh sb="122" eb="125">
      <t>ヘイキンチ</t>
    </rPh>
    <rPh sb="126" eb="128">
      <t>ウワマワ</t>
    </rPh>
    <rPh sb="138" eb="140">
      <t>イッテイ</t>
    </rPh>
    <rPh sb="141" eb="143">
      <t>スイジュン</t>
    </rPh>
    <rPh sb="144" eb="146">
      <t>スイイ</t>
    </rPh>
    <rPh sb="151" eb="152">
      <t>タ</t>
    </rPh>
    <rPh sb="152" eb="154">
      <t>カイケイ</t>
    </rPh>
    <rPh sb="154" eb="157">
      <t>ホジョキン</t>
    </rPh>
    <rPh sb="157" eb="158">
      <t>トウ</t>
    </rPh>
    <rPh sb="159" eb="160">
      <t>タヨ</t>
    </rPh>
    <rPh sb="165" eb="167">
      <t>ケンゼン</t>
    </rPh>
    <rPh sb="167" eb="169">
      <t>ケイエイ</t>
    </rPh>
    <rPh sb="170" eb="171">
      <t>ツヅ</t>
    </rPh>
    <phoneticPr fontId="5"/>
  </si>
  <si>
    <t>H29及びR03は精算機器更新により収益等は低い数値を示している。しかしその他の年度については平均値より低い部分が見受けられるものの、他会計補助金等に頼ることなく概ね黒字経営を続けられている。本駐車場は、駅の送迎等による短時間利用と、パーク＆ライドの需要があり、安定した収入を得ているため、継続して経営していく必要がある。
経営戦略についてはR02年度に策定済み、R06年度の指定管理者更新の際に見直し予定である。</t>
    <rPh sb="3" eb="4">
      <t>オヨ</t>
    </rPh>
    <rPh sb="9" eb="15">
      <t>セイサンキキコウシン</t>
    </rPh>
    <rPh sb="18" eb="21">
      <t>シュウエキトウ</t>
    </rPh>
    <rPh sb="22" eb="23">
      <t>ヒク</t>
    </rPh>
    <rPh sb="24" eb="26">
      <t>スウチ</t>
    </rPh>
    <rPh sb="27" eb="28">
      <t>シメ</t>
    </rPh>
    <rPh sb="38" eb="39">
      <t>タ</t>
    </rPh>
    <rPh sb="40" eb="42">
      <t>ネンド</t>
    </rPh>
    <rPh sb="47" eb="50">
      <t>ヘイキンチ</t>
    </rPh>
    <rPh sb="52" eb="53">
      <t>ヒク</t>
    </rPh>
    <rPh sb="54" eb="56">
      <t>ブブン</t>
    </rPh>
    <rPh sb="57" eb="59">
      <t>ミウ</t>
    </rPh>
    <rPh sb="67" eb="68">
      <t>タ</t>
    </rPh>
    <rPh sb="68" eb="70">
      <t>カイケイ</t>
    </rPh>
    <rPh sb="70" eb="73">
      <t>ホジョキン</t>
    </rPh>
    <rPh sb="73" eb="74">
      <t>トウ</t>
    </rPh>
    <rPh sb="75" eb="76">
      <t>タヨ</t>
    </rPh>
    <rPh sb="81" eb="82">
      <t>オオム</t>
    </rPh>
    <rPh sb="83" eb="87">
      <t>クロジケイエイ</t>
    </rPh>
    <rPh sb="88" eb="89">
      <t>ツヅ</t>
    </rPh>
    <rPh sb="96" eb="97">
      <t>ホン</t>
    </rPh>
    <rPh sb="97" eb="100">
      <t>チュウシャジョウ</t>
    </rPh>
    <rPh sb="102" eb="103">
      <t>エキ</t>
    </rPh>
    <rPh sb="104" eb="107">
      <t>ソウゲイトウ</t>
    </rPh>
    <rPh sb="110" eb="113">
      <t>タンジカン</t>
    </rPh>
    <rPh sb="113" eb="115">
      <t>リヨウ</t>
    </rPh>
    <rPh sb="125" eb="127">
      <t>ジュヨウ</t>
    </rPh>
    <rPh sb="131" eb="133">
      <t>アンテイ</t>
    </rPh>
    <rPh sb="135" eb="137">
      <t>シュウニュウ</t>
    </rPh>
    <rPh sb="138" eb="139">
      <t>エ</t>
    </rPh>
    <rPh sb="145" eb="147">
      <t>ケイゾク</t>
    </rPh>
    <rPh sb="149" eb="151">
      <t>ケイエイ</t>
    </rPh>
    <rPh sb="155" eb="157">
      <t>ヒツヨウ</t>
    </rPh>
    <rPh sb="162" eb="166">
      <t>ケイエイセンリャク</t>
    </rPh>
    <rPh sb="174" eb="176">
      <t>ネンド</t>
    </rPh>
    <rPh sb="177" eb="180">
      <t>サクテイズ</t>
    </rPh>
    <rPh sb="185" eb="187">
      <t>ネンド</t>
    </rPh>
    <rPh sb="188" eb="195">
      <t>シテイカンリシャコウシン</t>
    </rPh>
    <rPh sb="196" eb="197">
      <t>サイ</t>
    </rPh>
    <rPh sb="198" eb="200">
      <t>ミナオ</t>
    </rPh>
    <rPh sb="201" eb="203">
      <t>ヨテイ</t>
    </rPh>
    <phoneticPr fontId="5"/>
  </si>
  <si>
    <t>地方公営企業法を適用していないため、⑥有形固定資産減価償却率及び⑨累積欠損金比率について「該当なし」となっている。また、⑩企業債残高対料金収入比率については、企業債残高が無いため０となる。なお、細かな施設の更新や修繕は今後必要に応じて行っていく。</t>
    <rPh sb="0" eb="2">
      <t>チホウ</t>
    </rPh>
    <rPh sb="2" eb="4">
      <t>コウエイ</t>
    </rPh>
    <rPh sb="4" eb="6">
      <t>キギョウ</t>
    </rPh>
    <rPh sb="6" eb="7">
      <t>ホウ</t>
    </rPh>
    <rPh sb="8" eb="10">
      <t>テキヨウ</t>
    </rPh>
    <rPh sb="19" eb="21">
      <t>ユウケイ</t>
    </rPh>
    <rPh sb="21" eb="23">
      <t>コテイ</t>
    </rPh>
    <rPh sb="23" eb="25">
      <t>シサン</t>
    </rPh>
    <rPh sb="25" eb="27">
      <t>ゲンカ</t>
    </rPh>
    <rPh sb="27" eb="29">
      <t>ショウキャク</t>
    </rPh>
    <rPh sb="29" eb="30">
      <t>リツ</t>
    </rPh>
    <rPh sb="30" eb="31">
      <t>オヨ</t>
    </rPh>
    <rPh sb="33" eb="35">
      <t>ルイセキ</t>
    </rPh>
    <rPh sb="35" eb="37">
      <t>ケッソン</t>
    </rPh>
    <rPh sb="37" eb="38">
      <t>キン</t>
    </rPh>
    <rPh sb="38" eb="40">
      <t>ヒリツ</t>
    </rPh>
    <rPh sb="61" eb="63">
      <t>キギョウ</t>
    </rPh>
    <rPh sb="63" eb="64">
      <t>サイ</t>
    </rPh>
    <rPh sb="64" eb="66">
      <t>ザンダカ</t>
    </rPh>
    <rPh sb="66" eb="67">
      <t>タイ</t>
    </rPh>
    <rPh sb="67" eb="69">
      <t>リョウキン</t>
    </rPh>
    <rPh sb="69" eb="71">
      <t>シュウニュウ</t>
    </rPh>
    <rPh sb="71" eb="73">
      <t>ヒリツ</t>
    </rPh>
    <rPh sb="79" eb="82">
      <t>キギョウサイ</t>
    </rPh>
    <rPh sb="82" eb="84">
      <t>ザンダカ</t>
    </rPh>
    <rPh sb="85" eb="86">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</si>
</sst>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89.4</c:v>
                </c:pt>
                <c:pt idx="1">
                  <c:v>510</c:v>
                </c:pt>
                <c:pt idx="2">
                  <c:v>478.4</c:v>
                </c:pt>
                <c:pt idx="3">
                  <c:v>286.89999999999998</c:v>
                </c:pt>
                <c:pt idx="4">
                  <c:v>25.2</c:v>
                </c:pt>
              </c:numCache>
            </c:numRef>
          </c:val>
          <c:extLst>
            <c:ext xmlns:c16="http://schemas.microsoft.com/office/drawing/2014/chart" uri="{C3380CC4-5D6E-409C-BE32-E72D297353CC}">
              <c16:uniqueId val="{00000000-255A-4D34-B3AD-4A10D8CE8AF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255A-4D34-B3AD-4A10D8CE8AF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831-4903-95C4-FB160230BBC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5831-4903-95C4-FB160230BBC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8FBE-4B90-8603-A077CAEA2F1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FBE-4B90-8603-A077CAEA2F1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8A42-4A28-8526-82F154F490B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42-4A28-8526-82F154F490B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62B-4303-86AE-584824AEAE7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A62B-4303-86AE-584824AEAE7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541-42C2-9F74-27F3F6021F6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7541-42C2-9F74-27F3F6021F6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258.3</c:v>
                </c:pt>
                <c:pt idx="1">
                  <c:v>270.8</c:v>
                </c:pt>
                <c:pt idx="2">
                  <c:v>219.2</c:v>
                </c:pt>
                <c:pt idx="3">
                  <c:v>188.5</c:v>
                </c:pt>
                <c:pt idx="4">
                  <c:v>180.8</c:v>
                </c:pt>
              </c:numCache>
            </c:numRef>
          </c:val>
          <c:extLst>
            <c:ext xmlns:c16="http://schemas.microsoft.com/office/drawing/2014/chart" uri="{C3380CC4-5D6E-409C-BE32-E72D297353CC}">
              <c16:uniqueId val="{00000000-C1CA-4A05-853D-A358119C3C9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C1CA-4A05-853D-A358119C3C9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-11.9</c:v>
                </c:pt>
                <c:pt idx="1">
                  <c:v>80.400000000000006</c:v>
                </c:pt>
                <c:pt idx="2">
                  <c:v>79.099999999999994</c:v>
                </c:pt>
                <c:pt idx="3">
                  <c:v>65.2</c:v>
                </c:pt>
                <c:pt idx="4">
                  <c:v>-297.39999999999998</c:v>
                </c:pt>
              </c:numCache>
            </c:numRef>
          </c:val>
          <c:extLst>
            <c:ext xmlns:c16="http://schemas.microsoft.com/office/drawing/2014/chart" uri="{C3380CC4-5D6E-409C-BE32-E72D297353CC}">
              <c16:uniqueId val="{00000000-A865-4035-AD80-97B829FA858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A865-4035-AD80-97B829FA858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-756</c:v>
                </c:pt>
                <c:pt idx="1">
                  <c:v>5585</c:v>
                </c:pt>
                <c:pt idx="2">
                  <c:v>6698</c:v>
                </c:pt>
                <c:pt idx="3">
                  <c:v>3456</c:v>
                </c:pt>
                <c:pt idx="4">
                  <c:v>-11907</c:v>
                </c:pt>
              </c:numCache>
            </c:numRef>
          </c:val>
          <c:extLst>
            <c:ext xmlns:c16="http://schemas.microsoft.com/office/drawing/2014/chart" uri="{C3380CC4-5D6E-409C-BE32-E72D297353CC}">
              <c16:uniqueId val="{00000000-15E5-4755-B0BD-DB3FE75611B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15E5-4755-B0BD-DB3FE75611B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2.75" x14ac:dyDescent="0.25"/>
  <cols>
    <col min="1" max="1" width="2.6640625" customWidth="1"/>
    <col min="2" max="2" width="0.86328125" customWidth="1"/>
    <col min="3" max="244" width="0.6640625" customWidth="1"/>
    <col min="245" max="245" width="0.86328125" customWidth="1"/>
    <col min="246" max="366" width="0.6640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0" t="str">
        <f>データ!H6&amp;"　"&amp;データ!I6</f>
        <v>愛知県安城市　新安城駅北第1駐車場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754</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5">
      <c r="A31" s="2"/>
      <c r="B31" s="11"/>
      <c r="C31" s="2"/>
      <c r="D31" s="2"/>
      <c r="E31" s="2"/>
      <c r="F31" s="2"/>
      <c r="I31" s="16"/>
      <c r="J31" s="94" t="s">
        <v>27</v>
      </c>
      <c r="K31" s="95"/>
      <c r="L31" s="95"/>
      <c r="M31" s="95"/>
      <c r="N31" s="95"/>
      <c r="O31" s="95"/>
      <c r="P31" s="95"/>
      <c r="Q31" s="95"/>
      <c r="R31" s="95"/>
      <c r="S31" s="95"/>
      <c r="T31" s="96"/>
      <c r="U31" s="98">
        <f>データ!Y7</f>
        <v>89.4</v>
      </c>
      <c r="V31" s="98"/>
      <c r="W31" s="98"/>
      <c r="X31" s="98"/>
      <c r="Y31" s="98"/>
      <c r="Z31" s="98"/>
      <c r="AA31" s="98"/>
      <c r="AB31" s="98"/>
      <c r="AC31" s="98"/>
      <c r="AD31" s="98"/>
      <c r="AE31" s="98"/>
      <c r="AF31" s="98"/>
      <c r="AG31" s="98"/>
      <c r="AH31" s="98"/>
      <c r="AI31" s="98"/>
      <c r="AJ31" s="98"/>
      <c r="AK31" s="98"/>
      <c r="AL31" s="98"/>
      <c r="AM31" s="98"/>
      <c r="AN31" s="98">
        <f>データ!Z7</f>
        <v>510</v>
      </c>
      <c r="AO31" s="98"/>
      <c r="AP31" s="98"/>
      <c r="AQ31" s="98"/>
      <c r="AR31" s="98"/>
      <c r="AS31" s="98"/>
      <c r="AT31" s="98"/>
      <c r="AU31" s="98"/>
      <c r="AV31" s="98"/>
      <c r="AW31" s="98"/>
      <c r="AX31" s="98"/>
      <c r="AY31" s="98"/>
      <c r="AZ31" s="98"/>
      <c r="BA31" s="98"/>
      <c r="BB31" s="98"/>
      <c r="BC31" s="98"/>
      <c r="BD31" s="98"/>
      <c r="BE31" s="98"/>
      <c r="BF31" s="98"/>
      <c r="BG31" s="98">
        <f>データ!AA7</f>
        <v>478.4</v>
      </c>
      <c r="BH31" s="98"/>
      <c r="BI31" s="98"/>
      <c r="BJ31" s="98"/>
      <c r="BK31" s="98"/>
      <c r="BL31" s="98"/>
      <c r="BM31" s="98"/>
      <c r="BN31" s="98"/>
      <c r="BO31" s="98"/>
      <c r="BP31" s="98"/>
      <c r="BQ31" s="98"/>
      <c r="BR31" s="98"/>
      <c r="BS31" s="98"/>
      <c r="BT31" s="98"/>
      <c r="BU31" s="98"/>
      <c r="BV31" s="98"/>
      <c r="BW31" s="98"/>
      <c r="BX31" s="98"/>
      <c r="BY31" s="98"/>
      <c r="BZ31" s="98">
        <f>データ!AB7</f>
        <v>286.89999999999998</v>
      </c>
      <c r="CA31" s="98"/>
      <c r="CB31" s="98"/>
      <c r="CC31" s="98"/>
      <c r="CD31" s="98"/>
      <c r="CE31" s="98"/>
      <c r="CF31" s="98"/>
      <c r="CG31" s="98"/>
      <c r="CH31" s="98"/>
      <c r="CI31" s="98"/>
      <c r="CJ31" s="98"/>
      <c r="CK31" s="98"/>
      <c r="CL31" s="98"/>
      <c r="CM31" s="98"/>
      <c r="CN31" s="98"/>
      <c r="CO31" s="98"/>
      <c r="CP31" s="98"/>
      <c r="CQ31" s="98"/>
      <c r="CR31" s="98"/>
      <c r="CS31" s="98">
        <f>データ!AC7</f>
        <v>25.2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258.3</v>
      </c>
      <c r="JD31" s="67"/>
      <c r="JE31" s="67"/>
      <c r="JF31" s="67"/>
      <c r="JG31" s="67"/>
      <c r="JH31" s="67"/>
      <c r="JI31" s="67"/>
      <c r="JJ31" s="67"/>
      <c r="JK31" s="67"/>
      <c r="JL31" s="67"/>
      <c r="JM31" s="67"/>
      <c r="JN31" s="67"/>
      <c r="JO31" s="67"/>
      <c r="JP31" s="67"/>
      <c r="JQ31" s="67"/>
      <c r="JR31" s="67"/>
      <c r="JS31" s="67"/>
      <c r="JT31" s="67"/>
      <c r="JU31" s="68"/>
      <c r="JV31" s="66">
        <f>データ!DL7</f>
        <v>270.8</v>
      </c>
      <c r="JW31" s="67"/>
      <c r="JX31" s="67"/>
      <c r="JY31" s="67"/>
      <c r="JZ31" s="67"/>
      <c r="KA31" s="67"/>
      <c r="KB31" s="67"/>
      <c r="KC31" s="67"/>
      <c r="KD31" s="67"/>
      <c r="KE31" s="67"/>
      <c r="KF31" s="67"/>
      <c r="KG31" s="67"/>
      <c r="KH31" s="67"/>
      <c r="KI31" s="67"/>
      <c r="KJ31" s="67"/>
      <c r="KK31" s="67"/>
      <c r="KL31" s="67"/>
      <c r="KM31" s="67"/>
      <c r="KN31" s="68"/>
      <c r="KO31" s="66">
        <f>データ!DM7</f>
        <v>219.2</v>
      </c>
      <c r="KP31" s="67"/>
      <c r="KQ31" s="67"/>
      <c r="KR31" s="67"/>
      <c r="KS31" s="67"/>
      <c r="KT31" s="67"/>
      <c r="KU31" s="67"/>
      <c r="KV31" s="67"/>
      <c r="KW31" s="67"/>
      <c r="KX31" s="67"/>
      <c r="KY31" s="67"/>
      <c r="KZ31" s="67"/>
      <c r="LA31" s="67"/>
      <c r="LB31" s="67"/>
      <c r="LC31" s="67"/>
      <c r="LD31" s="67"/>
      <c r="LE31" s="67"/>
      <c r="LF31" s="67"/>
      <c r="LG31" s="68"/>
      <c r="LH31" s="66">
        <f>データ!DN7</f>
        <v>188.5</v>
      </c>
      <c r="LI31" s="67"/>
      <c r="LJ31" s="67"/>
      <c r="LK31" s="67"/>
      <c r="LL31" s="67"/>
      <c r="LM31" s="67"/>
      <c r="LN31" s="67"/>
      <c r="LO31" s="67"/>
      <c r="LP31" s="67"/>
      <c r="LQ31" s="67"/>
      <c r="LR31" s="67"/>
      <c r="LS31" s="67"/>
      <c r="LT31" s="67"/>
      <c r="LU31" s="67"/>
      <c r="LV31" s="67"/>
      <c r="LW31" s="67"/>
      <c r="LX31" s="67"/>
      <c r="LY31" s="67"/>
      <c r="LZ31" s="68"/>
      <c r="MA31" s="66">
        <f>データ!DO7</f>
        <v>180.8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136</v>
      </c>
      <c r="NE32" s="77"/>
      <c r="NF32" s="77"/>
      <c r="NG32" s="77"/>
      <c r="NH32" s="77"/>
      <c r="NI32" s="77"/>
      <c r="NJ32" s="77"/>
      <c r="NK32" s="77"/>
      <c r="NL32" s="77"/>
      <c r="NM32" s="77"/>
      <c r="NN32" s="77"/>
      <c r="NO32" s="77"/>
      <c r="NP32" s="77"/>
      <c r="NQ32" s="77"/>
      <c r="NR32" s="78"/>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133</v>
      </c>
      <c r="NE49" s="77"/>
      <c r="NF49" s="77"/>
      <c r="NG49" s="77"/>
      <c r="NH49" s="77"/>
      <c r="NI49" s="77"/>
      <c r="NJ49" s="77"/>
      <c r="NK49" s="77"/>
      <c r="NL49" s="77"/>
      <c r="NM49" s="77"/>
      <c r="NN49" s="77"/>
      <c r="NO49" s="77"/>
      <c r="NP49" s="77"/>
      <c r="NQ49" s="77"/>
      <c r="NR49" s="78"/>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-11.9</v>
      </c>
      <c r="EM52" s="98"/>
      <c r="EN52" s="98"/>
      <c r="EO52" s="98"/>
      <c r="EP52" s="98"/>
      <c r="EQ52" s="98"/>
      <c r="ER52" s="98"/>
      <c r="ES52" s="98"/>
      <c r="ET52" s="98"/>
      <c r="EU52" s="98"/>
      <c r="EV52" s="98"/>
      <c r="EW52" s="98"/>
      <c r="EX52" s="98"/>
      <c r="EY52" s="98"/>
      <c r="EZ52" s="98"/>
      <c r="FA52" s="98"/>
      <c r="FB52" s="98"/>
      <c r="FC52" s="98"/>
      <c r="FD52" s="98"/>
      <c r="FE52" s="98">
        <f>データ!BG7</f>
        <v>80.400000000000006</v>
      </c>
      <c r="FF52" s="98"/>
      <c r="FG52" s="98"/>
      <c r="FH52" s="98"/>
      <c r="FI52" s="98"/>
      <c r="FJ52" s="98"/>
      <c r="FK52" s="98"/>
      <c r="FL52" s="98"/>
      <c r="FM52" s="98"/>
      <c r="FN52" s="98"/>
      <c r="FO52" s="98"/>
      <c r="FP52" s="98"/>
      <c r="FQ52" s="98"/>
      <c r="FR52" s="98"/>
      <c r="FS52" s="98"/>
      <c r="FT52" s="98"/>
      <c r="FU52" s="98"/>
      <c r="FV52" s="98"/>
      <c r="FW52" s="98"/>
      <c r="FX52" s="98">
        <f>データ!BH7</f>
        <v>79.099999999999994</v>
      </c>
      <c r="FY52" s="98"/>
      <c r="FZ52" s="98"/>
      <c r="GA52" s="98"/>
      <c r="GB52" s="98"/>
      <c r="GC52" s="98"/>
      <c r="GD52" s="98"/>
      <c r="GE52" s="98"/>
      <c r="GF52" s="98"/>
      <c r="GG52" s="98"/>
      <c r="GH52" s="98"/>
      <c r="GI52" s="98"/>
      <c r="GJ52" s="98"/>
      <c r="GK52" s="98"/>
      <c r="GL52" s="98"/>
      <c r="GM52" s="98"/>
      <c r="GN52" s="98"/>
      <c r="GO52" s="98"/>
      <c r="GP52" s="98"/>
      <c r="GQ52" s="98">
        <f>データ!BI7</f>
        <v>65.2</v>
      </c>
      <c r="GR52" s="98"/>
      <c r="GS52" s="98"/>
      <c r="GT52" s="98"/>
      <c r="GU52" s="98"/>
      <c r="GV52" s="98"/>
      <c r="GW52" s="98"/>
      <c r="GX52" s="98"/>
      <c r="GY52" s="98"/>
      <c r="GZ52" s="98"/>
      <c r="HA52" s="98"/>
      <c r="HB52" s="98"/>
      <c r="HC52" s="98"/>
      <c r="HD52" s="98"/>
      <c r="HE52" s="98"/>
      <c r="HF52" s="98"/>
      <c r="HG52" s="98"/>
      <c r="HH52" s="98"/>
      <c r="HI52" s="98"/>
      <c r="HJ52" s="98">
        <f>データ!BJ7</f>
        <v>-297.39999999999998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-756</v>
      </c>
      <c r="JD52" s="97"/>
      <c r="JE52" s="97"/>
      <c r="JF52" s="97"/>
      <c r="JG52" s="97"/>
      <c r="JH52" s="97"/>
      <c r="JI52" s="97"/>
      <c r="JJ52" s="97"/>
      <c r="JK52" s="97"/>
      <c r="JL52" s="97"/>
      <c r="JM52" s="97"/>
      <c r="JN52" s="97"/>
      <c r="JO52" s="97"/>
      <c r="JP52" s="97"/>
      <c r="JQ52" s="97"/>
      <c r="JR52" s="97"/>
      <c r="JS52" s="97"/>
      <c r="JT52" s="97"/>
      <c r="JU52" s="97"/>
      <c r="JV52" s="97">
        <f>データ!BR7</f>
        <v>5585</v>
      </c>
      <c r="JW52" s="97"/>
      <c r="JX52" s="97"/>
      <c r="JY52" s="97"/>
      <c r="JZ52" s="97"/>
      <c r="KA52" s="97"/>
      <c r="KB52" s="97"/>
      <c r="KC52" s="97"/>
      <c r="KD52" s="97"/>
      <c r="KE52" s="97"/>
      <c r="KF52" s="97"/>
      <c r="KG52" s="97"/>
      <c r="KH52" s="97"/>
      <c r="KI52" s="97"/>
      <c r="KJ52" s="97"/>
      <c r="KK52" s="97"/>
      <c r="KL52" s="97"/>
      <c r="KM52" s="97"/>
      <c r="KN52" s="97"/>
      <c r="KO52" s="97">
        <f>データ!BS7</f>
        <v>6698</v>
      </c>
      <c r="KP52" s="97"/>
      <c r="KQ52" s="97"/>
      <c r="KR52" s="97"/>
      <c r="KS52" s="97"/>
      <c r="KT52" s="97"/>
      <c r="KU52" s="97"/>
      <c r="KV52" s="97"/>
      <c r="KW52" s="97"/>
      <c r="KX52" s="97"/>
      <c r="KY52" s="97"/>
      <c r="KZ52" s="97"/>
      <c r="LA52" s="97"/>
      <c r="LB52" s="97"/>
      <c r="LC52" s="97"/>
      <c r="LD52" s="97"/>
      <c r="LE52" s="97"/>
      <c r="LF52" s="97"/>
      <c r="LG52" s="97"/>
      <c r="LH52" s="97">
        <f>データ!BT7</f>
        <v>3456</v>
      </c>
      <c r="LI52" s="97"/>
      <c r="LJ52" s="97"/>
      <c r="LK52" s="97"/>
      <c r="LL52" s="97"/>
      <c r="LM52" s="97"/>
      <c r="LN52" s="97"/>
      <c r="LO52" s="97"/>
      <c r="LP52" s="97"/>
      <c r="LQ52" s="97"/>
      <c r="LR52" s="97"/>
      <c r="LS52" s="97"/>
      <c r="LT52" s="97"/>
      <c r="LU52" s="97"/>
      <c r="LV52" s="97"/>
      <c r="LW52" s="97"/>
      <c r="LX52" s="97"/>
      <c r="LY52" s="97"/>
      <c r="LZ52" s="97"/>
      <c r="MA52" s="97">
        <f>データ!BU7</f>
        <v>-11907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5">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135</v>
      </c>
      <c r="NE66" s="77"/>
      <c r="NF66" s="77"/>
      <c r="NG66" s="77"/>
      <c r="NH66" s="77"/>
      <c r="NI66" s="77"/>
      <c r="NJ66" s="77"/>
      <c r="NK66" s="77"/>
      <c r="NL66" s="77"/>
      <c r="NM66" s="77"/>
      <c r="NN66" s="77"/>
      <c r="NO66" s="77"/>
      <c r="NP66" s="77"/>
      <c r="NQ66" s="77"/>
      <c r="NR66" s="78"/>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78391</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33746</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sDya8QIl2eBAIABDeL68sNFdbIsdhZEky6KJFKrcSceOQvUBwmeSyw4Vk8fC5nWOwi+yN5AVHXnpZkglUoggMA==" saltValue="NxchIrSkGa7FK63R0a4xK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6640625" customWidth="1"/>
    <col min="2" max="90" width="11.86328125" customWidth="1"/>
    <col min="91" max="92" width="15.46484375" customWidth="1"/>
    <col min="93" max="125" width="11.86328125" customWidth="1"/>
  </cols>
  <sheetData>
    <row r="1" spans="1:125" x14ac:dyDescent="0.2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101</v>
      </c>
      <c r="AN5" s="47" t="s">
        <v>102</v>
      </c>
      <c r="AO5" s="47" t="s">
        <v>95</v>
      </c>
      <c r="AP5" s="47" t="s">
        <v>96</v>
      </c>
      <c r="AQ5" s="47" t="s">
        <v>97</v>
      </c>
      <c r="AR5" s="47" t="s">
        <v>98</v>
      </c>
      <c r="AS5" s="47" t="s">
        <v>99</v>
      </c>
      <c r="AT5" s="47" t="s">
        <v>100</v>
      </c>
      <c r="AU5" s="47" t="s">
        <v>103</v>
      </c>
      <c r="AV5" s="47" t="s">
        <v>91</v>
      </c>
      <c r="AW5" s="47" t="s">
        <v>92</v>
      </c>
      <c r="AX5" s="47" t="s">
        <v>104</v>
      </c>
      <c r="AY5" s="47" t="s">
        <v>94</v>
      </c>
      <c r="AZ5" s="47" t="s">
        <v>95</v>
      </c>
      <c r="BA5" s="47" t="s">
        <v>96</v>
      </c>
      <c r="BB5" s="47" t="s">
        <v>97</v>
      </c>
      <c r="BC5" s="47" t="s">
        <v>98</v>
      </c>
      <c r="BD5" s="47" t="s">
        <v>99</v>
      </c>
      <c r="BE5" s="47" t="s">
        <v>100</v>
      </c>
      <c r="BF5" s="47" t="s">
        <v>90</v>
      </c>
      <c r="BG5" s="47" t="s">
        <v>91</v>
      </c>
      <c r="BH5" s="47" t="s">
        <v>105</v>
      </c>
      <c r="BI5" s="47" t="s">
        <v>104</v>
      </c>
      <c r="BJ5" s="47" t="s">
        <v>94</v>
      </c>
      <c r="BK5" s="47" t="s">
        <v>95</v>
      </c>
      <c r="BL5" s="47" t="s">
        <v>96</v>
      </c>
      <c r="BM5" s="47" t="s">
        <v>97</v>
      </c>
      <c r="BN5" s="47" t="s">
        <v>98</v>
      </c>
      <c r="BO5" s="47" t="s">
        <v>99</v>
      </c>
      <c r="BP5" s="47" t="s">
        <v>100</v>
      </c>
      <c r="BQ5" s="47" t="s">
        <v>106</v>
      </c>
      <c r="BR5" s="47" t="s">
        <v>91</v>
      </c>
      <c r="BS5" s="47" t="s">
        <v>107</v>
      </c>
      <c r="BT5" s="47" t="s">
        <v>104</v>
      </c>
      <c r="BU5" s="47" t="s">
        <v>94</v>
      </c>
      <c r="BV5" s="47" t="s">
        <v>95</v>
      </c>
      <c r="BW5" s="47" t="s">
        <v>96</v>
      </c>
      <c r="BX5" s="47" t="s">
        <v>97</v>
      </c>
      <c r="BY5" s="47" t="s">
        <v>98</v>
      </c>
      <c r="BZ5" s="47" t="s">
        <v>99</v>
      </c>
      <c r="CA5" s="47" t="s">
        <v>100</v>
      </c>
      <c r="CB5" s="47" t="s">
        <v>90</v>
      </c>
      <c r="CC5" s="47" t="s">
        <v>108</v>
      </c>
      <c r="CD5" s="47" t="s">
        <v>92</v>
      </c>
      <c r="CE5" s="47" t="s">
        <v>101</v>
      </c>
      <c r="CF5" s="47" t="s">
        <v>102</v>
      </c>
      <c r="CG5" s="47" t="s">
        <v>95</v>
      </c>
      <c r="CH5" s="47" t="s">
        <v>96</v>
      </c>
      <c r="CI5" s="47" t="s">
        <v>97</v>
      </c>
      <c r="CJ5" s="47" t="s">
        <v>98</v>
      </c>
      <c r="CK5" s="47" t="s">
        <v>99</v>
      </c>
      <c r="CL5" s="47" t="s">
        <v>100</v>
      </c>
      <c r="CM5" s="145"/>
      <c r="CN5" s="145"/>
      <c r="CO5" s="47" t="s">
        <v>90</v>
      </c>
      <c r="CP5" s="47" t="s">
        <v>108</v>
      </c>
      <c r="CQ5" s="47" t="s">
        <v>92</v>
      </c>
      <c r="CR5" s="47" t="s">
        <v>101</v>
      </c>
      <c r="CS5" s="47" t="s">
        <v>94</v>
      </c>
      <c r="CT5" s="47" t="s">
        <v>95</v>
      </c>
      <c r="CU5" s="47" t="s">
        <v>96</v>
      </c>
      <c r="CV5" s="47" t="s">
        <v>97</v>
      </c>
      <c r="CW5" s="47" t="s">
        <v>98</v>
      </c>
      <c r="CX5" s="47" t="s">
        <v>99</v>
      </c>
      <c r="CY5" s="47" t="s">
        <v>100</v>
      </c>
      <c r="CZ5" s="47" t="s">
        <v>103</v>
      </c>
      <c r="DA5" s="47" t="s">
        <v>109</v>
      </c>
      <c r="DB5" s="47" t="s">
        <v>107</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25">
      <c r="A6" s="37" t="s">
        <v>110</v>
      </c>
      <c r="B6" s="48">
        <f>B8</f>
        <v>2021</v>
      </c>
      <c r="C6" s="48">
        <f t="shared" ref="C6:X6" si="1">C8</f>
        <v>232122</v>
      </c>
      <c r="D6" s="48">
        <f t="shared" si="1"/>
        <v>47</v>
      </c>
      <c r="E6" s="48">
        <f t="shared" si="1"/>
        <v>14</v>
      </c>
      <c r="F6" s="48">
        <f t="shared" si="1"/>
        <v>0</v>
      </c>
      <c r="G6" s="48">
        <f t="shared" si="1"/>
        <v>10</v>
      </c>
      <c r="H6" s="48" t="str">
        <f>SUBSTITUTE(H8,"　","")</f>
        <v>愛知県安城市</v>
      </c>
      <c r="I6" s="48" t="str">
        <f t="shared" si="1"/>
        <v>新安城駅北第1駐車場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31</v>
      </c>
      <c r="S6" s="50" t="str">
        <f t="shared" si="1"/>
        <v>駅</v>
      </c>
      <c r="T6" s="50" t="str">
        <f t="shared" si="1"/>
        <v>無</v>
      </c>
      <c r="U6" s="51">
        <f t="shared" si="1"/>
        <v>754</v>
      </c>
      <c r="V6" s="51">
        <f t="shared" si="1"/>
        <v>26</v>
      </c>
      <c r="W6" s="51">
        <f t="shared" si="1"/>
        <v>100</v>
      </c>
      <c r="X6" s="50" t="str">
        <f t="shared" si="1"/>
        <v>代行制</v>
      </c>
      <c r="Y6" s="52">
        <f>IF(Y8="-",NA(),Y8)</f>
        <v>89.4</v>
      </c>
      <c r="Z6" s="52">
        <f t="shared" ref="Z6:AH6" si="2">IF(Z8="-",NA(),Z8)</f>
        <v>510</v>
      </c>
      <c r="AA6" s="52">
        <f t="shared" si="2"/>
        <v>478.4</v>
      </c>
      <c r="AB6" s="52">
        <f t="shared" si="2"/>
        <v>286.89999999999998</v>
      </c>
      <c r="AC6" s="52">
        <f t="shared" si="2"/>
        <v>25.2</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-11.9</v>
      </c>
      <c r="BG6" s="52">
        <f t="shared" ref="BG6:BO6" si="5">IF(BG8="-",NA(),BG8)</f>
        <v>80.400000000000006</v>
      </c>
      <c r="BH6" s="52">
        <f t="shared" si="5"/>
        <v>79.099999999999994</v>
      </c>
      <c r="BI6" s="52">
        <f t="shared" si="5"/>
        <v>65.2</v>
      </c>
      <c r="BJ6" s="52">
        <f t="shared" si="5"/>
        <v>-297.39999999999998</v>
      </c>
      <c r="BK6" s="52">
        <f t="shared" si="5"/>
        <v>38.299999999999997</v>
      </c>
      <c r="BL6" s="52">
        <f t="shared" si="5"/>
        <v>30.4</v>
      </c>
      <c r="BM6" s="52">
        <f t="shared" si="5"/>
        <v>33.6</v>
      </c>
      <c r="BN6" s="52">
        <f t="shared" si="5"/>
        <v>-122.5</v>
      </c>
      <c r="BO6" s="52">
        <f t="shared" si="5"/>
        <v>8.5</v>
      </c>
      <c r="BP6" s="49" t="str">
        <f>IF(BP8="-","",IF(BP8="-","【-】","【"&amp;SUBSTITUTE(TEXT(BP8,"#,##0.0"),"-","△")&amp;"】"))</f>
        <v>【0.8】</v>
      </c>
      <c r="BQ6" s="53">
        <f>IF(BQ8="-",NA(),BQ8)</f>
        <v>-756</v>
      </c>
      <c r="BR6" s="53">
        <f t="shared" ref="BR6:BZ6" si="6">IF(BR8="-",NA(),BR8)</f>
        <v>5585</v>
      </c>
      <c r="BS6" s="53">
        <f t="shared" si="6"/>
        <v>6698</v>
      </c>
      <c r="BT6" s="53">
        <f t="shared" si="6"/>
        <v>3456</v>
      </c>
      <c r="BU6" s="53">
        <f t="shared" si="6"/>
        <v>-11907</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111</v>
      </c>
      <c r="CM6" s="51">
        <f t="shared" ref="CM6:CN6" si="7">CM8</f>
        <v>78391</v>
      </c>
      <c r="CN6" s="51">
        <f t="shared" si="7"/>
        <v>33746</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258.3</v>
      </c>
      <c r="DL6" s="52">
        <f t="shared" ref="DL6:DT6" si="9">IF(DL8="-",NA(),DL8)</f>
        <v>270.8</v>
      </c>
      <c r="DM6" s="52">
        <f t="shared" si="9"/>
        <v>219.2</v>
      </c>
      <c r="DN6" s="52">
        <f t="shared" si="9"/>
        <v>188.5</v>
      </c>
      <c r="DO6" s="52">
        <f t="shared" si="9"/>
        <v>180.8</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5">
      <c r="A7" s="37" t="s">
        <v>112</v>
      </c>
      <c r="B7" s="48">
        <f t="shared" ref="B7:X7" si="10">B8</f>
        <v>2021</v>
      </c>
      <c r="C7" s="48">
        <f t="shared" si="10"/>
        <v>232122</v>
      </c>
      <c r="D7" s="48">
        <f t="shared" si="10"/>
        <v>47</v>
      </c>
      <c r="E7" s="48">
        <f t="shared" si="10"/>
        <v>14</v>
      </c>
      <c r="F7" s="48">
        <f t="shared" si="10"/>
        <v>0</v>
      </c>
      <c r="G7" s="48">
        <f t="shared" si="10"/>
        <v>10</v>
      </c>
      <c r="H7" s="48" t="str">
        <f t="shared" si="10"/>
        <v>愛知県　安城市</v>
      </c>
      <c r="I7" s="48" t="str">
        <f t="shared" si="10"/>
        <v>新安城駅北第1駐車場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31</v>
      </c>
      <c r="S7" s="50" t="str">
        <f t="shared" si="10"/>
        <v>駅</v>
      </c>
      <c r="T7" s="50" t="str">
        <f t="shared" si="10"/>
        <v>無</v>
      </c>
      <c r="U7" s="51">
        <f t="shared" si="10"/>
        <v>754</v>
      </c>
      <c r="V7" s="51">
        <f t="shared" si="10"/>
        <v>26</v>
      </c>
      <c r="W7" s="51">
        <f t="shared" si="10"/>
        <v>100</v>
      </c>
      <c r="X7" s="50" t="str">
        <f t="shared" si="10"/>
        <v>代行制</v>
      </c>
      <c r="Y7" s="52">
        <f>Y8</f>
        <v>89.4</v>
      </c>
      <c r="Z7" s="52">
        <f t="shared" ref="Z7:AH7" si="11">Z8</f>
        <v>510</v>
      </c>
      <c r="AA7" s="52">
        <f t="shared" si="11"/>
        <v>478.4</v>
      </c>
      <c r="AB7" s="52">
        <f t="shared" si="11"/>
        <v>286.89999999999998</v>
      </c>
      <c r="AC7" s="52">
        <f t="shared" si="11"/>
        <v>25.2</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-11.9</v>
      </c>
      <c r="BG7" s="52">
        <f t="shared" ref="BG7:BO7" si="14">BG8</f>
        <v>80.400000000000006</v>
      </c>
      <c r="BH7" s="52">
        <f t="shared" si="14"/>
        <v>79.099999999999994</v>
      </c>
      <c r="BI7" s="52">
        <f t="shared" si="14"/>
        <v>65.2</v>
      </c>
      <c r="BJ7" s="52">
        <f t="shared" si="14"/>
        <v>-297.39999999999998</v>
      </c>
      <c r="BK7" s="52">
        <f t="shared" si="14"/>
        <v>38.299999999999997</v>
      </c>
      <c r="BL7" s="52">
        <f t="shared" si="14"/>
        <v>30.4</v>
      </c>
      <c r="BM7" s="52">
        <f t="shared" si="14"/>
        <v>33.6</v>
      </c>
      <c r="BN7" s="52">
        <f t="shared" si="14"/>
        <v>-122.5</v>
      </c>
      <c r="BO7" s="52">
        <f t="shared" si="14"/>
        <v>8.5</v>
      </c>
      <c r="BP7" s="49"/>
      <c r="BQ7" s="53">
        <f>BQ8</f>
        <v>-756</v>
      </c>
      <c r="BR7" s="53">
        <f t="shared" ref="BR7:BZ7" si="15">BR8</f>
        <v>5585</v>
      </c>
      <c r="BS7" s="53">
        <f t="shared" si="15"/>
        <v>6698</v>
      </c>
      <c r="BT7" s="53">
        <f t="shared" si="15"/>
        <v>3456</v>
      </c>
      <c r="BU7" s="53">
        <f t="shared" si="15"/>
        <v>-11907</v>
      </c>
      <c r="BV7" s="53">
        <f t="shared" si="15"/>
        <v>7814</v>
      </c>
      <c r="BW7" s="53">
        <f t="shared" si="15"/>
        <v>8183</v>
      </c>
      <c r="BX7" s="53">
        <f t="shared" si="15"/>
        <v>7940</v>
      </c>
      <c r="BY7" s="53">
        <f t="shared" si="15"/>
        <v>2576</v>
      </c>
      <c r="BZ7" s="53">
        <f t="shared" si="15"/>
        <v>4153</v>
      </c>
      <c r="CA7" s="51"/>
      <c r="CB7" s="52" t="s">
        <v>113</v>
      </c>
      <c r="CC7" s="52" t="s">
        <v>113</v>
      </c>
      <c r="CD7" s="52" t="s">
        <v>113</v>
      </c>
      <c r="CE7" s="52" t="s">
        <v>113</v>
      </c>
      <c r="CF7" s="52" t="s">
        <v>113</v>
      </c>
      <c r="CG7" s="52" t="s">
        <v>113</v>
      </c>
      <c r="CH7" s="52" t="s">
        <v>113</v>
      </c>
      <c r="CI7" s="52" t="s">
        <v>113</v>
      </c>
      <c r="CJ7" s="52" t="s">
        <v>113</v>
      </c>
      <c r="CK7" s="52" t="s">
        <v>111</v>
      </c>
      <c r="CL7" s="49"/>
      <c r="CM7" s="51">
        <f>CM8</f>
        <v>78391</v>
      </c>
      <c r="CN7" s="51">
        <f>CN8</f>
        <v>33746</v>
      </c>
      <c r="CO7" s="52" t="s">
        <v>113</v>
      </c>
      <c r="CP7" s="52" t="s">
        <v>113</v>
      </c>
      <c r="CQ7" s="52" t="s">
        <v>113</v>
      </c>
      <c r="CR7" s="52" t="s">
        <v>113</v>
      </c>
      <c r="CS7" s="52" t="s">
        <v>113</v>
      </c>
      <c r="CT7" s="52" t="s">
        <v>113</v>
      </c>
      <c r="CU7" s="52" t="s">
        <v>113</v>
      </c>
      <c r="CV7" s="52" t="s">
        <v>113</v>
      </c>
      <c r="CW7" s="52" t="s">
        <v>113</v>
      </c>
      <c r="CX7" s="52" t="s">
        <v>114</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258.3</v>
      </c>
      <c r="DL7" s="52">
        <f t="shared" ref="DL7:DT7" si="17">DL8</f>
        <v>270.8</v>
      </c>
      <c r="DM7" s="52">
        <f t="shared" si="17"/>
        <v>219.2</v>
      </c>
      <c r="DN7" s="52">
        <f t="shared" si="17"/>
        <v>188.5</v>
      </c>
      <c r="DO7" s="52">
        <f t="shared" si="17"/>
        <v>180.8</v>
      </c>
      <c r="DP7" s="52">
        <f t="shared" si="17"/>
        <v>274.8</v>
      </c>
      <c r="DQ7" s="52">
        <f t="shared" si="17"/>
        <v>279.89999999999998</v>
      </c>
      <c r="DR7" s="52">
        <f t="shared" si="17"/>
        <v>295.5</v>
      </c>
      <c r="DS7" s="52">
        <f t="shared" si="17"/>
        <v>224.4</v>
      </c>
      <c r="DT7" s="52">
        <f t="shared" si="17"/>
        <v>251.9</v>
      </c>
      <c r="DU7" s="49"/>
    </row>
    <row r="8" spans="1:125" s="54" customFormat="1" x14ac:dyDescent="0.25">
      <c r="A8" s="37"/>
      <c r="B8" s="55">
        <v>2021</v>
      </c>
      <c r="C8" s="55">
        <v>232122</v>
      </c>
      <c r="D8" s="55">
        <v>47</v>
      </c>
      <c r="E8" s="55">
        <v>14</v>
      </c>
      <c r="F8" s="55">
        <v>0</v>
      </c>
      <c r="G8" s="55">
        <v>10</v>
      </c>
      <c r="H8" s="55" t="s">
        <v>115</v>
      </c>
      <c r="I8" s="55" t="s">
        <v>116</v>
      </c>
      <c r="J8" s="55" t="s">
        <v>117</v>
      </c>
      <c r="K8" s="55" t="s">
        <v>118</v>
      </c>
      <c r="L8" s="55" t="s">
        <v>119</v>
      </c>
      <c r="M8" s="55" t="s">
        <v>120</v>
      </c>
      <c r="N8" s="55" t="s">
        <v>121</v>
      </c>
      <c r="O8" s="56" t="s">
        <v>122</v>
      </c>
      <c r="P8" s="57" t="s">
        <v>123</v>
      </c>
      <c r="Q8" s="57" t="s">
        <v>124</v>
      </c>
      <c r="R8" s="58">
        <v>31</v>
      </c>
      <c r="S8" s="57" t="s">
        <v>125</v>
      </c>
      <c r="T8" s="57" t="s">
        <v>126</v>
      </c>
      <c r="U8" s="58">
        <v>754</v>
      </c>
      <c r="V8" s="58">
        <v>26</v>
      </c>
      <c r="W8" s="58">
        <v>100</v>
      </c>
      <c r="X8" s="57" t="s">
        <v>127</v>
      </c>
      <c r="Y8" s="59">
        <v>89.4</v>
      </c>
      <c r="Z8" s="59">
        <v>510</v>
      </c>
      <c r="AA8" s="59">
        <v>478.4</v>
      </c>
      <c r="AB8" s="59">
        <v>286.89999999999998</v>
      </c>
      <c r="AC8" s="59">
        <v>25.2</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-11.9</v>
      </c>
      <c r="BG8" s="59">
        <v>80.400000000000006</v>
      </c>
      <c r="BH8" s="59">
        <v>79.099999999999994</v>
      </c>
      <c r="BI8" s="59">
        <v>65.2</v>
      </c>
      <c r="BJ8" s="59">
        <v>-297.39999999999998</v>
      </c>
      <c r="BK8" s="59">
        <v>38.299999999999997</v>
      </c>
      <c r="BL8" s="59">
        <v>30.4</v>
      </c>
      <c r="BM8" s="59">
        <v>33.6</v>
      </c>
      <c r="BN8" s="59">
        <v>-122.5</v>
      </c>
      <c r="BO8" s="59">
        <v>8.5</v>
      </c>
      <c r="BP8" s="56">
        <v>0.8</v>
      </c>
      <c r="BQ8" s="60">
        <v>-756</v>
      </c>
      <c r="BR8" s="60">
        <v>5585</v>
      </c>
      <c r="BS8" s="60">
        <v>6698</v>
      </c>
      <c r="BT8" s="61">
        <v>3456</v>
      </c>
      <c r="BU8" s="61">
        <v>-11907</v>
      </c>
      <c r="BV8" s="60">
        <v>7814</v>
      </c>
      <c r="BW8" s="60">
        <v>8183</v>
      </c>
      <c r="BX8" s="60">
        <v>7940</v>
      </c>
      <c r="BY8" s="60">
        <v>2576</v>
      </c>
      <c r="BZ8" s="60">
        <v>4153</v>
      </c>
      <c r="CA8" s="58">
        <v>10906</v>
      </c>
      <c r="CB8" s="59" t="s">
        <v>119</v>
      </c>
      <c r="CC8" s="59" t="s">
        <v>119</v>
      </c>
      <c r="CD8" s="59" t="s">
        <v>119</v>
      </c>
      <c r="CE8" s="59" t="s">
        <v>119</v>
      </c>
      <c r="CF8" s="59" t="s">
        <v>119</v>
      </c>
      <c r="CG8" s="59" t="s">
        <v>119</v>
      </c>
      <c r="CH8" s="59" t="s">
        <v>119</v>
      </c>
      <c r="CI8" s="59" t="s">
        <v>119</v>
      </c>
      <c r="CJ8" s="59" t="s">
        <v>119</v>
      </c>
      <c r="CK8" s="59" t="s">
        <v>119</v>
      </c>
      <c r="CL8" s="56" t="s">
        <v>119</v>
      </c>
      <c r="CM8" s="58">
        <v>78391</v>
      </c>
      <c r="CN8" s="58">
        <v>33746</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58.4</v>
      </c>
      <c r="DF8" s="59">
        <v>83.1</v>
      </c>
      <c r="DG8" s="59">
        <v>54.4</v>
      </c>
      <c r="DH8" s="59">
        <v>70.3</v>
      </c>
      <c r="DI8" s="59">
        <v>70</v>
      </c>
      <c r="DJ8" s="56">
        <v>99.8</v>
      </c>
      <c r="DK8" s="59">
        <v>258.3</v>
      </c>
      <c r="DL8" s="59">
        <v>270.8</v>
      </c>
      <c r="DM8" s="59">
        <v>219.2</v>
      </c>
      <c r="DN8" s="59">
        <v>188.5</v>
      </c>
      <c r="DO8" s="59">
        <v>180.8</v>
      </c>
      <c r="DP8" s="59">
        <v>274.8</v>
      </c>
      <c r="DQ8" s="59">
        <v>279.89999999999998</v>
      </c>
      <c r="DR8" s="59">
        <v>295.5</v>
      </c>
      <c r="DS8" s="59">
        <v>224.4</v>
      </c>
      <c r="DT8" s="59">
        <v>251.9</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2023-01-30T01:19:57Z</cp:lastPrinted>
  <dcterms:created xsi:type="dcterms:W3CDTF">2022-12-09T03:27:47Z</dcterms:created>
  <dcterms:modified xsi:type="dcterms:W3CDTF">2023-02-13T01:42:04Z</dcterms:modified>
  <cp:category/>
</cp:coreProperties>
</file>