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14 経営比較分析表\R4\03_市町村回答　→01.23〆\13_安城市\駐車場事業\0213理財G修正\"/>
    </mc:Choice>
  </mc:AlternateContent>
  <xr:revisionPtr revIDLastSave="0" documentId="13_ncr:1_{77576D7C-EC2C-470F-AD97-3A892B4EB1B6}" xr6:coauthVersionLast="47" xr6:coauthVersionMax="47" xr10:uidLastSave="{00000000-0000-0000-0000-000000000000}"/>
  <workbookProtection workbookAlgorithmName="SHA-512" workbookHashValue="g5sC9eVuuTzOH8lD7GT8EAsF19sTBYjBr5agnhAZMBrS6nGNSVNNA4u7SCUM5tl4nhngUYxSRXTdaoLzdnQoog==" workbookSaltValue="4qeqHcBd7oSix8AAhRkNCQ==" workbookSpinCount="100000" lockStructure="1"/>
  <bookViews>
    <workbookView xWindow="-98" yWindow="-98" windowWidth="17115" windowHeight="1087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DP7" i="5"/>
  <c r="DO7" i="5"/>
  <c r="DN7" i="5"/>
  <c r="DM7" i="5"/>
  <c r="DL7" i="5"/>
  <c r="JV31" i="4" s="1"/>
  <c r="DK7" i="5"/>
  <c r="DI7" i="5"/>
  <c r="MI78" i="4" s="1"/>
  <c r="DH7" i="5"/>
  <c r="DG7" i="5"/>
  <c r="DF7" i="5"/>
  <c r="DE7" i="5"/>
  <c r="DD7" i="5"/>
  <c r="DC7" i="5"/>
  <c r="LT77" i="4" s="1"/>
  <c r="DB7" i="5"/>
  <c r="DA7" i="5"/>
  <c r="CZ7" i="5"/>
  <c r="CN7" i="5"/>
  <c r="CM7" i="5"/>
  <c r="BZ7" i="5"/>
  <c r="MA53" i="4" s="1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JV32" i="4"/>
  <c r="JC32" i="4"/>
  <c r="HJ32" i="4"/>
  <c r="GQ32" i="4"/>
  <c r="FX32" i="4"/>
  <c r="FE32" i="4"/>
  <c r="EL32" i="4"/>
  <c r="BZ32" i="4"/>
  <c r="BG32" i="4"/>
  <c r="AN32" i="4"/>
  <c r="U32" i="4"/>
  <c r="MA31" i="4"/>
  <c r="LH31" i="4"/>
  <c r="KO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CS30" i="4"/>
  <c r="MA51" i="4"/>
  <c r="IT76" i="4"/>
  <c r="CS51" i="4"/>
  <c r="HJ30" i="4"/>
  <c r="C11" i="5"/>
  <c r="D11" i="5"/>
  <c r="E11" i="5"/>
  <c r="B11" i="5"/>
  <c r="BK76" i="4" l="1"/>
  <c r="LH51" i="4"/>
  <c r="BZ51" i="4"/>
  <c r="LT76" i="4"/>
  <c r="GQ51" i="4"/>
  <c r="LH30" i="4"/>
  <c r="BZ30" i="4"/>
  <c r="IE76" i="4"/>
  <c r="GQ30" i="4"/>
  <c r="HP76" i="4"/>
  <c r="BG51" i="4"/>
  <c r="BG30" i="4"/>
  <c r="FX30" i="4"/>
  <c r="AV76" i="4"/>
  <c r="KO51" i="4"/>
  <c r="LE76" i="4"/>
  <c r="FX51" i="4"/>
  <c r="KO30" i="4"/>
  <c r="KP76" i="4"/>
  <c r="JV30" i="4"/>
  <c r="HA76" i="4"/>
  <c r="AN51" i="4"/>
  <c r="FE30" i="4"/>
  <c r="AN30" i="4"/>
  <c r="AG76" i="4"/>
  <c r="JV51" i="4"/>
  <c r="FE51" i="4"/>
  <c r="KA76" i="4"/>
  <c r="EL51" i="4"/>
  <c r="JC30" i="4"/>
  <c r="EL30" i="4"/>
  <c r="GL76" i="4"/>
  <c r="U51" i="4"/>
  <c r="U30" i="4"/>
  <c r="JC51" i="4"/>
  <c r="R76" i="4"/>
</calcChain>
</file>

<file path=xl/sharedStrings.xml><?xml version="1.0" encoding="utf-8"?>
<sst xmlns="http://schemas.openxmlformats.org/spreadsheetml/2006/main" count="278" uniqueCount="136">
  <si>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</si>
  <si>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</si>
  <si>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</si>
  <si>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</si>
  <si>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</si>
  <si>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</si>
  <si>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</si>
  <si>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</si>
  <si>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</si>
  <si>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</si>
  <si>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</si>
  <si>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</si>
  <si>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</si>
  <si>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</si>
  <si>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</si>
  <si>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</si>
  <si>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</si>
  <si>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</si>
  <si>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</si>
  <si>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</si>
  <si>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</si>
  <si>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</si>
  <si>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</si>
  <si>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</si>
  <si>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</si>
  <si>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</si>
  <si>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</si>
  <si>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</si>
  <si>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</si>
  <si>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</si>
  <si>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</si>
  <si>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</si>
  <si>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</si>
  <si>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</si>
  <si>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</si>
  <si>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</si>
  <si>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</si>
  <si>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</si>
  <si>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</si>
  <si>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</si>
  <si>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</si>
  <si>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</si>
  <si>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</si>
  <si>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</si>
  <si>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</si>
  <si>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</si>
  <si>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</si>
  <si>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</si>
  <si>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</si>
  <si>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</si>
  <si>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</si>
  <si>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</si>
  <si>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</si>
  <si>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</si>
  <si>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</si>
  <si>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</si>
  <si>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</si>
  <si>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</si>
  <si>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</si>
  <si>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</si>
  <si>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</si>
  <si>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</si>
  <si>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</si>
  <si>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</si>
  <si>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</si>
  <si>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</si>
  <si>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</si>
  <si>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</si>
  <si>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</si>
  <si>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</si>
  <si>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</si>
  <si>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</si>
  <si>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</si>
  <si>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</si>
  <si>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</si>
  <si>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</si>
  <si>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</si>
  <si>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</si>
  <si>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</si>
  <si>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</si>
  <si>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</si>
  <si>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</si>
  <si>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</si>
  <si>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</si>
  <si>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</si>
  <si>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</si>
  <si>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</si>
  <si>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</si>
  <si>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</si>
  <si>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</si>
  <si>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</si>
  <si>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</si>
  <si>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</si>
  <si>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</si>
  <si>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</si>
  <si>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</si>
  <si>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</si>
  <si>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</si>
  <si>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</si>
  <si>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</si>
  <si>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</si>
  <si>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当該値(N-3)</t>
    <phoneticPr fontId="5"/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</si>
  <si>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</si>
  <si>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</si>
  <si>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</si>
  <si>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</si>
  <si>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</si>
  <si>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</si>
  <si>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</si>
  <si>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</si>
  <si>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</si>
  <si>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</si>
  <si>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</si>
  <si>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</si>
  <si>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愛知県　安城市</t>
  </si>
  <si>
    <t>安城駅西駐車場（屋外）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</si>
  <si>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</si>
  <si>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</si>
  <si>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</si>
  <si>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</si>
  <si>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</si>
  <si>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</si>
  <si>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</si>
  <si>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</si>
  <si>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</si>
  <si>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</si>
  <si>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</si>
  <si>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</si>
  <si>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</si>
  <si>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</si>
  <si>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</si>
  <si>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</si>
  <si>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駅周辺の商店街利用が多く短時間利用が多いが、⑪稼働率は平均値を下回っている。これは、H29の料金改定で基本料金を値上げしたことと、１日内の上限金額を値下げしたことで１台当たりの駐車時間が長くなったことから、一日平均駐車台数が少なくなったためと考えられる。なお、当施設は市主要駅が周辺にあり、通勤等によるパーク＆ライドにも利用されており、一定の水準を維持していることから、駐車場としてのニーズはあると考えられる。
</t>
    <rPh sb="168" eb="170">
      <t>イッテイ</t>
    </rPh>
    <rPh sb="171" eb="173">
      <t>スイジュン</t>
    </rPh>
    <phoneticPr fontId="5"/>
  </si>
  <si>
    <t>R03は①収益的収支比率が平均値を上回った。駅に近接し利便性が良い駐車場のため、④売上高GOP比率及び⑤EBITDAの値が平均値を上回っていると考えられる。他駐車場と比較して⑤EBITDAが特段高い理由は、平面駐車場であるため維持費が少なく、利便性の良さから利用者が多いためである。なお、H29は精算機器の更新を行い、総費用がかかったため①収益的収支比率④売上高GOP比率が平均値を下回った。R02、R03はコロナ禍により各指標が減少傾向となった。</t>
    <rPh sb="17" eb="18">
      <t>ウエ</t>
    </rPh>
    <rPh sb="24" eb="26">
      <t>キンセツ</t>
    </rPh>
    <rPh sb="33" eb="36">
      <t>チュウシャジョウ</t>
    </rPh>
    <rPh sb="129" eb="132">
      <t>リヨウシャ</t>
    </rPh>
    <rPh sb="133" eb="134">
      <t>オオ</t>
    </rPh>
    <rPh sb="207" eb="208">
      <t>カ</t>
    </rPh>
    <rPh sb="211" eb="214">
      <t>カクシヒョウ</t>
    </rPh>
    <rPh sb="215" eb="219">
      <t>ゲンショウケイコウ</t>
    </rPh>
    <phoneticPr fontId="5"/>
  </si>
  <si>
    <t>④稼働率は平均値を下回っているものの、他会計補助金等に頼ることなく概ね黒字経営を続けられている。本駐車場は、駅から比較的近く、基本料金も低価であるため多くの方に利用されており、収益性が高い。ゆえに今後も継続して経営していく必要がある。
経営戦略についてはR02年度に策定済み、R06年度の指定管理者更新の際に見直し予定である。</t>
    <rPh sb="141" eb="143">
      <t>ネンド</t>
    </rPh>
    <rPh sb="144" eb="151">
      <t>シテイカンリシャコウシン</t>
    </rPh>
    <rPh sb="152" eb="153">
      <t>サイ</t>
    </rPh>
    <rPh sb="154" eb="156">
      <t>ミナオ</t>
    </rPh>
    <rPh sb="157" eb="159">
      <t>ヨテイ</t>
    </rPh>
    <phoneticPr fontId="5"/>
  </si>
  <si>
    <t>地方公営企業法を適用していないため、⑥有形固定資産減価償却率及び⑨累積欠損金比率について「該当なし」となっている。また、⑩企業債残高対料金収入比率については、企業債残高が無いため０となる。なお、細かな施設の更新や修繕は今後必要に応じて行っていく。</t>
    <rPh sb="0" eb="2">
      <t>チホウ</t>
    </rPh>
    <rPh sb="2" eb="4">
      <t>コウエイ</t>
    </rPh>
    <rPh sb="4" eb="6">
      <t>キギョウ</t>
    </rPh>
    <rPh sb="6" eb="7">
      <t>ホウ</t>
    </rPh>
    <rPh sb="8" eb="10">
      <t>テキヨウ</t>
    </rPh>
    <rPh sb="19" eb="21">
      <t>ユウケイ</t>
    </rPh>
    <rPh sb="21" eb="23">
      <t>コテイ</t>
    </rPh>
    <rPh sb="23" eb="25">
      <t>シサン</t>
    </rPh>
    <rPh sb="25" eb="27">
      <t>ゲンカ</t>
    </rPh>
    <rPh sb="27" eb="29">
      <t>ショウキャク</t>
    </rPh>
    <rPh sb="29" eb="30">
      <t>リツ</t>
    </rPh>
    <rPh sb="30" eb="31">
      <t>オヨ</t>
    </rPh>
    <rPh sb="33" eb="35">
      <t>ルイセキ</t>
    </rPh>
    <rPh sb="35" eb="37">
      <t>ケッソン</t>
    </rPh>
    <rPh sb="37" eb="38">
      <t>キン</t>
    </rPh>
    <rPh sb="38" eb="40">
      <t>ヒリツ</t>
    </rPh>
    <rPh sb="61" eb="63">
      <t>キギョウ</t>
    </rPh>
    <rPh sb="63" eb="64">
      <t>サイ</t>
    </rPh>
    <rPh sb="64" eb="66">
      <t>ザンダカ</t>
    </rPh>
    <rPh sb="66" eb="67">
      <t>タイ</t>
    </rPh>
    <rPh sb="67" eb="69">
      <t>リョウキン</t>
    </rPh>
    <rPh sb="69" eb="71">
      <t>シュウニュウ</t>
    </rPh>
    <rPh sb="71" eb="73">
      <t>ヒリツ</t>
    </rPh>
    <rPh sb="79" eb="82">
      <t>キギョウサイ</t>
    </rPh>
    <rPh sb="82" eb="84">
      <t>ザンダカ</t>
    </rPh>
    <rPh sb="85" eb="86">
      <t>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</si>
</sst>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159.30000000000001</c:v>
                </c:pt>
                <c:pt idx="1">
                  <c:v>805.6</c:v>
                </c:pt>
                <c:pt idx="2">
                  <c:v>637.6</c:v>
                </c:pt>
                <c:pt idx="3">
                  <c:v>327.7</c:v>
                </c:pt>
                <c:pt idx="4">
                  <c:v>447.5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0-4701-B1DF-DBE9812E0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0-4701-B1DF-DBE9812E0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D-4301-870F-27ECA5A7C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BD-4301-870F-27ECA5A7C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0B5-4428-AFDA-88107DCB4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B5-4428-AFDA-88107DCB4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57A-4B6E-A2B4-40A043BD9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A-4B6E-A2B4-40A043BD9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9-4866-8A78-FB226A4B5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9-4866-8A78-FB226A4B5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E-406A-AA81-1E2F3830E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0E-406A-AA81-1E2F3830E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270.8</c:v>
                </c:pt>
                <c:pt idx="1">
                  <c:v>239.6</c:v>
                </c:pt>
                <c:pt idx="2">
                  <c:v>225</c:v>
                </c:pt>
                <c:pt idx="3">
                  <c:v>154.19999999999999</c:v>
                </c:pt>
                <c:pt idx="4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4-4CF7-B1E2-0AAD6ED25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4-4CF7-B1E2-0AAD6ED25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37.200000000000003</c:v>
                </c:pt>
                <c:pt idx="1">
                  <c:v>87.6</c:v>
                </c:pt>
                <c:pt idx="2">
                  <c:v>84.3</c:v>
                </c:pt>
                <c:pt idx="3">
                  <c:v>69.5</c:v>
                </c:pt>
                <c:pt idx="4">
                  <c:v>77.7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4-4FFE-82AE-D7C86135D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4-4FFE-82AE-D7C86135D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9718</c:v>
                </c:pt>
                <c:pt idx="1">
                  <c:v>22840</c:v>
                </c:pt>
                <c:pt idx="2">
                  <c:v>20542</c:v>
                </c:pt>
                <c:pt idx="3">
                  <c:v>8560</c:v>
                </c:pt>
                <c:pt idx="4">
                  <c:v>10977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3-4160-A865-F68D2A632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3-4160-A865-F68D2A632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2.75" x14ac:dyDescent="0.25"/>
  <cols>
    <col min="1" max="1" width="2.6640625" customWidth="1"/>
    <col min="2" max="2" width="0.86328125" customWidth="1"/>
    <col min="3" max="244" width="0.6640625" customWidth="1"/>
    <col min="245" max="245" width="0.86328125" customWidth="1"/>
    <col min="246" max="366" width="0.6640625" customWidth="1"/>
    <col min="368" max="382" width="3.1328125" customWidth="1"/>
  </cols>
  <sheetData>
    <row r="1" spans="1:382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5">
      <c r="A6" s="2"/>
      <c r="B6" s="130" t="str">
        <f>データ!H6&amp;"　"&amp;データ!I6</f>
        <v>愛知県安城市　安城駅西駐車場（屋外）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1251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122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21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48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133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159.30000000000001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805.6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637.6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327.7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447.5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270.8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239.6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225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154.19999999999999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175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471.5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384.2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754.2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383.4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338.4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6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3.8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2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10.199999999999999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5.0999999999999996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274.8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279.89999999999998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295.5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224.4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251.9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135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132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37.200000000000003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87.6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84.3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69.5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77.7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9718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22840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20542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8560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10977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21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15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407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166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38.299999999999997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30.4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33.6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-122.5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8.5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7814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8183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7940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2576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4153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134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149437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21038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58.4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83.1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54.4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70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5">
      <c r="C83" s="2"/>
      <c r="BH83" s="2"/>
      <c r="GN83" s="2"/>
      <c r="IT83" s="2"/>
      <c r="KY83" s="2"/>
    </row>
    <row r="84" spans="1:382" x14ac:dyDescent="0.25">
      <c r="C84" s="2"/>
      <c r="BH84" s="2"/>
      <c r="GN84" s="2"/>
      <c r="IT84" s="2"/>
      <c r="KY84" s="2"/>
    </row>
    <row r="86" spans="1:382" hidden="1" x14ac:dyDescent="0.2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hjDUFOTtrfmIubhgoZeEw+olRyiCoC4VvNbTCjTXfO2vju8GJ+E9f9EaBCzo0Bwj+0tZ06/rOvk5WXW44Ta46g==" saltValue="gXuZ8glCFlwZwf3wUU2Q2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2.75" x14ac:dyDescent="0.25"/>
  <cols>
    <col min="1" max="1" width="14.6640625" customWidth="1"/>
    <col min="2" max="90" width="11.86328125" customWidth="1"/>
    <col min="91" max="92" width="15.46484375" customWidth="1"/>
    <col min="93" max="125" width="11.86328125" customWidth="1"/>
  </cols>
  <sheetData>
    <row r="1" spans="1:125" x14ac:dyDescent="0.2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100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101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102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103</v>
      </c>
      <c r="BS5" s="47" t="s">
        <v>104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105</v>
      </c>
      <c r="CC5" s="47" t="s">
        <v>90</v>
      </c>
      <c r="CD5" s="47" t="s">
        <v>106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101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100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107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5">
      <c r="A6" s="37" t="s">
        <v>108</v>
      </c>
      <c r="B6" s="48">
        <f>B8</f>
        <v>2021</v>
      </c>
      <c r="C6" s="48">
        <f t="shared" ref="C6:X6" si="1">C8</f>
        <v>232122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15</v>
      </c>
      <c r="H6" s="48" t="str">
        <f>SUBSTITUTE(H8,"　","")</f>
        <v>愛知県安城市</v>
      </c>
      <c r="I6" s="48" t="str">
        <f t="shared" si="1"/>
        <v>安城駅西駐車場（屋外）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21</v>
      </c>
      <c r="S6" s="50" t="str">
        <f t="shared" si="1"/>
        <v>駅</v>
      </c>
      <c r="T6" s="50" t="str">
        <f t="shared" si="1"/>
        <v>無</v>
      </c>
      <c r="U6" s="51">
        <f t="shared" si="1"/>
        <v>1251</v>
      </c>
      <c r="V6" s="51">
        <f t="shared" si="1"/>
        <v>48</v>
      </c>
      <c r="W6" s="51">
        <f t="shared" si="1"/>
        <v>200</v>
      </c>
      <c r="X6" s="50" t="str">
        <f t="shared" si="1"/>
        <v>代行制</v>
      </c>
      <c r="Y6" s="52">
        <f>IF(Y8="-",NA(),Y8)</f>
        <v>159.30000000000001</v>
      </c>
      <c r="Z6" s="52">
        <f t="shared" ref="Z6:AH6" si="2">IF(Z8="-",NA(),Z8)</f>
        <v>805.6</v>
      </c>
      <c r="AA6" s="52">
        <f t="shared" si="2"/>
        <v>637.6</v>
      </c>
      <c r="AB6" s="52">
        <f t="shared" si="2"/>
        <v>327.7</v>
      </c>
      <c r="AC6" s="52">
        <f t="shared" si="2"/>
        <v>447.5</v>
      </c>
      <c r="AD6" s="52">
        <f t="shared" si="2"/>
        <v>471.5</v>
      </c>
      <c r="AE6" s="52">
        <f t="shared" si="2"/>
        <v>384.2</v>
      </c>
      <c r="AF6" s="52">
        <f t="shared" si="2"/>
        <v>754.2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</v>
      </c>
      <c r="AP6" s="52">
        <f t="shared" si="3"/>
        <v>3.8</v>
      </c>
      <c r="AQ6" s="52">
        <f t="shared" si="3"/>
        <v>2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21</v>
      </c>
      <c r="BA6" s="53">
        <f t="shared" si="4"/>
        <v>17</v>
      </c>
      <c r="BB6" s="53">
        <f t="shared" si="4"/>
        <v>15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>
        <f>IF(BF8="-",NA(),BF8)</f>
        <v>37.200000000000003</v>
      </c>
      <c r="BG6" s="52">
        <f t="shared" ref="BG6:BO6" si="5">IF(BG8="-",NA(),BG8)</f>
        <v>87.6</v>
      </c>
      <c r="BH6" s="52">
        <f t="shared" si="5"/>
        <v>84.3</v>
      </c>
      <c r="BI6" s="52">
        <f t="shared" si="5"/>
        <v>69.5</v>
      </c>
      <c r="BJ6" s="52">
        <f t="shared" si="5"/>
        <v>77.7</v>
      </c>
      <c r="BK6" s="52">
        <f t="shared" si="5"/>
        <v>38.299999999999997</v>
      </c>
      <c r="BL6" s="52">
        <f t="shared" si="5"/>
        <v>30.4</v>
      </c>
      <c r="BM6" s="52">
        <f t="shared" si="5"/>
        <v>33.6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>
        <f>IF(BQ8="-",NA(),BQ8)</f>
        <v>9718</v>
      </c>
      <c r="BR6" s="53">
        <f t="shared" ref="BR6:BZ6" si="6">IF(BR8="-",NA(),BR8)</f>
        <v>22840</v>
      </c>
      <c r="BS6" s="53">
        <f t="shared" si="6"/>
        <v>20542</v>
      </c>
      <c r="BT6" s="53">
        <f t="shared" si="6"/>
        <v>8560</v>
      </c>
      <c r="BU6" s="53">
        <f t="shared" si="6"/>
        <v>10977</v>
      </c>
      <c r="BV6" s="53">
        <f t="shared" si="6"/>
        <v>7814</v>
      </c>
      <c r="BW6" s="53">
        <f t="shared" si="6"/>
        <v>8183</v>
      </c>
      <c r="BX6" s="53">
        <f t="shared" si="6"/>
        <v>7940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149437</v>
      </c>
      <c r="CN6" s="51">
        <f t="shared" si="7"/>
        <v>21038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58.4</v>
      </c>
      <c r="DF6" s="52">
        <f t="shared" si="8"/>
        <v>83.1</v>
      </c>
      <c r="DG6" s="52">
        <f t="shared" si="8"/>
        <v>54.4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>
        <f>IF(DK8="-",NA(),DK8)</f>
        <v>270.8</v>
      </c>
      <c r="DL6" s="52">
        <f t="shared" ref="DL6:DT6" si="9">IF(DL8="-",NA(),DL8)</f>
        <v>239.6</v>
      </c>
      <c r="DM6" s="52">
        <f t="shared" si="9"/>
        <v>225</v>
      </c>
      <c r="DN6" s="52">
        <f t="shared" si="9"/>
        <v>154.19999999999999</v>
      </c>
      <c r="DO6" s="52">
        <f t="shared" si="9"/>
        <v>175</v>
      </c>
      <c r="DP6" s="52">
        <f t="shared" si="9"/>
        <v>274.8</v>
      </c>
      <c r="DQ6" s="52">
        <f t="shared" si="9"/>
        <v>279.89999999999998</v>
      </c>
      <c r="DR6" s="52">
        <f t="shared" si="9"/>
        <v>295.5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5">
      <c r="A7" s="37" t="s">
        <v>111</v>
      </c>
      <c r="B7" s="48">
        <f t="shared" ref="B7:X7" si="10">B8</f>
        <v>2021</v>
      </c>
      <c r="C7" s="48">
        <f t="shared" si="10"/>
        <v>232122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15</v>
      </c>
      <c r="H7" s="48" t="str">
        <f t="shared" si="10"/>
        <v>愛知県　安城市</v>
      </c>
      <c r="I7" s="48" t="str">
        <f t="shared" si="10"/>
        <v>安城駅西駐車場（屋外）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21</v>
      </c>
      <c r="S7" s="50" t="str">
        <f t="shared" si="10"/>
        <v>駅</v>
      </c>
      <c r="T7" s="50" t="str">
        <f t="shared" si="10"/>
        <v>無</v>
      </c>
      <c r="U7" s="51">
        <f t="shared" si="10"/>
        <v>1251</v>
      </c>
      <c r="V7" s="51">
        <f t="shared" si="10"/>
        <v>48</v>
      </c>
      <c r="W7" s="51">
        <f t="shared" si="10"/>
        <v>200</v>
      </c>
      <c r="X7" s="50" t="str">
        <f t="shared" si="10"/>
        <v>代行制</v>
      </c>
      <c r="Y7" s="52">
        <f>Y8</f>
        <v>159.30000000000001</v>
      </c>
      <c r="Z7" s="52">
        <f t="shared" ref="Z7:AH7" si="11">Z8</f>
        <v>805.6</v>
      </c>
      <c r="AA7" s="52">
        <f t="shared" si="11"/>
        <v>637.6</v>
      </c>
      <c r="AB7" s="52">
        <f t="shared" si="11"/>
        <v>327.7</v>
      </c>
      <c r="AC7" s="52">
        <f t="shared" si="11"/>
        <v>447.5</v>
      </c>
      <c r="AD7" s="52">
        <f t="shared" si="11"/>
        <v>471.5</v>
      </c>
      <c r="AE7" s="52">
        <f t="shared" si="11"/>
        <v>384.2</v>
      </c>
      <c r="AF7" s="52">
        <f t="shared" si="11"/>
        <v>754.2</v>
      </c>
      <c r="AG7" s="52">
        <f t="shared" si="11"/>
        <v>383.4</v>
      </c>
      <c r="AH7" s="52">
        <f t="shared" si="11"/>
        <v>338.4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</v>
      </c>
      <c r="AP7" s="52">
        <f t="shared" si="12"/>
        <v>3.8</v>
      </c>
      <c r="AQ7" s="52">
        <f t="shared" si="12"/>
        <v>2</v>
      </c>
      <c r="AR7" s="52">
        <f t="shared" si="12"/>
        <v>10.199999999999999</v>
      </c>
      <c r="AS7" s="52">
        <f t="shared" si="12"/>
        <v>5.0999999999999996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21</v>
      </c>
      <c r="BA7" s="53">
        <f t="shared" si="13"/>
        <v>17</v>
      </c>
      <c r="BB7" s="53">
        <f t="shared" si="13"/>
        <v>15</v>
      </c>
      <c r="BC7" s="53">
        <f t="shared" si="13"/>
        <v>407</v>
      </c>
      <c r="BD7" s="53">
        <f t="shared" si="13"/>
        <v>166</v>
      </c>
      <c r="BE7" s="51"/>
      <c r="BF7" s="52">
        <f>BF8</f>
        <v>37.200000000000003</v>
      </c>
      <c r="BG7" s="52">
        <f t="shared" ref="BG7:BO7" si="14">BG8</f>
        <v>87.6</v>
      </c>
      <c r="BH7" s="52">
        <f t="shared" si="14"/>
        <v>84.3</v>
      </c>
      <c r="BI7" s="52">
        <f t="shared" si="14"/>
        <v>69.5</v>
      </c>
      <c r="BJ7" s="52">
        <f t="shared" si="14"/>
        <v>77.7</v>
      </c>
      <c r="BK7" s="52">
        <f t="shared" si="14"/>
        <v>38.299999999999997</v>
      </c>
      <c r="BL7" s="52">
        <f t="shared" si="14"/>
        <v>30.4</v>
      </c>
      <c r="BM7" s="52">
        <f t="shared" si="14"/>
        <v>33.6</v>
      </c>
      <c r="BN7" s="52">
        <f t="shared" si="14"/>
        <v>-122.5</v>
      </c>
      <c r="BO7" s="52">
        <f t="shared" si="14"/>
        <v>8.5</v>
      </c>
      <c r="BP7" s="49"/>
      <c r="BQ7" s="53">
        <f>BQ8</f>
        <v>9718</v>
      </c>
      <c r="BR7" s="53">
        <f t="shared" ref="BR7:BZ7" si="15">BR8</f>
        <v>22840</v>
      </c>
      <c r="BS7" s="53">
        <f t="shared" si="15"/>
        <v>20542</v>
      </c>
      <c r="BT7" s="53">
        <f t="shared" si="15"/>
        <v>8560</v>
      </c>
      <c r="BU7" s="53">
        <f t="shared" si="15"/>
        <v>10977</v>
      </c>
      <c r="BV7" s="53">
        <f t="shared" si="15"/>
        <v>7814</v>
      </c>
      <c r="BW7" s="53">
        <f t="shared" si="15"/>
        <v>8183</v>
      </c>
      <c r="BX7" s="53">
        <f t="shared" si="15"/>
        <v>7940</v>
      </c>
      <c r="BY7" s="53">
        <f t="shared" si="15"/>
        <v>2576</v>
      </c>
      <c r="BZ7" s="53">
        <f t="shared" si="15"/>
        <v>4153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113</v>
      </c>
      <c r="CL7" s="49"/>
      <c r="CM7" s="51">
        <f>CM8</f>
        <v>149437</v>
      </c>
      <c r="CN7" s="51">
        <f>CN8</f>
        <v>21038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109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58.4</v>
      </c>
      <c r="DF7" s="52">
        <f t="shared" si="16"/>
        <v>83.1</v>
      </c>
      <c r="DG7" s="52">
        <f t="shared" si="16"/>
        <v>54.4</v>
      </c>
      <c r="DH7" s="52">
        <f t="shared" si="16"/>
        <v>70.3</v>
      </c>
      <c r="DI7" s="52">
        <f t="shared" si="16"/>
        <v>70</v>
      </c>
      <c r="DJ7" s="49"/>
      <c r="DK7" s="52">
        <f>DK8</f>
        <v>270.8</v>
      </c>
      <c r="DL7" s="52">
        <f t="shared" ref="DL7:DT7" si="17">DL8</f>
        <v>239.6</v>
      </c>
      <c r="DM7" s="52">
        <f t="shared" si="17"/>
        <v>225</v>
      </c>
      <c r="DN7" s="52">
        <f t="shared" si="17"/>
        <v>154.19999999999999</v>
      </c>
      <c r="DO7" s="52">
        <f t="shared" si="17"/>
        <v>175</v>
      </c>
      <c r="DP7" s="52">
        <f t="shared" si="17"/>
        <v>274.8</v>
      </c>
      <c r="DQ7" s="52">
        <f t="shared" si="17"/>
        <v>279.89999999999998</v>
      </c>
      <c r="DR7" s="52">
        <f t="shared" si="17"/>
        <v>295.5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25">
      <c r="A8" s="37"/>
      <c r="B8" s="55">
        <v>2021</v>
      </c>
      <c r="C8" s="55">
        <v>232122</v>
      </c>
      <c r="D8" s="55">
        <v>47</v>
      </c>
      <c r="E8" s="55">
        <v>14</v>
      </c>
      <c r="F8" s="55">
        <v>0</v>
      </c>
      <c r="G8" s="55">
        <v>15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21</v>
      </c>
      <c r="S8" s="57" t="s">
        <v>124</v>
      </c>
      <c r="T8" s="57" t="s">
        <v>125</v>
      </c>
      <c r="U8" s="58">
        <v>1251</v>
      </c>
      <c r="V8" s="58">
        <v>48</v>
      </c>
      <c r="W8" s="58">
        <v>200</v>
      </c>
      <c r="X8" s="57" t="s">
        <v>126</v>
      </c>
      <c r="Y8" s="59">
        <v>159.30000000000001</v>
      </c>
      <c r="Z8" s="59">
        <v>805.6</v>
      </c>
      <c r="AA8" s="59">
        <v>637.6</v>
      </c>
      <c r="AB8" s="59">
        <v>327.7</v>
      </c>
      <c r="AC8" s="59">
        <v>447.5</v>
      </c>
      <c r="AD8" s="59">
        <v>471.5</v>
      </c>
      <c r="AE8" s="59">
        <v>384.2</v>
      </c>
      <c r="AF8" s="59">
        <v>754.2</v>
      </c>
      <c r="AG8" s="59">
        <v>383.4</v>
      </c>
      <c r="AH8" s="59">
        <v>338.4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</v>
      </c>
      <c r="AP8" s="59">
        <v>3.8</v>
      </c>
      <c r="AQ8" s="59">
        <v>2</v>
      </c>
      <c r="AR8" s="59">
        <v>10.199999999999999</v>
      </c>
      <c r="AS8" s="59">
        <v>5.0999999999999996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21</v>
      </c>
      <c r="BA8" s="60">
        <v>17</v>
      </c>
      <c r="BB8" s="60">
        <v>15</v>
      </c>
      <c r="BC8" s="60">
        <v>407</v>
      </c>
      <c r="BD8" s="60">
        <v>166</v>
      </c>
      <c r="BE8" s="60">
        <v>3111</v>
      </c>
      <c r="BF8" s="59">
        <v>37.200000000000003</v>
      </c>
      <c r="BG8" s="59">
        <v>87.6</v>
      </c>
      <c r="BH8" s="59">
        <v>84.3</v>
      </c>
      <c r="BI8" s="59">
        <v>69.5</v>
      </c>
      <c r="BJ8" s="59">
        <v>77.7</v>
      </c>
      <c r="BK8" s="59">
        <v>38.299999999999997</v>
      </c>
      <c r="BL8" s="59">
        <v>30.4</v>
      </c>
      <c r="BM8" s="59">
        <v>33.6</v>
      </c>
      <c r="BN8" s="59">
        <v>-122.5</v>
      </c>
      <c r="BO8" s="59">
        <v>8.5</v>
      </c>
      <c r="BP8" s="56">
        <v>0.8</v>
      </c>
      <c r="BQ8" s="60">
        <v>9718</v>
      </c>
      <c r="BR8" s="60">
        <v>22840</v>
      </c>
      <c r="BS8" s="60">
        <v>20542</v>
      </c>
      <c r="BT8" s="61">
        <v>8560</v>
      </c>
      <c r="BU8" s="61">
        <v>10977</v>
      </c>
      <c r="BV8" s="60">
        <v>7814</v>
      </c>
      <c r="BW8" s="60">
        <v>8183</v>
      </c>
      <c r="BX8" s="60">
        <v>7940</v>
      </c>
      <c r="BY8" s="60">
        <v>2576</v>
      </c>
      <c r="BZ8" s="60">
        <v>4153</v>
      </c>
      <c r="CA8" s="58">
        <v>10906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149437</v>
      </c>
      <c r="CN8" s="58">
        <v>21038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58.4</v>
      </c>
      <c r="DF8" s="59">
        <v>83.1</v>
      </c>
      <c r="DG8" s="59">
        <v>54.4</v>
      </c>
      <c r="DH8" s="59">
        <v>70.3</v>
      </c>
      <c r="DI8" s="59">
        <v>70</v>
      </c>
      <c r="DJ8" s="56">
        <v>99.8</v>
      </c>
      <c r="DK8" s="59">
        <v>270.8</v>
      </c>
      <c r="DL8" s="59">
        <v>239.6</v>
      </c>
      <c r="DM8" s="59">
        <v>225</v>
      </c>
      <c r="DN8" s="59">
        <v>154.19999999999999</v>
      </c>
      <c r="DO8" s="59">
        <v>175</v>
      </c>
      <c r="DP8" s="59">
        <v>274.8</v>
      </c>
      <c r="DQ8" s="59">
        <v>279.89999999999998</v>
      </c>
      <c r="DR8" s="59">
        <v>295.5</v>
      </c>
      <c r="DS8" s="59">
        <v>224.4</v>
      </c>
      <c r="DT8" s="59">
        <v>251.9</v>
      </c>
      <c r="DU8" s="56">
        <v>178.5</v>
      </c>
    </row>
    <row r="9" spans="1:125" x14ac:dyDescent="0.2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5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2023-01-29T08:39:54Z</cp:lastPrinted>
  <dcterms:created xsi:type="dcterms:W3CDTF">2022-12-09T03:27:52Z</dcterms:created>
  <dcterms:modified xsi:type="dcterms:W3CDTF">2023-02-13T01:46:34Z</dcterms:modified>
  <cp:category/>
</cp:coreProperties>
</file>