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14 経営比較分析表\R4\03_市町村回答　→01.23〆\13_安城市\駐車場事業\0213理財G修正\"/>
    </mc:Choice>
  </mc:AlternateContent>
  <xr:revisionPtr revIDLastSave="0" documentId="13_ncr:1_{2F8620D0-4E89-46AC-82B6-6E9830588579}" xr6:coauthVersionLast="47" xr6:coauthVersionMax="47" xr10:uidLastSave="{00000000-0000-0000-0000-000000000000}"/>
  <workbookProtection workbookAlgorithmName="SHA-512" workbookHashValue="ZgmdsoZMOZv4FOh2HascciJoSucuLS6okDRfuIciQzkMek0hnPT/R/BOJ9rfJHbdN3t7PStJZ01Sf90nbc6gWA==" workbookSaltValue="JkJnpZ/MMQd9F3LSKNVrWQ==" workbookSpinCount="100000" lockStructure="1"/>
  <bookViews>
    <workbookView xWindow="-98" yWindow="-98" windowWidth="17115" windowHeight="1087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JV32" i="4" s="1"/>
  <c r="DP7" i="5"/>
  <c r="DO7" i="5"/>
  <c r="DN7" i="5"/>
  <c r="DM7" i="5"/>
  <c r="DL7" i="5"/>
  <c r="DK7" i="5"/>
  <c r="JC31" i="4" s="1"/>
  <c r="DI7" i="5"/>
  <c r="DH7" i="5"/>
  <c r="LT78" i="4" s="1"/>
  <c r="DG7" i="5"/>
  <c r="DF7" i="5"/>
  <c r="DE7" i="5"/>
  <c r="DD7" i="5"/>
  <c r="DC7" i="5"/>
  <c r="DB7" i="5"/>
  <c r="LE77" i="4" s="1"/>
  <c r="DA7" i="5"/>
  <c r="CZ7" i="5"/>
  <c r="KA77" i="4" s="1"/>
  <c r="CN7" i="5"/>
  <c r="CM7" i="5"/>
  <c r="BZ7" i="5"/>
  <c r="BY7" i="5"/>
  <c r="BX7" i="5"/>
  <c r="BW7" i="5"/>
  <c r="JV53" i="4" s="1"/>
  <c r="BV7" i="5"/>
  <c r="BU7" i="5"/>
  <c r="BT7" i="5"/>
  <c r="BS7" i="5"/>
  <c r="BR7" i="5"/>
  <c r="BQ7" i="5"/>
  <c r="BO7" i="5"/>
  <c r="BN7" i="5"/>
  <c r="GQ53" i="4" s="1"/>
  <c r="BM7" i="5"/>
  <c r="BL7" i="5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AX7" i="5"/>
  <c r="AW7" i="5"/>
  <c r="BG52" i="4" s="1"/>
  <c r="AV7" i="5"/>
  <c r="AU7" i="5"/>
  <c r="U52" i="4" s="1"/>
  <c r="AS7" i="5"/>
  <c r="AR7" i="5"/>
  <c r="AQ7" i="5"/>
  <c r="AP7" i="5"/>
  <c r="AO7" i="5"/>
  <c r="AN7" i="5"/>
  <c r="AM7" i="5"/>
  <c r="AL7" i="5"/>
  <c r="FX31" i="4" s="1"/>
  <c r="AK7" i="5"/>
  <c r="AJ7" i="5"/>
  <c r="AH7" i="5"/>
  <c r="AG7" i="5"/>
  <c r="AF7" i="5"/>
  <c r="AE7" i="5"/>
  <c r="AN32" i="4" s="1"/>
  <c r="AD7" i="5"/>
  <c r="AC7" i="5"/>
  <c r="AB7" i="5"/>
  <c r="AA7" i="5"/>
  <c r="Z7" i="5"/>
  <c r="Y7" i="5"/>
  <c r="X7" i="5"/>
  <c r="W7" i="5"/>
  <c r="JQ10" i="4" s="1"/>
  <c r="V7" i="5"/>
  <c r="U7" i="5"/>
  <c r="T7" i="5"/>
  <c r="S7" i="5"/>
  <c r="R7" i="5"/>
  <c r="Q7" i="5"/>
  <c r="P7" i="5"/>
  <c r="O7" i="5"/>
  <c r="B10" i="4" s="1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D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C53" i="4"/>
  <c r="HJ53" i="4"/>
  <c r="FX53" i="4"/>
  <c r="FE53" i="4"/>
  <c r="EL53" i="4"/>
  <c r="CS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AN52" i="4"/>
  <c r="MA32" i="4"/>
  <c r="KO32" i="4"/>
  <c r="JC32" i="4"/>
  <c r="HJ32" i="4"/>
  <c r="GQ32" i="4"/>
  <c r="FX32" i="4"/>
  <c r="FE32" i="4"/>
  <c r="EL32" i="4"/>
  <c r="CS32" i="4"/>
  <c r="BZ32" i="4"/>
  <c r="BG32" i="4"/>
  <c r="U32" i="4"/>
  <c r="MA31" i="4"/>
  <c r="LH31" i="4"/>
  <c r="KO31" i="4"/>
  <c r="JV31" i="4"/>
  <c r="HJ31" i="4"/>
  <c r="GQ31" i="4"/>
  <c r="FE31" i="4"/>
  <c r="EL31" i="4"/>
  <c r="CS31" i="4"/>
  <c r="BZ31" i="4"/>
  <c r="BG31" i="4"/>
  <c r="AN31" i="4"/>
  <c r="U31" i="4"/>
  <c r="LJ10" i="4"/>
  <c r="HX10" i="4"/>
  <c r="DU10" i="4"/>
  <c r="CF10" i="4"/>
  <c r="LJ8" i="4"/>
  <c r="JQ8" i="4"/>
  <c r="HX8" i="4"/>
  <c r="FJ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Z30" i="4" l="1"/>
  <c r="BK76" i="4"/>
  <c r="LH51" i="4"/>
  <c r="IE76" i="4"/>
  <c r="BZ51" i="4"/>
  <c r="GQ30" i="4"/>
  <c r="LT76" i="4"/>
  <c r="GQ51" i="4"/>
  <c r="LH30" i="4"/>
  <c r="BG51" i="4"/>
  <c r="BG30" i="4"/>
  <c r="HP76" i="4"/>
  <c r="AV76" i="4"/>
  <c r="KO51" i="4"/>
  <c r="FX51" i="4"/>
  <c r="KO30" i="4"/>
  <c r="FX30" i="4"/>
  <c r="LE76" i="4"/>
  <c r="HA76" i="4"/>
  <c r="AN51" i="4"/>
  <c r="FE30" i="4"/>
  <c r="KP76" i="4"/>
  <c r="AN30" i="4"/>
  <c r="AG76" i="4"/>
  <c r="JV51" i="4"/>
  <c r="FE51" i="4"/>
  <c r="JV30" i="4"/>
  <c r="KA76" i="4"/>
  <c r="EL51" i="4"/>
  <c r="JC30" i="4"/>
  <c r="U30" i="4"/>
  <c r="R76" i="4"/>
  <c r="JC51" i="4"/>
  <c r="GL76" i="4"/>
  <c r="U51" i="4"/>
  <c r="EL30" i="4"/>
</calcChain>
</file>

<file path=xl/sharedStrings.xml><?xml version="1.0" encoding="utf-8"?>
<sst xmlns="http://schemas.openxmlformats.org/spreadsheetml/2006/main" count="278" uniqueCount="135">
  <si>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</si>
  <si>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</si>
  <si>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</si>
  <si>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</si>
  <si>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</si>
  <si>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</si>
  <si>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</si>
  <si>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</si>
  <si>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</si>
  <si>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</si>
  <si>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</si>
  <si>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</si>
  <si>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</si>
  <si>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</si>
  <si>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</si>
  <si>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</si>
  <si>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</si>
  <si>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</si>
  <si>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</si>
  <si>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</si>
  <si>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</si>
  <si>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</si>
  <si>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</si>
  <si>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</si>
  <si>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</si>
  <si>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</si>
  <si>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</si>
  <si>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</si>
  <si>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</si>
  <si>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</si>
  <si>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</si>
  <si>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</si>
  <si>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</si>
  <si>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</si>
  <si>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</si>
  <si>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</si>
  <si>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</si>
  <si>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</si>
  <si>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</si>
  <si>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</si>
  <si>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</si>
  <si>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</si>
  <si>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</si>
  <si>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</si>
  <si>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</si>
  <si>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</si>
  <si>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</si>
  <si>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</si>
  <si>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</si>
  <si>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</si>
  <si>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</si>
  <si>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</si>
  <si>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</si>
  <si>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</si>
  <si>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</si>
  <si>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</si>
  <si>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</si>
  <si>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</si>
  <si>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</si>
  <si>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</si>
  <si>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</si>
  <si>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</si>
  <si>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</si>
  <si>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</si>
  <si>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</si>
  <si>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</si>
  <si>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</si>
  <si>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</si>
  <si>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</si>
  <si>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</si>
  <si>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</si>
  <si>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</si>
  <si>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</si>
  <si>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</si>
  <si>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</si>
  <si>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</si>
  <si>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</si>
  <si>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</si>
  <si>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</si>
  <si>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</si>
  <si>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</si>
  <si>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</si>
  <si>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</si>
  <si>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</si>
  <si>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</si>
  <si>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</si>
  <si>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</si>
  <si>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</si>
  <si>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</si>
  <si>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</si>
  <si>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</si>
  <si>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</si>
  <si>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</si>
  <si>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</si>
  <si>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</si>
  <si>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</si>
  <si>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</si>
  <si>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</si>
  <si>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</si>
  <si>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</si>
  <si>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</si>
  <si>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当該値(N-3)</t>
    <phoneticPr fontId="5"/>
  </si>
  <si>
    <t>当該値(N)</t>
    <phoneticPr fontId="5"/>
  </si>
  <si>
    <t>当該値(N-1)</t>
    <phoneticPr fontId="5"/>
  </si>
  <si>
    <t>当該値(N-4)</t>
    <phoneticPr fontId="5"/>
  </si>
  <si>
    <t>当該値(N-2)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</si>
  <si>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</si>
  <si>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</si>
  <si>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</si>
  <si>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</si>
  <si>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</si>
  <si>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</si>
  <si>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</si>
  <si>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愛知県　安城市</t>
  </si>
  <si>
    <t>新安城駅南駐車場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</si>
  <si>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</si>
  <si>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</si>
  <si>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</si>
  <si>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</si>
  <si>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</si>
  <si>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</si>
  <si>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</si>
  <si>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</si>
  <si>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</si>
  <si>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</si>
  <si>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</si>
  <si>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</si>
  <si>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</si>
  <si>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</si>
  <si>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</si>
  <si>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</si>
  <si>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駐車場向かいに位置する病院関係の利用が多く、④売上高GOP比率は平均を上回っており、①収益的収支比率及び⑤EBITDAは一定の水準で推移しており、収益性は安定している。R02、R03はコロナ禍の影響が見受けられるが、各指標は平均を上回る値となった。</t>
    <rPh sb="97" eb="99">
      <t>エイキョウ</t>
    </rPh>
    <rPh sb="100" eb="102">
      <t>ミウ</t>
    </rPh>
    <rPh sb="108" eb="111">
      <t>カクシヒョウ</t>
    </rPh>
    <rPh sb="112" eb="114">
      <t>ヘイキン</t>
    </rPh>
    <rPh sb="115" eb="117">
      <t>ウワマワ</t>
    </rPh>
    <rPh sb="118" eb="119">
      <t>アタイ</t>
    </rPh>
    <phoneticPr fontId="5"/>
  </si>
  <si>
    <t>時間貸・定期貸併用駐車場であり、定期利用が多いため、１台あたりの駐車時間が長く、１日の平均台数が少ない状況となっている。⑪稼働率について、平均値と比べ低い年度もあるが、100％以上である。市主要病院が駐車場向かいにあり、利用者の傾向として病院利用が目的であり長時間利用が多いため、駐車場としてのニーズはあると考えられる。</t>
    <rPh sb="77" eb="79">
      <t>ネンド</t>
    </rPh>
    <phoneticPr fontId="5"/>
  </si>
  <si>
    <t>収益等はコロナ禍の影響が見られたものの安定しており、他会計補助金等に頼ることなく概ね黒字経営を続けられている。本駐車場は利用者需要が多かったため、H26からH27にかけて改修工事を行い、平面駐車場から１階２層の立体駐車場とし、収容台数を増やした。その後も規模に見合った収入を得ており、今後も継続して経営する必要がある。
経営戦略についてはR02年度に策定済み、R06年度の指定管理者更新の際に見直し予定である。</t>
    <rPh sb="7" eb="8">
      <t>カ</t>
    </rPh>
    <rPh sb="9" eb="11">
      <t>エイキョウ</t>
    </rPh>
    <rPh sb="12" eb="13">
      <t>ミ</t>
    </rPh>
    <rPh sb="19" eb="21">
      <t>アンテイ</t>
    </rPh>
    <rPh sb="183" eb="185">
      <t>ネンド</t>
    </rPh>
    <rPh sb="186" eb="193">
      <t>シテイカンリシャコウシン</t>
    </rPh>
    <rPh sb="194" eb="195">
      <t>サイ</t>
    </rPh>
    <rPh sb="196" eb="198">
      <t>ミナオ</t>
    </rPh>
    <rPh sb="199" eb="201">
      <t>ヨテイ</t>
    </rPh>
    <phoneticPr fontId="5"/>
  </si>
  <si>
    <t>地方公営企業法を適用していないため、⑥有形固定資産減価償却率及び⑨累積欠損金比率について「該当なし」となっている。また、⑩企業債残高対料金収入比率については、企業債残高が無いため０となる。なお、細かな施設の更新や修繕は今後必要に応じて行っていく。</t>
    <rPh sb="0" eb="2">
      <t>チホウ</t>
    </rPh>
    <rPh sb="2" eb="4">
      <t>コウエイ</t>
    </rPh>
    <rPh sb="4" eb="6">
      <t>キギョウ</t>
    </rPh>
    <rPh sb="6" eb="7">
      <t>ホウ</t>
    </rPh>
    <rPh sb="8" eb="10">
      <t>テキヨウ</t>
    </rPh>
    <rPh sb="19" eb="21">
      <t>ユウケイ</t>
    </rPh>
    <rPh sb="21" eb="23">
      <t>コテイ</t>
    </rPh>
    <rPh sb="23" eb="25">
      <t>シサン</t>
    </rPh>
    <rPh sb="25" eb="27">
      <t>ゲンカ</t>
    </rPh>
    <rPh sb="27" eb="29">
      <t>ショウキャク</t>
    </rPh>
    <rPh sb="29" eb="30">
      <t>リツ</t>
    </rPh>
    <rPh sb="30" eb="31">
      <t>オヨ</t>
    </rPh>
    <rPh sb="33" eb="35">
      <t>ルイセキ</t>
    </rPh>
    <rPh sb="35" eb="37">
      <t>ケッソン</t>
    </rPh>
    <rPh sb="37" eb="38">
      <t>キン</t>
    </rPh>
    <rPh sb="38" eb="40">
      <t>ヒリツ</t>
    </rPh>
    <rPh sb="61" eb="63">
      <t>キギョウ</t>
    </rPh>
    <rPh sb="63" eb="64">
      <t>サイ</t>
    </rPh>
    <rPh sb="64" eb="66">
      <t>ザンダカ</t>
    </rPh>
    <rPh sb="66" eb="67">
      <t>タイ</t>
    </rPh>
    <rPh sb="67" eb="69">
      <t>リョウキン</t>
    </rPh>
    <rPh sb="69" eb="71">
      <t>シュウニュウ</t>
    </rPh>
    <rPh sb="71" eb="73">
      <t>ヒリツ</t>
    </rPh>
    <rPh sb="79" eb="82">
      <t>キギョウサイ</t>
    </rPh>
    <rPh sb="82" eb="84">
      <t>ザンダカ</t>
    </rPh>
    <rPh sb="85" eb="86">
      <t>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</si>
</sst>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242.2</c:v>
                </c:pt>
                <c:pt idx="1">
                  <c:v>237</c:v>
                </c:pt>
                <c:pt idx="2">
                  <c:v>219</c:v>
                </c:pt>
                <c:pt idx="3">
                  <c:v>163.6</c:v>
                </c:pt>
                <c:pt idx="4">
                  <c:v>194.4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F-4FE3-91A5-3CB9376E5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204.3</c:v>
                </c:pt>
                <c:pt idx="1">
                  <c:v>224.9</c:v>
                </c:pt>
                <c:pt idx="2">
                  <c:v>230.7</c:v>
                </c:pt>
                <c:pt idx="3">
                  <c:v>130.19999999999999</c:v>
                </c:pt>
                <c:pt idx="4">
                  <c:v>136.5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AF-4FE3-91A5-3CB9376E5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4-4988-8057-32D69F674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119.2</c:v>
                </c:pt>
                <c:pt idx="1">
                  <c:v>107.2</c:v>
                </c:pt>
                <c:pt idx="2">
                  <c:v>1555</c:v>
                </c:pt>
                <c:pt idx="3">
                  <c:v>108.5</c:v>
                </c:pt>
                <c:pt idx="4">
                  <c:v>136.19999999999999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4-4988-8057-32D69F674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BC9-472B-B60B-41D4AEA47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C9-472B-B60B-41D4AEA47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A98-4E78-B7C0-0E1EE00FC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98-4E78-B7C0-0E1EE00FC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0-47BB-B0BF-B0E6AEAEB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3.6</c:v>
                </c:pt>
                <c:pt idx="2">
                  <c:v>1.7</c:v>
                </c:pt>
                <c:pt idx="3">
                  <c:v>8.6</c:v>
                </c:pt>
                <c:pt idx="4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90-47BB-B0BF-B0E6AEAEB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3-4BCD-9F4A-A81CA8307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11</c:v>
                </c:pt>
                <c:pt idx="2">
                  <c:v>7</c:v>
                </c:pt>
                <c:pt idx="3">
                  <c:v>87</c:v>
                </c:pt>
                <c:pt idx="4">
                  <c:v>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3-4BCD-9F4A-A81CA8307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142.9</c:v>
                </c:pt>
                <c:pt idx="1">
                  <c:v>146.80000000000001</c:v>
                </c:pt>
                <c:pt idx="2">
                  <c:v>138.19999999999999</c:v>
                </c:pt>
                <c:pt idx="3">
                  <c:v>100.4</c:v>
                </c:pt>
                <c:pt idx="4">
                  <c:v>112.1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6-4AF2-A231-2E41D3146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159.4</c:v>
                </c:pt>
                <c:pt idx="1">
                  <c:v>160</c:v>
                </c:pt>
                <c:pt idx="2">
                  <c:v>164.6</c:v>
                </c:pt>
                <c:pt idx="3">
                  <c:v>105.7</c:v>
                </c:pt>
                <c:pt idx="4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E6-4AF2-A231-2E41D3146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58.7</c:v>
                </c:pt>
                <c:pt idx="1">
                  <c:v>57.8</c:v>
                </c:pt>
                <c:pt idx="2">
                  <c:v>54.3</c:v>
                </c:pt>
                <c:pt idx="3">
                  <c:v>38.9</c:v>
                </c:pt>
                <c:pt idx="4">
                  <c:v>48.6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E-428E-AE9B-C3FD11F08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43.4</c:v>
                </c:pt>
                <c:pt idx="2">
                  <c:v>36.200000000000003</c:v>
                </c:pt>
                <c:pt idx="3">
                  <c:v>7.1</c:v>
                </c:pt>
                <c:pt idx="4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7E-428E-AE9B-C3FD11F08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20653</c:v>
                </c:pt>
                <c:pt idx="1">
                  <c:v>21051</c:v>
                </c:pt>
                <c:pt idx="2">
                  <c:v>19653</c:v>
                </c:pt>
                <c:pt idx="3">
                  <c:v>11182</c:v>
                </c:pt>
                <c:pt idx="4">
                  <c:v>15731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7-4994-B716-DF206E5B3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22549</c:v>
                </c:pt>
                <c:pt idx="1">
                  <c:v>26255</c:v>
                </c:pt>
                <c:pt idx="2">
                  <c:v>24482</c:v>
                </c:pt>
                <c:pt idx="3">
                  <c:v>4211</c:v>
                </c:pt>
                <c:pt idx="4">
                  <c:v>10653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7-4994-B716-DF206E5B3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2.75" x14ac:dyDescent="0.25"/>
  <cols>
    <col min="1" max="1" width="2.6640625" customWidth="1"/>
    <col min="2" max="2" width="0.86328125" customWidth="1"/>
    <col min="3" max="244" width="0.6640625" customWidth="1"/>
    <col min="245" max="245" width="0.86328125" customWidth="1"/>
    <col min="246" max="366" width="0.6640625" customWidth="1"/>
    <col min="368" max="382" width="3.1328125" customWidth="1"/>
  </cols>
  <sheetData>
    <row r="1" spans="1:382" ht="17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5">
      <c r="A6" s="2"/>
      <c r="B6" s="130" t="str">
        <f>データ!H6&amp;"　"&amp;データ!I6</f>
        <v>愛知県安城市　新安城駅南駐車場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Ａ１Ｂ１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8710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121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立体式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16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280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131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242.2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237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219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163.6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194.4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142.9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146.80000000000001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138.19999999999999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100.4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112.1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204.3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224.9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230.7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130.19999999999999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136.5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3.6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1.7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8.6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4.3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159.4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160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164.6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105.7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104.3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134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132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58.7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57.8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54.3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38.9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48.6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20653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21051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19653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11182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15731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11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7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87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7646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32.299999999999997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43.4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36.200000000000003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7.1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5.6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22549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26255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24482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4211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10653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133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479347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53722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119.2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107.2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1555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108.5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136.19999999999999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5">
      <c r="C83" s="2"/>
      <c r="BH83" s="2"/>
      <c r="GN83" s="2"/>
      <c r="IT83" s="2"/>
      <c r="KY83" s="2"/>
    </row>
    <row r="84" spans="1:382" x14ac:dyDescent="0.25">
      <c r="C84" s="2"/>
      <c r="BH84" s="2"/>
      <c r="GN84" s="2"/>
      <c r="IT84" s="2"/>
      <c r="KY84" s="2"/>
    </row>
    <row r="86" spans="1:382" hidden="1" x14ac:dyDescent="0.2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RJpRtHDFWw0TnDqOzV3xppTbIasc3s3VUD0HOXOS7eIBY/ZI22UoQ0/5pwOts3Tl1+W1FohP9I0G8Dey3Bvgjg==" saltValue="Z4rxxJtd+zpZpFoZR44YA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2.75" x14ac:dyDescent="0.25"/>
  <cols>
    <col min="1" max="1" width="14.6640625" customWidth="1"/>
    <col min="2" max="90" width="11.86328125" customWidth="1"/>
    <col min="91" max="92" width="15.46484375" customWidth="1"/>
    <col min="93" max="125" width="11.86328125" customWidth="1"/>
  </cols>
  <sheetData>
    <row r="1" spans="1:125" x14ac:dyDescent="0.2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99</v>
      </c>
      <c r="AL5" s="47" t="s">
        <v>90</v>
      </c>
      <c r="AM5" s="47" t="s">
        <v>100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101</v>
      </c>
      <c r="AW5" s="47" t="s">
        <v>90</v>
      </c>
      <c r="AX5" s="47" t="s">
        <v>100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89</v>
      </c>
      <c r="BH5" s="47" t="s">
        <v>90</v>
      </c>
      <c r="BI5" s="47" t="s">
        <v>100</v>
      </c>
      <c r="BJ5" s="47" t="s">
        <v>102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99</v>
      </c>
      <c r="BS5" s="47" t="s">
        <v>90</v>
      </c>
      <c r="BT5" s="47" t="s">
        <v>103</v>
      </c>
      <c r="BU5" s="47" t="s">
        <v>102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104</v>
      </c>
      <c r="CC5" s="47" t="s">
        <v>101</v>
      </c>
      <c r="CD5" s="47" t="s">
        <v>105</v>
      </c>
      <c r="CE5" s="47" t="s">
        <v>100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106</v>
      </c>
      <c r="CP5" s="47" t="s">
        <v>101</v>
      </c>
      <c r="CQ5" s="47" t="s">
        <v>107</v>
      </c>
      <c r="CR5" s="47" t="s">
        <v>100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101</v>
      </c>
      <c r="DB5" s="47" t="s">
        <v>90</v>
      </c>
      <c r="DC5" s="47" t="s">
        <v>100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104</v>
      </c>
      <c r="DL5" s="47" t="s">
        <v>101</v>
      </c>
      <c r="DM5" s="47" t="s">
        <v>107</v>
      </c>
      <c r="DN5" s="47" t="s">
        <v>100</v>
      </c>
      <c r="DO5" s="47" t="s">
        <v>102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5">
      <c r="A6" s="37" t="s">
        <v>108</v>
      </c>
      <c r="B6" s="48">
        <f>B8</f>
        <v>2021</v>
      </c>
      <c r="C6" s="48">
        <f t="shared" ref="C6:X6" si="1">C8</f>
        <v>232122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16</v>
      </c>
      <c r="H6" s="48" t="str">
        <f>SUBSTITUTE(H8,"　","")</f>
        <v>愛知県安城市</v>
      </c>
      <c r="I6" s="48" t="str">
        <f t="shared" si="1"/>
        <v>新安城駅南駐車場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立体式</v>
      </c>
      <c r="R6" s="51">
        <f t="shared" si="1"/>
        <v>16</v>
      </c>
      <c r="S6" s="50" t="str">
        <f t="shared" si="1"/>
        <v>駅</v>
      </c>
      <c r="T6" s="50" t="str">
        <f t="shared" si="1"/>
        <v>無</v>
      </c>
      <c r="U6" s="51">
        <f t="shared" si="1"/>
        <v>8710</v>
      </c>
      <c r="V6" s="51">
        <f t="shared" si="1"/>
        <v>280</v>
      </c>
      <c r="W6" s="51">
        <f t="shared" si="1"/>
        <v>100</v>
      </c>
      <c r="X6" s="50" t="str">
        <f t="shared" si="1"/>
        <v>代行制</v>
      </c>
      <c r="Y6" s="52">
        <f>IF(Y8="-",NA(),Y8)</f>
        <v>242.2</v>
      </c>
      <c r="Z6" s="52">
        <f t="shared" ref="Z6:AH6" si="2">IF(Z8="-",NA(),Z8)</f>
        <v>237</v>
      </c>
      <c r="AA6" s="52">
        <f t="shared" si="2"/>
        <v>219</v>
      </c>
      <c r="AB6" s="52">
        <f t="shared" si="2"/>
        <v>163.6</v>
      </c>
      <c r="AC6" s="52">
        <f t="shared" si="2"/>
        <v>194.4</v>
      </c>
      <c r="AD6" s="52">
        <f t="shared" si="2"/>
        <v>204.3</v>
      </c>
      <c r="AE6" s="52">
        <f t="shared" si="2"/>
        <v>224.9</v>
      </c>
      <c r="AF6" s="52">
        <f t="shared" si="2"/>
        <v>230.7</v>
      </c>
      <c r="AG6" s="52">
        <f t="shared" si="2"/>
        <v>130.19999999999999</v>
      </c>
      <c r="AH6" s="52">
        <f t="shared" si="2"/>
        <v>136.5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3.6</v>
      </c>
      <c r="AQ6" s="52">
        <f t="shared" si="3"/>
        <v>1.7</v>
      </c>
      <c r="AR6" s="52">
        <f t="shared" si="3"/>
        <v>8.6</v>
      </c>
      <c r="AS6" s="52">
        <f t="shared" si="3"/>
        <v>4.3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11</v>
      </c>
      <c r="BB6" s="53">
        <f t="shared" si="4"/>
        <v>7</v>
      </c>
      <c r="BC6" s="53">
        <f t="shared" si="4"/>
        <v>87</v>
      </c>
      <c r="BD6" s="53">
        <f t="shared" si="4"/>
        <v>7646</v>
      </c>
      <c r="BE6" s="51" t="str">
        <f>IF(BE8="-","",IF(BE8="-","【-】","【"&amp;SUBSTITUTE(TEXT(BE8,"#,##0"),"-","△")&amp;"】"))</f>
        <v>【3,111】</v>
      </c>
      <c r="BF6" s="52">
        <f>IF(BF8="-",NA(),BF8)</f>
        <v>58.7</v>
      </c>
      <c r="BG6" s="52">
        <f t="shared" ref="BG6:BO6" si="5">IF(BG8="-",NA(),BG8)</f>
        <v>57.8</v>
      </c>
      <c r="BH6" s="52">
        <f t="shared" si="5"/>
        <v>54.3</v>
      </c>
      <c r="BI6" s="52">
        <f t="shared" si="5"/>
        <v>38.9</v>
      </c>
      <c r="BJ6" s="52">
        <f t="shared" si="5"/>
        <v>48.6</v>
      </c>
      <c r="BK6" s="52">
        <f t="shared" si="5"/>
        <v>32.299999999999997</v>
      </c>
      <c r="BL6" s="52">
        <f t="shared" si="5"/>
        <v>43.4</v>
      </c>
      <c r="BM6" s="52">
        <f t="shared" si="5"/>
        <v>36.200000000000003</v>
      </c>
      <c r="BN6" s="52">
        <f t="shared" si="5"/>
        <v>7.1</v>
      </c>
      <c r="BO6" s="52">
        <f t="shared" si="5"/>
        <v>5.6</v>
      </c>
      <c r="BP6" s="49" t="str">
        <f>IF(BP8="-","",IF(BP8="-","【-】","【"&amp;SUBSTITUTE(TEXT(BP8,"#,##0.0"),"-","△")&amp;"】"))</f>
        <v>【0.8】</v>
      </c>
      <c r="BQ6" s="53">
        <f>IF(BQ8="-",NA(),BQ8)</f>
        <v>20653</v>
      </c>
      <c r="BR6" s="53">
        <f t="shared" ref="BR6:BZ6" si="6">IF(BR8="-",NA(),BR8)</f>
        <v>21051</v>
      </c>
      <c r="BS6" s="53">
        <f t="shared" si="6"/>
        <v>19653</v>
      </c>
      <c r="BT6" s="53">
        <f t="shared" si="6"/>
        <v>11182</v>
      </c>
      <c r="BU6" s="53">
        <f t="shared" si="6"/>
        <v>15731</v>
      </c>
      <c r="BV6" s="53">
        <f t="shared" si="6"/>
        <v>22549</v>
      </c>
      <c r="BW6" s="53">
        <f t="shared" si="6"/>
        <v>26255</v>
      </c>
      <c r="BX6" s="53">
        <f t="shared" si="6"/>
        <v>24482</v>
      </c>
      <c r="BY6" s="53">
        <f t="shared" si="6"/>
        <v>4211</v>
      </c>
      <c r="BZ6" s="53">
        <f t="shared" si="6"/>
        <v>10653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479347</v>
      </c>
      <c r="CN6" s="51">
        <f t="shared" si="7"/>
        <v>53722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119.2</v>
      </c>
      <c r="DF6" s="52">
        <f t="shared" si="8"/>
        <v>107.2</v>
      </c>
      <c r="DG6" s="52">
        <f t="shared" si="8"/>
        <v>1555</v>
      </c>
      <c r="DH6" s="52">
        <f t="shared" si="8"/>
        <v>108.5</v>
      </c>
      <c r="DI6" s="52">
        <f t="shared" si="8"/>
        <v>136.19999999999999</v>
      </c>
      <c r="DJ6" s="49" t="str">
        <f>IF(DJ8="-","",IF(DJ8="-","【-】","【"&amp;SUBSTITUTE(TEXT(DJ8,"#,##0.0"),"-","△")&amp;"】"))</f>
        <v>【99.8】</v>
      </c>
      <c r="DK6" s="52">
        <f>IF(DK8="-",NA(),DK8)</f>
        <v>142.9</v>
      </c>
      <c r="DL6" s="52">
        <f t="shared" ref="DL6:DT6" si="9">IF(DL8="-",NA(),DL8)</f>
        <v>146.80000000000001</v>
      </c>
      <c r="DM6" s="52">
        <f t="shared" si="9"/>
        <v>138.19999999999999</v>
      </c>
      <c r="DN6" s="52">
        <f t="shared" si="9"/>
        <v>100.4</v>
      </c>
      <c r="DO6" s="52">
        <f t="shared" si="9"/>
        <v>112.1</v>
      </c>
      <c r="DP6" s="52">
        <f t="shared" si="9"/>
        <v>159.4</v>
      </c>
      <c r="DQ6" s="52">
        <f t="shared" si="9"/>
        <v>160</v>
      </c>
      <c r="DR6" s="52">
        <f t="shared" si="9"/>
        <v>164.6</v>
      </c>
      <c r="DS6" s="52">
        <f t="shared" si="9"/>
        <v>105.7</v>
      </c>
      <c r="DT6" s="52">
        <f t="shared" si="9"/>
        <v>104.3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25">
      <c r="A7" s="37" t="s">
        <v>111</v>
      </c>
      <c r="B7" s="48">
        <f t="shared" ref="B7:X7" si="10">B8</f>
        <v>2021</v>
      </c>
      <c r="C7" s="48">
        <f t="shared" si="10"/>
        <v>232122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16</v>
      </c>
      <c r="H7" s="48" t="str">
        <f t="shared" si="10"/>
        <v>愛知県　安城市</v>
      </c>
      <c r="I7" s="48" t="str">
        <f t="shared" si="10"/>
        <v>新安城駅南駐車場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立体式</v>
      </c>
      <c r="R7" s="51">
        <f t="shared" si="10"/>
        <v>16</v>
      </c>
      <c r="S7" s="50" t="str">
        <f t="shared" si="10"/>
        <v>駅</v>
      </c>
      <c r="T7" s="50" t="str">
        <f t="shared" si="10"/>
        <v>無</v>
      </c>
      <c r="U7" s="51">
        <f t="shared" si="10"/>
        <v>8710</v>
      </c>
      <c r="V7" s="51">
        <f t="shared" si="10"/>
        <v>280</v>
      </c>
      <c r="W7" s="51">
        <f t="shared" si="10"/>
        <v>100</v>
      </c>
      <c r="X7" s="50" t="str">
        <f t="shared" si="10"/>
        <v>代行制</v>
      </c>
      <c r="Y7" s="52">
        <f>Y8</f>
        <v>242.2</v>
      </c>
      <c r="Z7" s="52">
        <f t="shared" ref="Z7:AH7" si="11">Z8</f>
        <v>237</v>
      </c>
      <c r="AA7" s="52">
        <f t="shared" si="11"/>
        <v>219</v>
      </c>
      <c r="AB7" s="52">
        <f t="shared" si="11"/>
        <v>163.6</v>
      </c>
      <c r="AC7" s="52">
        <f t="shared" si="11"/>
        <v>194.4</v>
      </c>
      <c r="AD7" s="52">
        <f t="shared" si="11"/>
        <v>204.3</v>
      </c>
      <c r="AE7" s="52">
        <f t="shared" si="11"/>
        <v>224.9</v>
      </c>
      <c r="AF7" s="52">
        <f t="shared" si="11"/>
        <v>230.7</v>
      </c>
      <c r="AG7" s="52">
        <f t="shared" si="11"/>
        <v>130.19999999999999</v>
      </c>
      <c r="AH7" s="52">
        <f t="shared" si="11"/>
        <v>136.5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3.6</v>
      </c>
      <c r="AQ7" s="52">
        <f t="shared" si="12"/>
        <v>1.7</v>
      </c>
      <c r="AR7" s="52">
        <f t="shared" si="12"/>
        <v>8.6</v>
      </c>
      <c r="AS7" s="52">
        <f t="shared" si="12"/>
        <v>4.3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11</v>
      </c>
      <c r="BB7" s="53">
        <f t="shared" si="13"/>
        <v>7</v>
      </c>
      <c r="BC7" s="53">
        <f t="shared" si="13"/>
        <v>87</v>
      </c>
      <c r="BD7" s="53">
        <f t="shared" si="13"/>
        <v>7646</v>
      </c>
      <c r="BE7" s="51"/>
      <c r="BF7" s="52">
        <f>BF8</f>
        <v>58.7</v>
      </c>
      <c r="BG7" s="52">
        <f t="shared" ref="BG7:BO7" si="14">BG8</f>
        <v>57.8</v>
      </c>
      <c r="BH7" s="52">
        <f t="shared" si="14"/>
        <v>54.3</v>
      </c>
      <c r="BI7" s="52">
        <f t="shared" si="14"/>
        <v>38.9</v>
      </c>
      <c r="BJ7" s="52">
        <f t="shared" si="14"/>
        <v>48.6</v>
      </c>
      <c r="BK7" s="52">
        <f t="shared" si="14"/>
        <v>32.299999999999997</v>
      </c>
      <c r="BL7" s="52">
        <f t="shared" si="14"/>
        <v>43.4</v>
      </c>
      <c r="BM7" s="52">
        <f t="shared" si="14"/>
        <v>36.200000000000003</v>
      </c>
      <c r="BN7" s="52">
        <f t="shared" si="14"/>
        <v>7.1</v>
      </c>
      <c r="BO7" s="52">
        <f t="shared" si="14"/>
        <v>5.6</v>
      </c>
      <c r="BP7" s="49"/>
      <c r="BQ7" s="53">
        <f>BQ8</f>
        <v>20653</v>
      </c>
      <c r="BR7" s="53">
        <f t="shared" ref="BR7:BZ7" si="15">BR8</f>
        <v>21051</v>
      </c>
      <c r="BS7" s="53">
        <f t="shared" si="15"/>
        <v>19653</v>
      </c>
      <c r="BT7" s="53">
        <f t="shared" si="15"/>
        <v>11182</v>
      </c>
      <c r="BU7" s="53">
        <f t="shared" si="15"/>
        <v>15731</v>
      </c>
      <c r="BV7" s="53">
        <f t="shared" si="15"/>
        <v>22549</v>
      </c>
      <c r="BW7" s="53">
        <f t="shared" si="15"/>
        <v>26255</v>
      </c>
      <c r="BX7" s="53">
        <f t="shared" si="15"/>
        <v>24482</v>
      </c>
      <c r="BY7" s="53">
        <f t="shared" si="15"/>
        <v>4211</v>
      </c>
      <c r="BZ7" s="53">
        <f t="shared" si="15"/>
        <v>10653</v>
      </c>
      <c r="CA7" s="51"/>
      <c r="CB7" s="52" t="s">
        <v>112</v>
      </c>
      <c r="CC7" s="52" t="s">
        <v>112</v>
      </c>
      <c r="CD7" s="52" t="s">
        <v>112</v>
      </c>
      <c r="CE7" s="52" t="s">
        <v>112</v>
      </c>
      <c r="CF7" s="52" t="s">
        <v>112</v>
      </c>
      <c r="CG7" s="52" t="s">
        <v>112</v>
      </c>
      <c r="CH7" s="52" t="s">
        <v>112</v>
      </c>
      <c r="CI7" s="52" t="s">
        <v>112</v>
      </c>
      <c r="CJ7" s="52" t="s">
        <v>112</v>
      </c>
      <c r="CK7" s="52" t="s">
        <v>110</v>
      </c>
      <c r="CL7" s="49"/>
      <c r="CM7" s="51">
        <f>CM8</f>
        <v>479347</v>
      </c>
      <c r="CN7" s="51">
        <f>CN8</f>
        <v>53722</v>
      </c>
      <c r="CO7" s="52" t="s">
        <v>112</v>
      </c>
      <c r="CP7" s="52" t="s">
        <v>112</v>
      </c>
      <c r="CQ7" s="52" t="s">
        <v>112</v>
      </c>
      <c r="CR7" s="52" t="s">
        <v>112</v>
      </c>
      <c r="CS7" s="52" t="s">
        <v>112</v>
      </c>
      <c r="CT7" s="52" t="s">
        <v>112</v>
      </c>
      <c r="CU7" s="52" t="s">
        <v>112</v>
      </c>
      <c r="CV7" s="52" t="s">
        <v>112</v>
      </c>
      <c r="CW7" s="52" t="s">
        <v>112</v>
      </c>
      <c r="CX7" s="52" t="s">
        <v>110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119.2</v>
      </c>
      <c r="DF7" s="52">
        <f t="shared" si="16"/>
        <v>107.2</v>
      </c>
      <c r="DG7" s="52">
        <f t="shared" si="16"/>
        <v>1555</v>
      </c>
      <c r="DH7" s="52">
        <f t="shared" si="16"/>
        <v>108.5</v>
      </c>
      <c r="DI7" s="52">
        <f t="shared" si="16"/>
        <v>136.19999999999999</v>
      </c>
      <c r="DJ7" s="49"/>
      <c r="DK7" s="52">
        <f>DK8</f>
        <v>142.9</v>
      </c>
      <c r="DL7" s="52">
        <f t="shared" ref="DL7:DT7" si="17">DL8</f>
        <v>146.80000000000001</v>
      </c>
      <c r="DM7" s="52">
        <f t="shared" si="17"/>
        <v>138.19999999999999</v>
      </c>
      <c r="DN7" s="52">
        <f t="shared" si="17"/>
        <v>100.4</v>
      </c>
      <c r="DO7" s="52">
        <f t="shared" si="17"/>
        <v>112.1</v>
      </c>
      <c r="DP7" s="52">
        <f t="shared" si="17"/>
        <v>159.4</v>
      </c>
      <c r="DQ7" s="52">
        <f t="shared" si="17"/>
        <v>160</v>
      </c>
      <c r="DR7" s="52">
        <f t="shared" si="17"/>
        <v>164.6</v>
      </c>
      <c r="DS7" s="52">
        <f t="shared" si="17"/>
        <v>105.7</v>
      </c>
      <c r="DT7" s="52">
        <f t="shared" si="17"/>
        <v>104.3</v>
      </c>
      <c r="DU7" s="49"/>
    </row>
    <row r="8" spans="1:125" s="54" customFormat="1" x14ac:dyDescent="0.25">
      <c r="A8" s="37"/>
      <c r="B8" s="55">
        <v>2021</v>
      </c>
      <c r="C8" s="55">
        <v>232122</v>
      </c>
      <c r="D8" s="55">
        <v>47</v>
      </c>
      <c r="E8" s="55">
        <v>14</v>
      </c>
      <c r="F8" s="55">
        <v>0</v>
      </c>
      <c r="G8" s="55">
        <v>16</v>
      </c>
      <c r="H8" s="55" t="s">
        <v>113</v>
      </c>
      <c r="I8" s="55" t="s">
        <v>114</v>
      </c>
      <c r="J8" s="55" t="s">
        <v>115</v>
      </c>
      <c r="K8" s="55" t="s">
        <v>116</v>
      </c>
      <c r="L8" s="55" t="s">
        <v>117</v>
      </c>
      <c r="M8" s="55" t="s">
        <v>118</v>
      </c>
      <c r="N8" s="55" t="s">
        <v>119</v>
      </c>
      <c r="O8" s="56" t="s">
        <v>120</v>
      </c>
      <c r="P8" s="57" t="s">
        <v>121</v>
      </c>
      <c r="Q8" s="57" t="s">
        <v>122</v>
      </c>
      <c r="R8" s="58">
        <v>16</v>
      </c>
      <c r="S8" s="57" t="s">
        <v>123</v>
      </c>
      <c r="T8" s="57" t="s">
        <v>124</v>
      </c>
      <c r="U8" s="58">
        <v>8710</v>
      </c>
      <c r="V8" s="58">
        <v>280</v>
      </c>
      <c r="W8" s="58">
        <v>100</v>
      </c>
      <c r="X8" s="57" t="s">
        <v>125</v>
      </c>
      <c r="Y8" s="59">
        <v>242.2</v>
      </c>
      <c r="Z8" s="59">
        <v>237</v>
      </c>
      <c r="AA8" s="59">
        <v>219</v>
      </c>
      <c r="AB8" s="59">
        <v>163.6</v>
      </c>
      <c r="AC8" s="59">
        <v>194.4</v>
      </c>
      <c r="AD8" s="59">
        <v>204.3</v>
      </c>
      <c r="AE8" s="59">
        <v>224.9</v>
      </c>
      <c r="AF8" s="59">
        <v>230.7</v>
      </c>
      <c r="AG8" s="59">
        <v>130.19999999999999</v>
      </c>
      <c r="AH8" s="59">
        <v>136.5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3.6</v>
      </c>
      <c r="AQ8" s="59">
        <v>1.7</v>
      </c>
      <c r="AR8" s="59">
        <v>8.6</v>
      </c>
      <c r="AS8" s="59">
        <v>4.3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11</v>
      </c>
      <c r="BB8" s="60">
        <v>7</v>
      </c>
      <c r="BC8" s="60">
        <v>87</v>
      </c>
      <c r="BD8" s="60">
        <v>7646</v>
      </c>
      <c r="BE8" s="60">
        <v>3111</v>
      </c>
      <c r="BF8" s="59">
        <v>58.7</v>
      </c>
      <c r="BG8" s="59">
        <v>57.8</v>
      </c>
      <c r="BH8" s="59">
        <v>54.3</v>
      </c>
      <c r="BI8" s="59">
        <v>38.9</v>
      </c>
      <c r="BJ8" s="59">
        <v>48.6</v>
      </c>
      <c r="BK8" s="59">
        <v>32.299999999999997</v>
      </c>
      <c r="BL8" s="59">
        <v>43.4</v>
      </c>
      <c r="BM8" s="59">
        <v>36.200000000000003</v>
      </c>
      <c r="BN8" s="59">
        <v>7.1</v>
      </c>
      <c r="BO8" s="59">
        <v>5.6</v>
      </c>
      <c r="BP8" s="56">
        <v>0.8</v>
      </c>
      <c r="BQ8" s="60">
        <v>20653</v>
      </c>
      <c r="BR8" s="60">
        <v>21051</v>
      </c>
      <c r="BS8" s="60">
        <v>19653</v>
      </c>
      <c r="BT8" s="61">
        <v>11182</v>
      </c>
      <c r="BU8" s="61">
        <v>15731</v>
      </c>
      <c r="BV8" s="60">
        <v>22549</v>
      </c>
      <c r="BW8" s="60">
        <v>26255</v>
      </c>
      <c r="BX8" s="60">
        <v>24482</v>
      </c>
      <c r="BY8" s="60">
        <v>4211</v>
      </c>
      <c r="BZ8" s="60">
        <v>10653</v>
      </c>
      <c r="CA8" s="58">
        <v>10906</v>
      </c>
      <c r="CB8" s="59" t="s">
        <v>117</v>
      </c>
      <c r="CC8" s="59" t="s">
        <v>117</v>
      </c>
      <c r="CD8" s="59" t="s">
        <v>117</v>
      </c>
      <c r="CE8" s="59" t="s">
        <v>117</v>
      </c>
      <c r="CF8" s="59" t="s">
        <v>117</v>
      </c>
      <c r="CG8" s="59" t="s">
        <v>117</v>
      </c>
      <c r="CH8" s="59" t="s">
        <v>117</v>
      </c>
      <c r="CI8" s="59" t="s">
        <v>117</v>
      </c>
      <c r="CJ8" s="59" t="s">
        <v>117</v>
      </c>
      <c r="CK8" s="59" t="s">
        <v>117</v>
      </c>
      <c r="CL8" s="56" t="s">
        <v>117</v>
      </c>
      <c r="CM8" s="58">
        <v>479347</v>
      </c>
      <c r="CN8" s="58">
        <v>53722</v>
      </c>
      <c r="CO8" s="59" t="s">
        <v>117</v>
      </c>
      <c r="CP8" s="59" t="s">
        <v>117</v>
      </c>
      <c r="CQ8" s="59" t="s">
        <v>117</v>
      </c>
      <c r="CR8" s="59" t="s">
        <v>117</v>
      </c>
      <c r="CS8" s="59" t="s">
        <v>117</v>
      </c>
      <c r="CT8" s="59" t="s">
        <v>117</v>
      </c>
      <c r="CU8" s="59" t="s">
        <v>117</v>
      </c>
      <c r="CV8" s="59" t="s">
        <v>117</v>
      </c>
      <c r="CW8" s="59" t="s">
        <v>117</v>
      </c>
      <c r="CX8" s="59" t="s">
        <v>117</v>
      </c>
      <c r="CY8" s="56" t="s">
        <v>117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119.2</v>
      </c>
      <c r="DF8" s="59">
        <v>107.2</v>
      </c>
      <c r="DG8" s="59">
        <v>1555</v>
      </c>
      <c r="DH8" s="59">
        <v>108.5</v>
      </c>
      <c r="DI8" s="59">
        <v>136.19999999999999</v>
      </c>
      <c r="DJ8" s="56">
        <v>99.8</v>
      </c>
      <c r="DK8" s="59">
        <v>142.9</v>
      </c>
      <c r="DL8" s="59">
        <v>146.80000000000001</v>
      </c>
      <c r="DM8" s="59">
        <v>138.19999999999999</v>
      </c>
      <c r="DN8" s="59">
        <v>100.4</v>
      </c>
      <c r="DO8" s="59">
        <v>112.1</v>
      </c>
      <c r="DP8" s="59">
        <v>159.4</v>
      </c>
      <c r="DQ8" s="59">
        <v>160</v>
      </c>
      <c r="DR8" s="59">
        <v>164.6</v>
      </c>
      <c r="DS8" s="59">
        <v>105.7</v>
      </c>
      <c r="DT8" s="59">
        <v>104.3</v>
      </c>
      <c r="DU8" s="56">
        <v>178.5</v>
      </c>
    </row>
    <row r="9" spans="1:125" x14ac:dyDescent="0.2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5">
      <c r="A10" s="64"/>
      <c r="B10" s="64" t="s">
        <v>126</v>
      </c>
      <c r="C10" s="64" t="s">
        <v>127</v>
      </c>
      <c r="D10" s="64" t="s">
        <v>128</v>
      </c>
      <c r="E10" s="64" t="s">
        <v>129</v>
      </c>
      <c r="F10" s="64" t="s">
        <v>130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dcterms:created xsi:type="dcterms:W3CDTF">2022-12-09T03:27:53Z</dcterms:created>
  <dcterms:modified xsi:type="dcterms:W3CDTF">2023-02-13T01:47:21Z</dcterms:modified>
  <cp:category/>
</cp:coreProperties>
</file>