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937D9E2E-44F6-419E-8334-93D7C3AEEE25}" xr6:coauthVersionLast="47" xr6:coauthVersionMax="47" xr10:uidLastSave="{00000000-0000-0000-0000-000000000000}"/>
  <workbookProtection workbookAlgorithmName="SHA-512" workbookHashValue="+huxtLPzSPRreRVjGAH5v2PsdzRfIv6mWt8LA0XDkpCglrf1i1n45gV9laeU1eUkqYZi4noTQVPwdYjK5AgG5w==" workbookSaltValue="s038fr9QXg21E9uaUqO/gQ=="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DA7" i="5"/>
  <c r="CZ7" i="5"/>
  <c r="CN7" i="5"/>
  <c r="CM7" i="5"/>
  <c r="BZ7" i="5"/>
  <c r="BY7" i="5"/>
  <c r="BX7" i="5"/>
  <c r="BW7" i="5"/>
  <c r="BV7" i="5"/>
  <c r="BU7" i="5"/>
  <c r="BT7" i="5"/>
  <c r="LH52" i="4" s="1"/>
  <c r="BS7" i="5"/>
  <c r="KO52" i="4" s="1"/>
  <c r="BR7" i="5"/>
  <c r="JV52" i="4" s="1"/>
  <c r="BQ7" i="5"/>
  <c r="JC52" i="4" s="1"/>
  <c r="BO7" i="5"/>
  <c r="HJ53" i="4" s="1"/>
  <c r="BN7" i="5"/>
  <c r="GQ53" i="4" s="1"/>
  <c r="BM7" i="5"/>
  <c r="FX53" i="4" s="1"/>
  <c r="BL7" i="5"/>
  <c r="FE53" i="4" s="1"/>
  <c r="BK7" i="5"/>
  <c r="BJ7" i="5"/>
  <c r="BI7" i="5"/>
  <c r="BH7" i="5"/>
  <c r="BG7" i="5"/>
  <c r="BF7" i="5"/>
  <c r="BD7" i="5"/>
  <c r="BC7" i="5"/>
  <c r="BB7" i="5"/>
  <c r="BA7" i="5"/>
  <c r="AZ7" i="5"/>
  <c r="U53" i="4" s="1"/>
  <c r="AY7" i="5"/>
  <c r="AX7" i="5"/>
  <c r="AW7" i="5"/>
  <c r="AV7" i="5"/>
  <c r="AU7" i="5"/>
  <c r="AS7" i="5"/>
  <c r="AR7" i="5"/>
  <c r="AQ7" i="5"/>
  <c r="AP7" i="5"/>
  <c r="FE32" i="4" s="1"/>
  <c r="AO7" i="5"/>
  <c r="EL32" i="4" s="1"/>
  <c r="AN7" i="5"/>
  <c r="HJ31" i="4" s="1"/>
  <c r="AM7" i="5"/>
  <c r="GQ31" i="4" s="1"/>
  <c r="AL7" i="5"/>
  <c r="FX31" i="4" s="1"/>
  <c r="AK7" i="5"/>
  <c r="AJ7" i="5"/>
  <c r="AH7" i="5"/>
  <c r="AG7" i="5"/>
  <c r="AF7" i="5"/>
  <c r="AE7" i="5"/>
  <c r="AD7" i="5"/>
  <c r="AC7" i="5"/>
  <c r="CS31" i="4" s="1"/>
  <c r="AB7" i="5"/>
  <c r="BZ31" i="4" s="1"/>
  <c r="AA7" i="5"/>
  <c r="BG31" i="4" s="1"/>
  <c r="Z7" i="5"/>
  <c r="AN31" i="4" s="1"/>
  <c r="Y7" i="5"/>
  <c r="U31" i="4" s="1"/>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EL53" i="4"/>
  <c r="CS53" i="4"/>
  <c r="BZ53" i="4"/>
  <c r="BG53" i="4"/>
  <c r="AN53" i="4"/>
  <c r="MA52" i="4"/>
  <c r="HJ52" i="4"/>
  <c r="GQ52" i="4"/>
  <c r="FX52" i="4"/>
  <c r="FE52" i="4"/>
  <c r="EL52" i="4"/>
  <c r="CS52" i="4"/>
  <c r="BZ52" i="4"/>
  <c r="BG52" i="4"/>
  <c r="AN52" i="4"/>
  <c r="U52" i="4"/>
  <c r="MA32" i="4"/>
  <c r="LH32" i="4"/>
  <c r="KO32" i="4"/>
  <c r="JV32" i="4"/>
  <c r="JC32" i="4"/>
  <c r="HJ32" i="4"/>
  <c r="GQ32" i="4"/>
  <c r="FX32" i="4"/>
  <c r="CS32" i="4"/>
  <c r="BZ32" i="4"/>
  <c r="BG32" i="4"/>
  <c r="AN32" i="4"/>
  <c r="U32" i="4"/>
  <c r="MA31" i="4"/>
  <c r="LH31" i="4"/>
  <c r="KO31" i="4"/>
  <c r="JV31" i="4"/>
  <c r="JC31" i="4"/>
  <c r="FE31" i="4"/>
  <c r="EL31" i="4"/>
  <c r="LJ10" i="4"/>
  <c r="JQ10" i="4"/>
  <c r="HX10" i="4"/>
  <c r="LJ8" i="4"/>
  <c r="JQ8" i="4"/>
  <c r="HX8" i="4"/>
  <c r="CF8" i="4"/>
  <c r="AQ8" i="4"/>
  <c r="B8" i="4"/>
  <c r="MI76" i="4" l="1"/>
  <c r="HJ51" i="4"/>
  <c r="MA30" i="4"/>
  <c r="IT76" i="4"/>
  <c r="CS51" i="4"/>
  <c r="HJ30" i="4"/>
  <c r="CS30" i="4"/>
  <c r="BZ76" i="4"/>
  <c r="MA51" i="4"/>
  <c r="C11" i="5"/>
  <c r="D11" i="5"/>
  <c r="E11" i="5"/>
  <c r="B11" i="5"/>
  <c r="BK76" i="4" l="1"/>
  <c r="LH51" i="4"/>
  <c r="LT76" i="4"/>
  <c r="GQ51" i="4"/>
  <c r="LH30" i="4"/>
  <c r="IE76" i="4"/>
  <c r="BZ51" i="4"/>
  <c r="GQ30" i="4"/>
  <c r="BZ30" i="4"/>
  <c r="BG51" i="4"/>
  <c r="BG30" i="4"/>
  <c r="AV76" i="4"/>
  <c r="KO51" i="4"/>
  <c r="LE76" i="4"/>
  <c r="FX51" i="4"/>
  <c r="KO30" i="4"/>
  <c r="HP76" i="4"/>
  <c r="FX30" i="4"/>
  <c r="HA76" i="4"/>
  <c r="AN51" i="4"/>
  <c r="AN30" i="4"/>
  <c r="JV51" i="4"/>
  <c r="FE30" i="4"/>
  <c r="AG76" i="4"/>
  <c r="KP76" i="4"/>
  <c r="FE51" i="4"/>
  <c r="JV30" i="4"/>
  <c r="KA76" i="4"/>
  <c r="EL51" i="4"/>
  <c r="GL76" i="4"/>
  <c r="U51" i="4"/>
  <c r="EL30" i="4"/>
  <c r="U30" i="4"/>
  <c r="R76" i="4"/>
  <c r="JC51" i="4"/>
  <c r="JC30"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<sst xmlns="http://schemas.openxmlformats.org/spreadsheetml/2006/main" count="278" uniqueCount="133">
  <si>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</si>
  <si>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</si>
  <si>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</si>
  <si>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</si>
  <si>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</si>
  <si>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</si>
  <si>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</si>
  <si>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</si>
  <si>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</si>
  <si>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</si>
  <si>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</si>
  <si>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</si>
  <si>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</si>
  <si>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</si>
  <si>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</si>
  <si>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</si>
  <si>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</si>
  <si>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</si>
  <si>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</si>
  <si>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</si>
  <si>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</si>
  <si>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</si>
  <si>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</si>
  <si>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</si>
  <si>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</si>
  <si>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</si>
  <si>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</si>
  <si>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</si>
  <si>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</si>
  <si>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</si>
  <si>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</si>
  <si>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</si>
  <si>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</si>
  <si>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</si>
  <si>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</si>
  <si>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</si>
  <si>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</si>
  <si>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</si>
  <si>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</si>
  <si>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</si>
  <si>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</si>
  <si>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</si>
  <si>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</si>
  <si>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</si>
  <si>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</si>
  <si>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</si>
  <si>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</si>
  <si>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</si>
  <si>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</si>
  <si>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</si>
  <si>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</si>
  <si>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</si>
  <si>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</si>
  <si>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</si>
  <si>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</si>
  <si>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</si>
  <si>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</si>
  <si>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</si>
  <si>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</si>
  <si>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</si>
  <si>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</si>
  <si>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</si>
  <si>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</si>
  <si>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</si>
  <si>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</si>
  <si>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</si>
  <si>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</si>
  <si>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</si>
  <si>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</si>
  <si>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</si>
  <si>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</si>
  <si>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</si>
  <si>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</si>
  <si>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</si>
  <si>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</si>
  <si>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</si>
  <si>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</si>
  <si>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</si>
  <si>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</si>
  <si>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</si>
  <si>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</si>
  <si>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</si>
  <si>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</si>
  <si>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</si>
  <si>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</si>
  <si>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</si>
  <si>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</si>
  <si>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</si>
  <si>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</si>
  <si>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</si>
  <si>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</si>
  <si>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</si>
  <si>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</si>
  <si>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</si>
  <si>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</si>
  <si>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</si>
  <si>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</si>
  <si>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</si>
  <si>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</si>
  <si>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</si>
  <si>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</si>
  <si>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</si>
  <si>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</si>
  <si>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</si>
  <si>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</si>
  <si>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</si>
  <si>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</si>
  <si>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</si>
  <si>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</si>
  <si>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</si>
  <si>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</si>
  <si>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</si>
  <si>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</si>
  <si>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</si>
  <si>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</si>
  <si>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</si>
  <si>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</si>
  <si>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</si>
  <si>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</si>
  <si>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</si>
  <si>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</si>
  <si>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</si>
  <si>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</si>
  <si>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</si>
  <si>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</si>
  <si>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</si>
  <si>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</si>
  <si>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</si>
  <si>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</si>
  <si>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前年比較して下回っている。これは、令和３年度時において、機器更新等に伴う支出があったことから、売上は前年と比較してそれ程の増減がなかったにも関わらず対前年比でマイナスとなっている。
また、④売上高ＧＯＰ比率と⑤ＥＢＩＴＤＡも上記と同様である。
②他会計補助金比率と③駐車台数一台当たりの他会計補助金額は、他会計からの補助金がないため０となる。</t>
    <rPh sb="1" eb="4">
      <t>シュウエキテキ</t>
    </rPh>
    <rPh sb="4" eb="6">
      <t>シュウシ</t>
    </rPh>
    <rPh sb="6" eb="8">
      <t>ヒリツ</t>
    </rPh>
    <rPh sb="13" eb="15">
      <t>ゼンネン</t>
    </rPh>
    <rPh sb="15" eb="17">
      <t>ヒカク</t>
    </rPh>
    <rPh sb="19" eb="21">
      <t>シタマワ</t>
    </rPh>
    <rPh sb="30" eb="32">
      <t>レイワ</t>
    </rPh>
    <rPh sb="33" eb="35">
      <t>ネンド</t>
    </rPh>
    <rPh sb="35" eb="36">
      <t>トキ</t>
    </rPh>
    <rPh sb="41" eb="43">
      <t>キキ</t>
    </rPh>
    <rPh sb="43" eb="45">
      <t>コウシン</t>
    </rPh>
    <rPh sb="45" eb="46">
      <t>トウ</t>
    </rPh>
    <rPh sb="47" eb="48">
      <t>トモナ</t>
    </rPh>
    <rPh sb="49" eb="51">
      <t>シシュツ</t>
    </rPh>
    <rPh sb="60" eb="62">
      <t>ウリアゲ</t>
    </rPh>
    <rPh sb="63" eb="65">
      <t>ゼンネン</t>
    </rPh>
    <rPh sb="66" eb="68">
      <t>ヒカク</t>
    </rPh>
    <rPh sb="72" eb="73">
      <t>ホド</t>
    </rPh>
    <rPh sb="74" eb="76">
      <t>ゾウゲン</t>
    </rPh>
    <rPh sb="83" eb="84">
      <t>カカ</t>
    </rPh>
    <rPh sb="87" eb="88">
      <t>タイ</t>
    </rPh>
    <rPh sb="88" eb="91">
      <t>ゼンネンヒ</t>
    </rPh>
    <rPh sb="108" eb="110">
      <t>ウリアゲ</t>
    </rPh>
    <rPh sb="110" eb="111">
      <t>タカ</t>
    </rPh>
    <rPh sb="114" eb="116">
      <t>ヒリツ</t>
    </rPh>
    <rPh sb="125" eb="127">
      <t>ジョウキ</t>
    </rPh>
    <rPh sb="128" eb="130">
      <t>ドウヨウ</t>
    </rPh>
    <rPh sb="136" eb="137">
      <t>ホカ</t>
    </rPh>
    <rPh sb="137" eb="139">
      <t>カイケイ</t>
    </rPh>
    <rPh sb="139" eb="142">
      <t>ホジョキン</t>
    </rPh>
    <rPh sb="142" eb="144">
      <t>ヒリツ</t>
    </rPh>
    <rPh sb="146" eb="148">
      <t>チュウシャ</t>
    </rPh>
    <rPh sb="148" eb="150">
      <t>ダイスウ</t>
    </rPh>
    <rPh sb="150" eb="152">
      <t>イチダイ</t>
    </rPh>
    <rPh sb="152" eb="153">
      <t>ア</t>
    </rPh>
    <rPh sb="156" eb="157">
      <t>ホカ</t>
    </rPh>
    <rPh sb="157" eb="159">
      <t>カイケイ</t>
    </rPh>
    <rPh sb="159" eb="162">
      <t>ホジョキン</t>
    </rPh>
    <rPh sb="162" eb="163">
      <t>ガク</t>
    </rPh>
    <rPh sb="165" eb="166">
      <t>ホカ</t>
    </rPh>
    <rPh sb="166" eb="168">
      <t>カイケイ</t>
    </rPh>
    <rPh sb="171" eb="174">
      <t>ホジョキン</t>
    </rPh>
    <phoneticPr fontId="5"/>
  </si>
  <si>
    <t>⑪稼働率については、全国平均を下回っているが、類似施設平均値とは、ほぼ同等となっており、前年ともほぼ同率となっている。
利用率の増加に繋がらなかった一つの要因として新型コロナウイルスによる、まん延等重点措置や緊急事態宣言の発出等により不要不急の外出を控えるよう求められたことが考えられる。</t>
    <rPh sb="1" eb="3">
      <t>カドウ</t>
    </rPh>
    <rPh sb="3" eb="4">
      <t>リツ</t>
    </rPh>
    <rPh sb="10" eb="12">
      <t>ゼンコク</t>
    </rPh>
    <rPh sb="12" eb="14">
      <t>ヘイキン</t>
    </rPh>
    <rPh sb="15" eb="17">
      <t>シタマワ</t>
    </rPh>
    <rPh sb="23" eb="25">
      <t>ルイジ</t>
    </rPh>
    <rPh sb="25" eb="27">
      <t>シセツ</t>
    </rPh>
    <rPh sb="27" eb="30">
      <t>ヘイキンチ</t>
    </rPh>
    <rPh sb="35" eb="37">
      <t>ドウトウ</t>
    </rPh>
    <rPh sb="44" eb="46">
      <t>ゼンネン</t>
    </rPh>
    <rPh sb="50" eb="52">
      <t>ドウリツ</t>
    </rPh>
    <rPh sb="60" eb="63">
      <t>リヨウリツ</t>
    </rPh>
    <rPh sb="64" eb="66">
      <t>ゾウカ</t>
    </rPh>
    <rPh sb="67" eb="68">
      <t>ツナ</t>
    </rPh>
    <rPh sb="74" eb="75">
      <t>ヒト</t>
    </rPh>
    <rPh sb="77" eb="79">
      <t>ヨウイン</t>
    </rPh>
    <rPh sb="82" eb="84">
      <t>シンガタ</t>
    </rPh>
    <rPh sb="97" eb="98">
      <t>エン</t>
    </rPh>
    <rPh sb="98" eb="99">
      <t>トウ</t>
    </rPh>
    <rPh sb="99" eb="101">
      <t>ジュウテン</t>
    </rPh>
    <rPh sb="101" eb="103">
      <t>ソチ</t>
    </rPh>
    <rPh sb="104" eb="106">
      <t>キンキュウ</t>
    </rPh>
    <rPh sb="106" eb="108">
      <t>ジタイ</t>
    </rPh>
    <rPh sb="108" eb="110">
      <t>センゲン</t>
    </rPh>
    <rPh sb="111" eb="113">
      <t>ハッシュツ</t>
    </rPh>
    <rPh sb="113" eb="114">
      <t>トウ</t>
    </rPh>
    <rPh sb="117" eb="119">
      <t>フヨウ</t>
    </rPh>
    <rPh sb="119" eb="121">
      <t>フキュウ</t>
    </rPh>
    <rPh sb="122" eb="124">
      <t>ガイシュツ</t>
    </rPh>
    <rPh sb="125" eb="126">
      <t>ヒカ</t>
    </rPh>
    <rPh sb="130" eb="131">
      <t>モト</t>
    </rPh>
    <rPh sb="138" eb="139">
      <t>カンガ</t>
    </rPh>
    <phoneticPr fontId="5"/>
  </si>
  <si>
    <t>建設後３０年以上経過しており、設備も老朽化している。継続使用のためには、設備の改修も必要となってくるが、当該駐車場を含む地域が市街地再開発の事業化を目指しており、当該駐車場は将来的に事業廃止を予定している。このようなことから積極的な設備投資は難しい状況となっているため、市街地再開発事業の計画に沿って対応をしていくこととなる。
なお、⑥有形固定資産減価償却率と⑨累積欠損金比率は地方公営企業法を適用していないので該当なしとなる。
また、⑩企業債残高対料金収入比率は、企業債残高がないため０となる。</t>
    <rPh sb="0" eb="2">
      <t>ケンセツ</t>
    </rPh>
    <rPh sb="2" eb="3">
      <t>ゴ</t>
    </rPh>
    <rPh sb="5" eb="6">
      <t>ネン</t>
    </rPh>
    <rPh sb="6" eb="8">
      <t>イジョウ</t>
    </rPh>
    <rPh sb="8" eb="10">
      <t>ケイカ</t>
    </rPh>
    <rPh sb="15" eb="17">
      <t>セツビ</t>
    </rPh>
    <rPh sb="18" eb="21">
      <t>ロウキュウカ</t>
    </rPh>
    <rPh sb="26" eb="28">
      <t>ケイゾク</t>
    </rPh>
    <rPh sb="28" eb="30">
      <t>シヨウ</t>
    </rPh>
    <rPh sb="36" eb="38">
      <t>セツビ</t>
    </rPh>
    <rPh sb="39" eb="41">
      <t>カイシュウ</t>
    </rPh>
    <rPh sb="42" eb="44">
      <t>ヒツヨウ</t>
    </rPh>
    <rPh sb="52" eb="54">
      <t>トウガイ</t>
    </rPh>
    <rPh sb="54" eb="57">
      <t>チュウシャジョウ</t>
    </rPh>
    <rPh sb="58" eb="59">
      <t>フク</t>
    </rPh>
    <rPh sb="60" eb="62">
      <t>チイキ</t>
    </rPh>
    <rPh sb="63" eb="66">
      <t>シガイチ</t>
    </rPh>
    <rPh sb="66" eb="69">
      <t>サイカイハツ</t>
    </rPh>
    <rPh sb="70" eb="73">
      <t>ジギョウカ</t>
    </rPh>
    <rPh sb="74" eb="76">
      <t>メザ</t>
    </rPh>
    <rPh sb="81" eb="83">
      <t>トウガイ</t>
    </rPh>
    <rPh sb="83" eb="86">
      <t>チュウシャジョウ</t>
    </rPh>
    <rPh sb="87" eb="90">
      <t>ショウライテキ</t>
    </rPh>
    <rPh sb="91" eb="93">
      <t>ジギョウ</t>
    </rPh>
    <rPh sb="93" eb="95">
      <t>ハイシ</t>
    </rPh>
    <rPh sb="96" eb="98">
      <t>ヨテイ</t>
    </rPh>
    <rPh sb="112" eb="115">
      <t>セッキョクテキ</t>
    </rPh>
    <rPh sb="116" eb="118">
      <t>セツビ</t>
    </rPh>
    <rPh sb="118" eb="120">
      <t>トウシ</t>
    </rPh>
    <rPh sb="121" eb="122">
      <t>ムズカ</t>
    </rPh>
    <rPh sb="124" eb="126">
      <t>ジョウキョウ</t>
    </rPh>
    <rPh sb="135" eb="138">
      <t>シガイチ</t>
    </rPh>
    <rPh sb="138" eb="141">
      <t>サイカイハツ</t>
    </rPh>
    <rPh sb="141" eb="143">
      <t>ジギョウ</t>
    </rPh>
    <rPh sb="144" eb="146">
      <t>ケイカク</t>
    </rPh>
    <rPh sb="147" eb="148">
      <t>ソ</t>
    </rPh>
    <rPh sb="150" eb="152">
      <t>タイオウ</t>
    </rPh>
    <rPh sb="168" eb="170">
      <t>ユウケイ</t>
    </rPh>
    <rPh sb="170" eb="172">
      <t>コテイ</t>
    </rPh>
    <rPh sb="172" eb="174">
      <t>シサン</t>
    </rPh>
    <rPh sb="174" eb="176">
      <t>ゲンカ</t>
    </rPh>
    <rPh sb="176" eb="178">
      <t>ショウキャク</t>
    </rPh>
    <rPh sb="178" eb="179">
      <t>リツ</t>
    </rPh>
    <rPh sb="181" eb="183">
      <t>ルイセキ</t>
    </rPh>
    <rPh sb="183" eb="185">
      <t>ケッソン</t>
    </rPh>
    <rPh sb="185" eb="186">
      <t>キン</t>
    </rPh>
    <rPh sb="186" eb="188">
      <t>ヒリツ</t>
    </rPh>
    <rPh sb="189" eb="191">
      <t>チホウ</t>
    </rPh>
    <rPh sb="191" eb="193">
      <t>コウエイ</t>
    </rPh>
    <rPh sb="193" eb="195">
      <t>キギョウ</t>
    </rPh>
    <rPh sb="195" eb="196">
      <t>ホウ</t>
    </rPh>
    <rPh sb="197" eb="199">
      <t>テキヨウ</t>
    </rPh>
    <rPh sb="206" eb="208">
      <t>ガイトウ</t>
    </rPh>
    <rPh sb="219" eb="221">
      <t>キギョウ</t>
    </rPh>
    <rPh sb="221" eb="222">
      <t>サイ</t>
    </rPh>
    <rPh sb="222" eb="224">
      <t>ザンダカ</t>
    </rPh>
    <rPh sb="224" eb="225">
      <t>タイ</t>
    </rPh>
    <rPh sb="225" eb="227">
      <t>リョウキン</t>
    </rPh>
    <rPh sb="227" eb="229">
      <t>シュウニュウ</t>
    </rPh>
    <rPh sb="229" eb="231">
      <t>ヒリツ</t>
    </rPh>
    <rPh sb="233" eb="235">
      <t>キギョウ</t>
    </rPh>
    <rPh sb="235" eb="236">
      <t>サイ</t>
    </rPh>
    <rPh sb="236" eb="238">
      <t>ザンダカ</t>
    </rPh>
    <phoneticPr fontId="5"/>
  </si>
  <si>
    <t>　令和２年の１月頃より感染拡大を続けている新型コロナウイルスにより利用者及び売上は感染拡大前と比較して大幅な減少となっているが、それでも類似施設平均値を上回っており黒字経営を維持している。
　また、運営については、指定管理制度を導入しており、利用者ニーズの把握やサービス向上を常に目指し、更なる利用者及び収入の増加を目標としている。
　なお、経営戦略については、再開発事業の計画に基づき駐車場の除却が予定されていることから、策定の必要性が低く、策定していない。</t>
    <rPh sb="1" eb="3">
      <t>レイワ</t>
    </rPh>
    <rPh sb="4" eb="6">
      <t>ネンド</t>
    </rPh>
    <rPh sb="7" eb="8">
      <t>ガツ</t>
    </rPh>
    <rPh sb="8" eb="9">
      <t>ゴロ</t>
    </rPh>
    <rPh sb="11" eb="13">
      <t>カンセン</t>
    </rPh>
    <rPh sb="13" eb="15">
      <t>カクダイ</t>
    </rPh>
    <rPh sb="16" eb="17">
      <t>ツヅ</t>
    </rPh>
    <rPh sb="21" eb="23">
      <t>シンガタ</t>
    </rPh>
    <rPh sb="33" eb="36">
      <t>リヨウシャ</t>
    </rPh>
    <rPh sb="36" eb="37">
      <t>オヨ</t>
    </rPh>
    <rPh sb="38" eb="40">
      <t>ウリアゲ</t>
    </rPh>
    <rPh sb="41" eb="43">
      <t>カンセン</t>
    </rPh>
    <rPh sb="43" eb="45">
      <t>カクダイ</t>
    </rPh>
    <rPh sb="45" eb="46">
      <t>マエ</t>
    </rPh>
    <rPh sb="47" eb="49">
      <t>ヒカク</t>
    </rPh>
    <rPh sb="51" eb="53">
      <t>オオハバ</t>
    </rPh>
    <rPh sb="54" eb="56">
      <t>ゲンショウ</t>
    </rPh>
    <rPh sb="68" eb="70">
      <t>ルイジ</t>
    </rPh>
    <rPh sb="70" eb="72">
      <t>シセツ</t>
    </rPh>
    <rPh sb="72" eb="75">
      <t>ヘイキンチ</t>
    </rPh>
    <rPh sb="76" eb="78">
      <t>ウワマワ</t>
    </rPh>
    <rPh sb="82" eb="84">
      <t>クロジ</t>
    </rPh>
    <rPh sb="84" eb="86">
      <t>ケイエイ</t>
    </rPh>
    <rPh sb="87" eb="89">
      <t>イジ</t>
    </rPh>
    <rPh sb="99" eb="101">
      <t>ウンエイ</t>
    </rPh>
    <rPh sb="107" eb="109">
      <t>シテイ</t>
    </rPh>
    <rPh sb="109" eb="111">
      <t>カンリ</t>
    </rPh>
    <rPh sb="111" eb="113">
      <t>セイド</t>
    </rPh>
    <rPh sb="114" eb="116">
      <t>ドウニュウ</t>
    </rPh>
    <rPh sb="121" eb="124">
      <t>リヨウシャ</t>
    </rPh>
    <rPh sb="128" eb="130">
      <t>ハアク</t>
    </rPh>
    <rPh sb="135" eb="137">
      <t>コウジョウ</t>
    </rPh>
    <rPh sb="138" eb="139">
      <t>ツネ</t>
    </rPh>
    <rPh sb="140" eb="142">
      <t>メザ</t>
    </rPh>
    <rPh sb="144" eb="145">
      <t>サラ</t>
    </rPh>
    <rPh sb="147" eb="150">
      <t>リヨウシャ</t>
    </rPh>
    <rPh sb="150" eb="151">
      <t>オヨ</t>
    </rPh>
    <rPh sb="152" eb="154">
      <t>シュウニュウ</t>
    </rPh>
    <rPh sb="155" eb="157">
      <t>ゾウカ</t>
    </rPh>
    <rPh sb="158" eb="160">
      <t>モクヒョウ</t>
    </rPh>
    <rPh sb="171" eb="173">
      <t>ケイエイ</t>
    </rPh>
    <rPh sb="173" eb="175">
      <t>センリャク</t>
    </rPh>
    <rPh sb="181" eb="184">
      <t>サイカイハツ</t>
    </rPh>
    <rPh sb="184" eb="186">
      <t>ジギョウ</t>
    </rPh>
    <rPh sb="187" eb="189">
      <t>ケイカク</t>
    </rPh>
    <rPh sb="190" eb="191">
      <t>モト</t>
    </rPh>
    <rPh sb="193" eb="196">
      <t>チュウシャジョウ</t>
    </rPh>
    <rPh sb="197" eb="199">
      <t>ジョキャク</t>
    </rPh>
    <rPh sb="200" eb="202">
      <t>ヨテイ</t>
    </rPh>
    <rPh sb="212" eb="214">
      <t>サクテイ</t>
    </rPh>
    <rPh sb="215" eb="218">
      <t>ヒツヨウセイ</t>
    </rPh>
    <rPh sb="219" eb="220">
      <t>ヒク</t>
    </rPh>
    <rPh sb="222" eb="224">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</si>
</sst>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298.89999999999998</c:v>
                </c:pt>
                <c:pt idx="1">
                  <c:v>297.39999999999998</c:v>
                </c:pt>
                <c:pt idx="2">
                  <c:v>310.10000000000002</c:v>
                </c:pt>
                <c:pt idx="3">
                  <c:v>189.6</c:v>
                </c:pt>
                <c:pt idx="4">
                  <c:v>156.69999999999999</c:v>
                </c:pt>
              </c:numCache>
            </c:numRef>
          </c:val>
          <c:extLst>
            <c:ext xmlns:c16="http://schemas.microsoft.com/office/drawing/2014/chart" uri="{C3380CC4-5D6E-409C-BE32-E72D297353CC}">
              <c16:uniqueId val="{00000000-016A-40D9-9C3E-F524BDF271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16A-40D9-9C3E-F524BDF271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03-4F4E-8073-B93EFAF4A80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AE03-4F4E-8073-B93EFAF4A80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0F9-4829-AB6D-F6245C61E4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0F9-4829-AB6D-F6245C61E4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D8F-4BA0-88B7-C49B9933926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8F-4BA0-88B7-C49B9933926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F4-4BA8-A009-15760291E7A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CCF4-4BA8-A009-15760291E7A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0B3-4625-8254-5CDE020389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F0B3-4625-8254-5CDE020389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166.3</c:v>
                </c:pt>
                <c:pt idx="1">
                  <c:v>169.5</c:v>
                </c:pt>
                <c:pt idx="2">
                  <c:v>164.2</c:v>
                </c:pt>
                <c:pt idx="3">
                  <c:v>104.5</c:v>
                </c:pt>
                <c:pt idx="4">
                  <c:v>104.9</c:v>
                </c:pt>
              </c:numCache>
            </c:numRef>
          </c:val>
          <c:extLst>
            <c:ext xmlns:c16="http://schemas.microsoft.com/office/drawing/2014/chart" uri="{C3380CC4-5D6E-409C-BE32-E72D297353CC}">
              <c16:uniqueId val="{00000000-C911-4BD2-B46D-43873ED762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911-4BD2-B46D-43873ED762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66.400000000000006</c:v>
                </c:pt>
                <c:pt idx="1">
                  <c:v>66.2</c:v>
                </c:pt>
                <c:pt idx="2">
                  <c:v>67.599999999999994</c:v>
                </c:pt>
                <c:pt idx="3">
                  <c:v>46.8</c:v>
                </c:pt>
                <c:pt idx="4">
                  <c:v>35.5</c:v>
                </c:pt>
              </c:numCache>
            </c:numRef>
          </c:val>
          <c:extLst>
            <c:ext xmlns:c16="http://schemas.microsoft.com/office/drawing/2014/chart" uri="{C3380CC4-5D6E-409C-BE32-E72D297353CC}">
              <c16:uniqueId val="{00000000-B3DD-4060-AC82-7CC1BD8712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B3DD-4060-AC82-7CC1BD87127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75900</c:v>
                </c:pt>
                <c:pt idx="1">
                  <c:v>75900</c:v>
                </c:pt>
                <c:pt idx="2">
                  <c:v>71800</c:v>
                </c:pt>
                <c:pt idx="3">
                  <c:v>28600</c:v>
                </c:pt>
                <c:pt idx="4">
                  <c:v>22200</c:v>
                </c:pt>
              </c:numCache>
            </c:numRef>
          </c:val>
          <c:extLst>
            <c:ext xmlns:c16="http://schemas.microsoft.com/office/drawing/2014/chart" uri="{C3380CC4-5D6E-409C-BE32-E72D297353CC}">
              <c16:uniqueId val="{00000000-86D7-4F87-8C1A-A033D927608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86D7-4F87-8C1A-A033D927608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愛知県知立市　知立市駅前駐車場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298.89999999999998</v>
      </c>
      <c r="V31" s="116"/>
      <c r="W31" s="116"/>
      <c r="X31" s="116"/>
      <c r="Y31" s="116"/>
      <c r="Z31" s="116"/>
      <c r="AA31" s="116"/>
      <c r="AB31" s="116"/>
      <c r="AC31" s="116"/>
      <c r="AD31" s="116"/>
      <c r="AE31" s="116"/>
      <c r="AF31" s="116"/>
      <c r="AG31" s="116"/>
      <c r="AH31" s="116"/>
      <c r="AI31" s="116"/>
      <c r="AJ31" s="116"/>
      <c r="AK31" s="116"/>
      <c r="AL31" s="116"/>
      <c r="AM31" s="116"/>
      <c r="AN31" s="116">
        <f>データ!Z7</f>
        <v>297.39999999999998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310.10000000000002</v>
      </c>
      <c r="BH31" s="116"/>
      <c r="BI31" s="116"/>
      <c r="BJ31" s="116"/>
      <c r="BK31" s="116"/>
      <c r="BL31" s="116"/>
      <c r="BM31" s="116"/>
      <c r="BN31" s="116"/>
      <c r="BO31" s="116"/>
      <c r="BP31" s="116"/>
      <c r="BQ31" s="116"/>
      <c r="BR31" s="116"/>
      <c r="BS31" s="116"/>
      <c r="BT31" s="116"/>
      <c r="BU31" s="116"/>
      <c r="BV31" s="116"/>
      <c r="BW31" s="116"/>
      <c r="BX31" s="116"/>
      <c r="BY31" s="116"/>
      <c r="BZ31" s="116">
        <f>データ!AB7</f>
        <v>189.6</v>
      </c>
      <c r="CA31" s="116"/>
      <c r="CB31" s="116"/>
      <c r="CC31" s="116"/>
      <c r="CD31" s="116"/>
      <c r="CE31" s="116"/>
      <c r="CF31" s="116"/>
      <c r="CG31" s="116"/>
      <c r="CH31" s="116"/>
      <c r="CI31" s="116"/>
      <c r="CJ31" s="116"/>
      <c r="CK31" s="116"/>
      <c r="CL31" s="116"/>
      <c r="CM31" s="116"/>
      <c r="CN31" s="116"/>
      <c r="CO31" s="116"/>
      <c r="CP31" s="116"/>
      <c r="CQ31" s="116"/>
      <c r="CR31" s="116"/>
      <c r="CS31" s="116">
        <f>データ!AC7</f>
        <v>156.69999999999999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166.3</v>
      </c>
      <c r="JD31" s="111"/>
      <c r="JE31" s="111"/>
      <c r="JF31" s="111"/>
      <c r="JG31" s="111"/>
      <c r="JH31" s="111"/>
      <c r="JI31" s="111"/>
      <c r="JJ31" s="111"/>
      <c r="JK31" s="111"/>
      <c r="JL31" s="111"/>
      <c r="JM31" s="111"/>
      <c r="JN31" s="111"/>
      <c r="JO31" s="111"/>
      <c r="JP31" s="111"/>
      <c r="JQ31" s="111"/>
      <c r="JR31" s="111"/>
      <c r="JS31" s="111"/>
      <c r="JT31" s="111"/>
      <c r="JU31" s="112"/>
      <c r="JV31" s="110">
        <f>データ!DL7</f>
        <v>169.5</v>
      </c>
      <c r="JW31" s="111"/>
      <c r="JX31" s="111"/>
      <c r="JY31" s="111"/>
      <c r="JZ31" s="111"/>
      <c r="KA31" s="111"/>
      <c r="KB31" s="111"/>
      <c r="KC31" s="111"/>
      <c r="KD31" s="111"/>
      <c r="KE31" s="111"/>
      <c r="KF31" s="111"/>
      <c r="KG31" s="111"/>
      <c r="KH31" s="111"/>
      <c r="KI31" s="111"/>
      <c r="KJ31" s="111"/>
      <c r="KK31" s="111"/>
      <c r="KL31" s="111"/>
      <c r="KM31" s="111"/>
      <c r="KN31" s="112"/>
      <c r="KO31" s="110">
        <f>データ!DM7</f>
        <v>164.2</v>
      </c>
      <c r="KP31" s="111"/>
      <c r="KQ31" s="111"/>
      <c r="KR31" s="111"/>
      <c r="KS31" s="111"/>
      <c r="KT31" s="111"/>
      <c r="KU31" s="111"/>
      <c r="KV31" s="111"/>
      <c r="KW31" s="111"/>
      <c r="KX31" s="111"/>
      <c r="KY31" s="111"/>
      <c r="KZ31" s="111"/>
      <c r="LA31" s="111"/>
      <c r="LB31" s="111"/>
      <c r="LC31" s="111"/>
      <c r="LD31" s="111"/>
      <c r="LE31" s="111"/>
      <c r="LF31" s="111"/>
      <c r="LG31" s="112"/>
      <c r="LH31" s="110">
        <f>データ!DN7</f>
        <v>104.5</v>
      </c>
      <c r="LI31" s="111"/>
      <c r="LJ31" s="111"/>
      <c r="LK31" s="111"/>
      <c r="LL31" s="111"/>
      <c r="LM31" s="111"/>
      <c r="LN31" s="111"/>
      <c r="LO31" s="111"/>
      <c r="LP31" s="111"/>
      <c r="LQ31" s="111"/>
      <c r="LR31" s="111"/>
      <c r="LS31" s="111"/>
      <c r="LT31" s="111"/>
      <c r="LU31" s="111"/>
      <c r="LV31" s="111"/>
      <c r="LW31" s="111"/>
      <c r="LX31" s="111"/>
      <c r="LY31" s="111"/>
      <c r="LZ31" s="112"/>
      <c r="MA31" s="110">
        <f>データ!DO7</f>
        <v>104.9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66.400000000000006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66.2</v>
      </c>
      <c r="FF52" s="116"/>
      <c r="FG52" s="116"/>
      <c r="FH52" s="116"/>
      <c r="FI52" s="116"/>
      <c r="FJ52" s="116"/>
      <c r="FK52" s="116"/>
      <c r="FL52" s="116"/>
      <c r="FM52" s="116"/>
      <c r="FN52" s="116"/>
      <c r="FO52" s="116"/>
      <c r="FP52" s="116"/>
      <c r="FQ52" s="116"/>
      <c r="FR52" s="116"/>
      <c r="FS52" s="116"/>
      <c r="FT52" s="116"/>
      <c r="FU52" s="116"/>
      <c r="FV52" s="116"/>
      <c r="FW52" s="116"/>
      <c r="FX52" s="116">
        <f>データ!BH7</f>
        <v>67.599999999999994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46.8</v>
      </c>
      <c r="GR52" s="116"/>
      <c r="GS52" s="116"/>
      <c r="GT52" s="116"/>
      <c r="GU52" s="116"/>
      <c r="GV52" s="116"/>
      <c r="GW52" s="116"/>
      <c r="GX52" s="116"/>
      <c r="GY52" s="116"/>
      <c r="GZ52" s="116"/>
      <c r="HA52" s="116"/>
      <c r="HB52" s="116"/>
      <c r="HC52" s="116"/>
      <c r="HD52" s="116"/>
      <c r="HE52" s="116"/>
      <c r="HF52" s="116"/>
      <c r="HG52" s="116"/>
      <c r="HH52" s="116"/>
      <c r="HI52" s="116"/>
      <c r="HJ52" s="116">
        <f>データ!BJ7</f>
        <v>35.5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75900</v>
      </c>
      <c r="JD52" s="120"/>
      <c r="JE52" s="120"/>
      <c r="JF52" s="120"/>
      <c r="JG52" s="120"/>
      <c r="JH52" s="120"/>
      <c r="JI52" s="120"/>
      <c r="JJ52" s="120"/>
      <c r="JK52" s="120"/>
      <c r="JL52" s="120"/>
      <c r="JM52" s="120"/>
      <c r="JN52" s="120"/>
      <c r="JO52" s="120"/>
      <c r="JP52" s="120"/>
      <c r="JQ52" s="120"/>
      <c r="JR52" s="120"/>
      <c r="JS52" s="120"/>
      <c r="JT52" s="120"/>
      <c r="JU52" s="120"/>
      <c r="JV52" s="120">
        <f>データ!BR7</f>
        <v>75900</v>
      </c>
      <c r="JW52" s="120"/>
      <c r="JX52" s="120"/>
      <c r="JY52" s="120"/>
      <c r="JZ52" s="120"/>
      <c r="KA52" s="120"/>
      <c r="KB52" s="120"/>
      <c r="KC52" s="120"/>
      <c r="KD52" s="120"/>
      <c r="KE52" s="120"/>
      <c r="KF52" s="120"/>
      <c r="KG52" s="120"/>
      <c r="KH52" s="120"/>
      <c r="KI52" s="120"/>
      <c r="KJ52" s="120"/>
      <c r="KK52" s="120"/>
      <c r="KL52" s="120"/>
      <c r="KM52" s="120"/>
      <c r="KN52" s="120"/>
      <c r="KO52" s="120">
        <f>データ!BS7</f>
        <v>71800</v>
      </c>
      <c r="KP52" s="120"/>
      <c r="KQ52" s="120"/>
      <c r="KR52" s="120"/>
      <c r="KS52" s="120"/>
      <c r="KT52" s="120"/>
      <c r="KU52" s="120"/>
      <c r="KV52" s="120"/>
      <c r="KW52" s="120"/>
      <c r="KX52" s="120"/>
      <c r="KY52" s="120"/>
      <c r="KZ52" s="120"/>
      <c r="LA52" s="120"/>
      <c r="LB52" s="120"/>
      <c r="LC52" s="120"/>
      <c r="LD52" s="120"/>
      <c r="LE52" s="120"/>
      <c r="LF52" s="120"/>
      <c r="LG52" s="120"/>
      <c r="LH52" s="120">
        <f>データ!BT7</f>
        <v>28600</v>
      </c>
      <c r="LI52" s="120"/>
      <c r="LJ52" s="120"/>
      <c r="LK52" s="120"/>
      <c r="LL52" s="120"/>
      <c r="LM52" s="120"/>
      <c r="LN52" s="120"/>
      <c r="LO52" s="120"/>
      <c r="LP52" s="120"/>
      <c r="LQ52" s="120"/>
      <c r="LR52" s="120"/>
      <c r="LS52" s="120"/>
      <c r="LT52" s="120"/>
      <c r="LU52" s="120"/>
      <c r="LV52" s="120"/>
      <c r="LW52" s="120"/>
      <c r="LX52" s="120"/>
      <c r="LY52" s="120"/>
      <c r="LZ52" s="120"/>
      <c r="MA52" s="120">
        <f>データ!BU7</f>
        <v>22200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665109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6176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lcsudHrbOjLSqIM3e5FxyjwpL8LgOiHBAU/+PcL+K0/bHuQgQG8HUxE0iaVjMP6s72xXelaPIwWRHHXBjtKd5w==" saltValue="myt0T/WlTIUOGEH5vGd2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90</v>
      </c>
      <c r="AW5" s="47" t="s">
        <v>91</v>
      </c>
      <c r="AX5" s="47" t="s">
        <v>101</v>
      </c>
      <c r="AY5" s="47" t="s">
        <v>93</v>
      </c>
      <c r="AZ5" s="47" t="s">
        <v>94</v>
      </c>
      <c r="BA5" s="47" t="s">
        <v>95</v>
      </c>
      <c r="BB5" s="47" t="s">
        <v>96</v>
      </c>
      <c r="BC5" s="47" t="s">
        <v>97</v>
      </c>
      <c r="BD5" s="47" t="s">
        <v>98</v>
      </c>
      <c r="BE5" s="47" t="s">
        <v>99</v>
      </c>
      <c r="BF5" s="47" t="s">
        <v>100</v>
      </c>
      <c r="BG5" s="47" t="s">
        <v>90</v>
      </c>
      <c r="BH5" s="47" t="s">
        <v>91</v>
      </c>
      <c r="BI5" s="47" t="s">
        <v>101</v>
      </c>
      <c r="BJ5" s="47" t="s">
        <v>102</v>
      </c>
      <c r="BK5" s="47" t="s">
        <v>94</v>
      </c>
      <c r="BL5" s="47" t="s">
        <v>95</v>
      </c>
      <c r="BM5" s="47" t="s">
        <v>96</v>
      </c>
      <c r="BN5" s="47" t="s">
        <v>97</v>
      </c>
      <c r="BO5" s="47" t="s">
        <v>98</v>
      </c>
      <c r="BP5" s="47" t="s">
        <v>99</v>
      </c>
      <c r="BQ5" s="47" t="s">
        <v>100</v>
      </c>
      <c r="BR5" s="47" t="s">
        <v>90</v>
      </c>
      <c r="BS5" s="47" t="s">
        <v>91</v>
      </c>
      <c r="BT5" s="47" t="s">
        <v>101</v>
      </c>
      <c r="BU5" s="47" t="s">
        <v>93</v>
      </c>
      <c r="BV5" s="47" t="s">
        <v>94</v>
      </c>
      <c r="BW5" s="47" t="s">
        <v>95</v>
      </c>
      <c r="BX5" s="47" t="s">
        <v>96</v>
      </c>
      <c r="BY5" s="47" t="s">
        <v>97</v>
      </c>
      <c r="BZ5" s="47" t="s">
        <v>98</v>
      </c>
      <c r="CA5" s="47" t="s">
        <v>99</v>
      </c>
      <c r="CB5" s="47" t="s">
        <v>100</v>
      </c>
      <c r="CC5" s="47" t="s">
        <v>90</v>
      </c>
      <c r="CD5" s="47" t="s">
        <v>91</v>
      </c>
      <c r="CE5" s="47" t="s">
        <v>101</v>
      </c>
      <c r="CF5" s="47" t="s">
        <v>93</v>
      </c>
      <c r="CG5" s="47" t="s">
        <v>94</v>
      </c>
      <c r="CH5" s="47" t="s">
        <v>95</v>
      </c>
      <c r="CI5" s="47" t="s">
        <v>96</v>
      </c>
      <c r="CJ5" s="47" t="s">
        <v>97</v>
      </c>
      <c r="CK5" s="47" t="s">
        <v>98</v>
      </c>
      <c r="CL5" s="47" t="s">
        <v>99</v>
      </c>
      <c r="CM5" s="145"/>
      <c r="CN5" s="145"/>
      <c r="CO5" s="47" t="s">
        <v>100</v>
      </c>
      <c r="CP5" s="47" t="s">
        <v>90</v>
      </c>
      <c r="CQ5" s="47" t="s">
        <v>103</v>
      </c>
      <c r="CR5" s="47" t="s">
        <v>101</v>
      </c>
      <c r="CS5" s="47" t="s">
        <v>93</v>
      </c>
      <c r="CT5" s="47" t="s">
        <v>94</v>
      </c>
      <c r="CU5" s="47" t="s">
        <v>95</v>
      </c>
      <c r="CV5" s="47" t="s">
        <v>96</v>
      </c>
      <c r="CW5" s="47" t="s">
        <v>97</v>
      </c>
      <c r="CX5" s="47" t="s">
        <v>98</v>
      </c>
      <c r="CY5" s="47" t="s">
        <v>99</v>
      </c>
      <c r="CZ5" s="47" t="s">
        <v>100</v>
      </c>
      <c r="DA5" s="47" t="s">
        <v>90</v>
      </c>
      <c r="DB5" s="47" t="s">
        <v>91</v>
      </c>
      <c r="DC5" s="47" t="s">
        <v>101</v>
      </c>
      <c r="DD5" s="47" t="s">
        <v>93</v>
      </c>
      <c r="DE5" s="47" t="s">
        <v>94</v>
      </c>
      <c r="DF5" s="47" t="s">
        <v>95</v>
      </c>
      <c r="DG5" s="47" t="s">
        <v>96</v>
      </c>
      <c r="DH5" s="47" t="s">
        <v>97</v>
      </c>
      <c r="DI5" s="47" t="s">
        <v>98</v>
      </c>
      <c r="DJ5" s="47" t="s">
        <v>35</v>
      </c>
      <c r="DK5" s="47" t="s">
        <v>100</v>
      </c>
      <c r="DL5" s="47" t="s">
        <v>90</v>
      </c>
      <c r="DM5" s="47" t="s">
        <v>91</v>
      </c>
      <c r="DN5" s="47" t="s">
        <v>101</v>
      </c>
      <c r="DO5" s="47" t="s">
        <v>93</v>
      </c>
      <c r="DP5" s="47" t="s">
        <v>94</v>
      </c>
      <c r="DQ5" s="47" t="s">
        <v>95</v>
      </c>
      <c r="DR5" s="47" t="s">
        <v>96</v>
      </c>
      <c r="DS5" s="47" t="s">
        <v>97</v>
      </c>
      <c r="DT5" s="47" t="s">
        <v>98</v>
      </c>
      <c r="DU5" s="47" t="s">
        <v>99</v>
      </c>
    </row>
    <row r="6" spans="1:125" s="54" customFormat="1" x14ac:dyDescent="0.25">
      <c r="A6" s="37" t="s">
        <v>104</v>
      </c>
      <c r="B6" s="48">
        <f>B8</f>
        <v>2021</v>
      </c>
      <c r="C6" s="48">
        <f t="shared" ref="C6:X6" si="1">C8</f>
        <v>232254</v>
      </c>
      <c r="D6" s="48">
        <f t="shared" si="1"/>
        <v>47</v>
      </c>
      <c r="E6" s="48">
        <f t="shared" si="1"/>
        <v>14</v>
      </c>
      <c r="F6" s="48">
        <f t="shared" si="1"/>
        <v>0</v>
      </c>
      <c r="G6" s="48">
        <f t="shared" si="1"/>
        <v>1</v>
      </c>
      <c r="H6" s="48" t="str">
        <f>SUBSTITUTE(H8,"　","")</f>
        <v>愛知県知立市</v>
      </c>
      <c r="I6" s="48" t="str">
        <f t="shared" si="1"/>
        <v>知立市駅前駐車場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36</v>
      </c>
      <c r="S6" s="50" t="str">
        <f t="shared" si="1"/>
        <v>駅</v>
      </c>
      <c r="T6" s="50" t="str">
        <f t="shared" si="1"/>
        <v>無</v>
      </c>
      <c r="U6" s="51">
        <f t="shared" si="1"/>
        <v>5100</v>
      </c>
      <c r="V6" s="51">
        <f t="shared" si="1"/>
        <v>246</v>
      </c>
      <c r="W6" s="51">
        <f t="shared" si="1"/>
        <v>150</v>
      </c>
      <c r="X6" s="50" t="str">
        <f t="shared" si="1"/>
        <v>利用料金制</v>
      </c>
      <c r="Y6" s="52">
        <f>IF(Y8="-",NA(),Y8)</f>
        <v>298.89999999999998</v>
      </c>
      <c r="Z6" s="52">
        <f t="shared" ref="Z6:AH6" si="2">IF(Z8="-",NA(),Z8)</f>
        <v>297.39999999999998</v>
      </c>
      <c r="AA6" s="52">
        <f t="shared" si="2"/>
        <v>310.10000000000002</v>
      </c>
      <c r="AB6" s="52">
        <f t="shared" si="2"/>
        <v>189.6</v>
      </c>
      <c r="AC6" s="52">
        <f t="shared" si="2"/>
        <v>156.69999999999999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66.400000000000006</v>
      </c>
      <c r="BG6" s="52">
        <f t="shared" ref="BG6:BO6" si="5">IF(BG8="-",NA(),BG8)</f>
        <v>66.2</v>
      </c>
      <c r="BH6" s="52">
        <f t="shared" si="5"/>
        <v>67.599999999999994</v>
      </c>
      <c r="BI6" s="52">
        <f t="shared" si="5"/>
        <v>46.8</v>
      </c>
      <c r="BJ6" s="52">
        <f t="shared" si="5"/>
        <v>35.5</v>
      </c>
      <c r="BK6" s="52">
        <f t="shared" si="5"/>
        <v>30.2</v>
      </c>
      <c r="BL6" s="52">
        <f t="shared" si="5"/>
        <v>30.7</v>
      </c>
      <c r="BM6" s="52">
        <f t="shared" si="5"/>
        <v>13.5</v>
      </c>
      <c r="BN6" s="52">
        <f t="shared" si="5"/>
        <v>7.1</v>
      </c>
      <c r="BO6" s="52">
        <f t="shared" si="5"/>
        <v>5.6</v>
      </c>
      <c r="BP6" s="49" t="str">
        <f>IF(BP8="-","",IF(BP8="-","【-】","【"&amp;SUBSTITUTE(TEXT(BP8,"#,##0.0"),"-","△")&amp;"】"))</f>
        <v>【0.8】</v>
      </c>
      <c r="BQ6" s="53">
        <f>IF(BQ8="-",NA(),BQ8)</f>
        <v>75900</v>
      </c>
      <c r="BR6" s="53">
        <f t="shared" ref="BR6:BZ6" si="6">IF(BR8="-",NA(),BR8)</f>
        <v>75900</v>
      </c>
      <c r="BS6" s="53">
        <f t="shared" si="6"/>
        <v>71800</v>
      </c>
      <c r="BT6" s="53">
        <f t="shared" si="6"/>
        <v>28600</v>
      </c>
      <c r="BU6" s="53">
        <f t="shared" si="6"/>
        <v>22200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665109</v>
      </c>
      <c r="CN6" s="51">
        <f t="shared" si="7"/>
        <v>6176</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166.3</v>
      </c>
      <c r="DL6" s="52">
        <f t="shared" ref="DL6:DT6" si="9">IF(DL8="-",NA(),DL8)</f>
        <v>169.5</v>
      </c>
      <c r="DM6" s="52">
        <f t="shared" si="9"/>
        <v>164.2</v>
      </c>
      <c r="DN6" s="52">
        <f t="shared" si="9"/>
        <v>104.5</v>
      </c>
      <c r="DO6" s="52">
        <f t="shared" si="9"/>
        <v>104.9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5">
      <c r="A7" s="37" t="s">
        <v>107</v>
      </c>
      <c r="B7" s="48">
        <f t="shared" ref="B7:X7" si="10">B8</f>
        <v>2021</v>
      </c>
      <c r="C7" s="48">
        <f t="shared" si="10"/>
        <v>232254</v>
      </c>
      <c r="D7" s="48">
        <f t="shared" si="10"/>
        <v>47</v>
      </c>
      <c r="E7" s="48">
        <f t="shared" si="10"/>
        <v>14</v>
      </c>
      <c r="F7" s="48">
        <f t="shared" si="10"/>
        <v>0</v>
      </c>
      <c r="G7" s="48">
        <f t="shared" si="10"/>
        <v>1</v>
      </c>
      <c r="H7" s="48" t="str">
        <f t="shared" si="10"/>
        <v>愛知県　知立市</v>
      </c>
      <c r="I7" s="48" t="str">
        <f t="shared" si="10"/>
        <v>知立市駅前駐車場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36</v>
      </c>
      <c r="S7" s="50" t="str">
        <f t="shared" si="10"/>
        <v>駅</v>
      </c>
      <c r="T7" s="50" t="str">
        <f t="shared" si="10"/>
        <v>無</v>
      </c>
      <c r="U7" s="51">
        <f t="shared" si="10"/>
        <v>5100</v>
      </c>
      <c r="V7" s="51">
        <f t="shared" si="10"/>
        <v>246</v>
      </c>
      <c r="W7" s="51">
        <f t="shared" si="10"/>
        <v>150</v>
      </c>
      <c r="X7" s="50" t="str">
        <f t="shared" si="10"/>
        <v>利用料金制</v>
      </c>
      <c r="Y7" s="52">
        <f>Y8</f>
        <v>298.89999999999998</v>
      </c>
      <c r="Z7" s="52">
        <f t="shared" ref="Z7:AH7" si="11">Z8</f>
        <v>297.39999999999998</v>
      </c>
      <c r="AA7" s="52">
        <f t="shared" si="11"/>
        <v>310.10000000000002</v>
      </c>
      <c r="AB7" s="52">
        <f t="shared" si="11"/>
        <v>189.6</v>
      </c>
      <c r="AC7" s="52">
        <f t="shared" si="11"/>
        <v>156.69999999999999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66.400000000000006</v>
      </c>
      <c r="BG7" s="52">
        <f t="shared" ref="BG7:BO7" si="14">BG8</f>
        <v>66.2</v>
      </c>
      <c r="BH7" s="52">
        <f t="shared" si="14"/>
        <v>67.599999999999994</v>
      </c>
      <c r="BI7" s="52">
        <f t="shared" si="14"/>
        <v>46.8</v>
      </c>
      <c r="BJ7" s="52">
        <f t="shared" si="14"/>
        <v>35.5</v>
      </c>
      <c r="BK7" s="52">
        <f t="shared" si="14"/>
        <v>30.2</v>
      </c>
      <c r="BL7" s="52">
        <f t="shared" si="14"/>
        <v>30.7</v>
      </c>
      <c r="BM7" s="52">
        <f t="shared" si="14"/>
        <v>13.5</v>
      </c>
      <c r="BN7" s="52">
        <f t="shared" si="14"/>
        <v>7.1</v>
      </c>
      <c r="BO7" s="52">
        <f t="shared" si="14"/>
        <v>5.6</v>
      </c>
      <c r="BP7" s="49"/>
      <c r="BQ7" s="53">
        <f>BQ8</f>
        <v>75900</v>
      </c>
      <c r="BR7" s="53">
        <f t="shared" ref="BR7:BZ7" si="15">BR8</f>
        <v>75900</v>
      </c>
      <c r="BS7" s="53">
        <f t="shared" si="15"/>
        <v>71800</v>
      </c>
      <c r="BT7" s="53">
        <f t="shared" si="15"/>
        <v>28600</v>
      </c>
      <c r="BU7" s="53">
        <f t="shared" si="15"/>
        <v>22200</v>
      </c>
      <c r="BV7" s="53">
        <f t="shared" si="15"/>
        <v>18509</v>
      </c>
      <c r="BW7" s="53">
        <f t="shared" si="15"/>
        <v>24379</v>
      </c>
      <c r="BX7" s="53">
        <f t="shared" si="15"/>
        <v>22466</v>
      </c>
      <c r="BY7" s="53">
        <f t="shared" si="15"/>
        <v>4211</v>
      </c>
      <c r="BZ7" s="53">
        <f t="shared" si="15"/>
        <v>10653</v>
      </c>
      <c r="CA7" s="51"/>
      <c r="CB7" s="52" t="s">
        <v>108</v>
      </c>
      <c r="CC7" s="52" t="s">
        <v>108</v>
      </c>
      <c r="CD7" s="52" t="s">
        <v>108</v>
      </c>
      <c r="CE7" s="52" t="s">
        <v>108</v>
      </c>
      <c r="CF7" s="52" t="s">
        <v>108</v>
      </c>
      <c r="CG7" s="52" t="s">
        <v>108</v>
      </c>
      <c r="CH7" s="52" t="s">
        <v>108</v>
      </c>
      <c r="CI7" s="52" t="s">
        <v>108</v>
      </c>
      <c r="CJ7" s="52" t="s">
        <v>108</v>
      </c>
      <c r="CK7" s="52" t="s">
        <v>109</v>
      </c>
      <c r="CL7" s="49"/>
      <c r="CM7" s="51">
        <f>CM8</f>
        <v>665109</v>
      </c>
      <c r="CN7" s="51">
        <f>CN8</f>
        <v>6176</v>
      </c>
      <c r="CO7" s="52" t="s">
        <v>108</v>
      </c>
      <c r="CP7" s="52" t="s">
        <v>108</v>
      </c>
      <c r="CQ7" s="52" t="s">
        <v>108</v>
      </c>
      <c r="CR7" s="52" t="s">
        <v>108</v>
      </c>
      <c r="CS7" s="52" t="s">
        <v>108</v>
      </c>
      <c r="CT7" s="52" t="s">
        <v>108</v>
      </c>
      <c r="CU7" s="52" t="s">
        <v>108</v>
      </c>
      <c r="CV7" s="52" t="s">
        <v>108</v>
      </c>
      <c r="CW7" s="52" t="s">
        <v>108</v>
      </c>
      <c r="CX7" s="52" t="s">
        <v>110</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166.3</v>
      </c>
      <c r="DL7" s="52">
        <f t="shared" ref="DL7:DT7" si="17">DL8</f>
        <v>169.5</v>
      </c>
      <c r="DM7" s="52">
        <f t="shared" si="17"/>
        <v>164.2</v>
      </c>
      <c r="DN7" s="52">
        <f t="shared" si="17"/>
        <v>104.5</v>
      </c>
      <c r="DO7" s="52">
        <f t="shared" si="17"/>
        <v>104.9</v>
      </c>
      <c r="DP7" s="52">
        <f t="shared" si="17"/>
        <v>138.80000000000001</v>
      </c>
      <c r="DQ7" s="52">
        <f t="shared" si="17"/>
        <v>135.30000000000001</v>
      </c>
      <c r="DR7" s="52">
        <f t="shared" si="17"/>
        <v>127.8</v>
      </c>
      <c r="DS7" s="52">
        <f t="shared" si="17"/>
        <v>105.7</v>
      </c>
      <c r="DT7" s="52">
        <f t="shared" si="17"/>
        <v>104.3</v>
      </c>
      <c r="DU7" s="49"/>
    </row>
    <row r="8" spans="1:125" s="54" customFormat="1" x14ac:dyDescent="0.25">
      <c r="A8" s="37"/>
      <c r="B8" s="55">
        <v>2021</v>
      </c>
      <c r="C8" s="55">
        <v>232254</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36</v>
      </c>
      <c r="S8" s="57" t="s">
        <v>121</v>
      </c>
      <c r="T8" s="57" t="s">
        <v>122</v>
      </c>
      <c r="U8" s="58">
        <v>5100</v>
      </c>
      <c r="V8" s="58">
        <v>246</v>
      </c>
      <c r="W8" s="58">
        <v>150</v>
      </c>
      <c r="X8" s="57" t="s">
        <v>123</v>
      </c>
      <c r="Y8" s="59">
        <v>298.89999999999998</v>
      </c>
      <c r="Z8" s="59">
        <v>297.39999999999998</v>
      </c>
      <c r="AA8" s="59">
        <v>310.10000000000002</v>
      </c>
      <c r="AB8" s="59">
        <v>189.6</v>
      </c>
      <c r="AC8" s="59">
        <v>156.69999999999999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66.400000000000006</v>
      </c>
      <c r="BG8" s="59">
        <v>66.2</v>
      </c>
      <c r="BH8" s="59">
        <v>67.599999999999994</v>
      </c>
      <c r="BI8" s="59">
        <v>46.8</v>
      </c>
      <c r="BJ8" s="59">
        <v>35.5</v>
      </c>
      <c r="BK8" s="59">
        <v>30.2</v>
      </c>
      <c r="BL8" s="59">
        <v>30.7</v>
      </c>
      <c r="BM8" s="59">
        <v>13.5</v>
      </c>
      <c r="BN8" s="59">
        <v>7.1</v>
      </c>
      <c r="BO8" s="59">
        <v>5.6</v>
      </c>
      <c r="BP8" s="56">
        <v>0.8</v>
      </c>
      <c r="BQ8" s="60">
        <v>75900</v>
      </c>
      <c r="BR8" s="60">
        <v>75900</v>
      </c>
      <c r="BS8" s="60">
        <v>71800</v>
      </c>
      <c r="BT8" s="61">
        <v>28600</v>
      </c>
      <c r="BU8" s="61">
        <v>22200</v>
      </c>
      <c r="BV8" s="60">
        <v>18509</v>
      </c>
      <c r="BW8" s="60">
        <v>24379</v>
      </c>
      <c r="BX8" s="60">
        <v>22466</v>
      </c>
      <c r="BY8" s="60">
        <v>4211</v>
      </c>
      <c r="BZ8" s="60">
        <v>10653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665109</v>
      </c>
      <c r="CN8" s="58">
        <v>6176</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238.5</v>
      </c>
      <c r="DF8" s="59">
        <v>165.9</v>
      </c>
      <c r="DG8" s="59">
        <v>1263.5</v>
      </c>
      <c r="DH8" s="59">
        <v>108.5</v>
      </c>
      <c r="DI8" s="59">
        <v>136.19999999999999</v>
      </c>
      <c r="DJ8" s="56">
        <v>99.8</v>
      </c>
      <c r="DK8" s="59">
        <v>166.3</v>
      </c>
      <c r="DL8" s="59">
        <v>169.5</v>
      </c>
      <c r="DM8" s="59">
        <v>164.2</v>
      </c>
      <c r="DN8" s="59">
        <v>104.5</v>
      </c>
      <c r="DO8" s="59">
        <v>104.9</v>
      </c>
      <c r="DP8" s="59">
        <v>138.80000000000001</v>
      </c>
      <c r="DQ8" s="59">
        <v>135.30000000000001</v>
      </c>
      <c r="DR8" s="59">
        <v>127.8</v>
      </c>
      <c r="DS8" s="59">
        <v>105.7</v>
      </c>
      <c r="DT8" s="59">
        <v>104.3</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2023-01-13T06:12:08Z</cp:lastPrinted>
  <dcterms:created xsi:type="dcterms:W3CDTF">2022-12-09T03:27:54Z</dcterms:created>
  <dcterms:modified xsi:type="dcterms:W3CDTF">2023-01-17T06:13:45Z</dcterms:modified>
  <cp:category/>
</cp:coreProperties>
</file>