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DC90ED15-E62D-4B55-AF3D-E1A4C686F716}" xr6:coauthVersionLast="47" xr6:coauthVersionMax="47" xr10:uidLastSave="{00000000-0000-0000-0000-000000000000}"/>
  <workbookProtection workbookAlgorithmName="SHA-512" workbookHashValue="Fi7MSVNLLChWBwZ7qY9z4jLyiFy7wxriElO8va66FO3EJZ97dhDwZO+nXBDH/grW1QHTZO8dZQAUEorwDgHtYA==" workbookSaltValue="y01VeY0f9C5a65uqY5q1xg=="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BD7" i="5"/>
  <c r="BC7" i="5"/>
  <c r="BZ53" i="4" s="1"/>
  <c r="BB7" i="5"/>
  <c r="BG53" i="4" s="1"/>
  <c r="BA7" i="5"/>
  <c r="AN53" i="4" s="1"/>
  <c r="AZ7" i="5"/>
  <c r="U53" i="4" s="1"/>
  <c r="AY7" i="5"/>
  <c r="CS52" i="4" s="1"/>
  <c r="AX7" i="5"/>
  <c r="AW7" i="5"/>
  <c r="AV7" i="5"/>
  <c r="AU7" i="5"/>
  <c r="AS7" i="5"/>
  <c r="AR7" i="5"/>
  <c r="AQ7" i="5"/>
  <c r="FX32" i="4" s="1"/>
  <c r="AP7" i="5"/>
  <c r="FE32" i="4" s="1"/>
  <c r="AO7" i="5"/>
  <c r="EL32" i="4" s="1"/>
  <c r="AN7" i="5"/>
  <c r="HJ31" i="4" s="1"/>
  <c r="AM7" i="5"/>
  <c r="GQ31" i="4" s="1"/>
  <c r="AL7" i="5"/>
  <c r="FX31" i="4" s="1"/>
  <c r="AK7" i="5"/>
  <c r="AJ7" i="5"/>
  <c r="AH7" i="5"/>
  <c r="AG7" i="5"/>
  <c r="AF7" i="5"/>
  <c r="AE7" i="5"/>
  <c r="AD7" i="5"/>
  <c r="AC7" i="5"/>
  <c r="AB7" i="5"/>
  <c r="AA7" i="5"/>
  <c r="Z7" i="5"/>
  <c r="Y7" i="5"/>
  <c r="U31" i="4" s="1"/>
  <c r="X7" i="5"/>
  <c r="W7" i="5"/>
  <c r="V7" i="5"/>
  <c r="U7" i="5"/>
  <c r="T7" i="5"/>
  <c r="S7" i="5"/>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EL53" i="4"/>
  <c r="CS53" i="4"/>
  <c r="MA52" i="4"/>
  <c r="LH52" i="4"/>
  <c r="KO52" i="4"/>
  <c r="JV52" i="4"/>
  <c r="JC52" i="4"/>
  <c r="HJ52" i="4"/>
  <c r="GQ52" i="4"/>
  <c r="FX52" i="4"/>
  <c r="FE52" i="4"/>
  <c r="EL52" i="4"/>
  <c r="BZ52" i="4"/>
  <c r="BG52" i="4"/>
  <c r="AN52" i="4"/>
  <c r="U52" i="4"/>
  <c r="MA32" i="4"/>
  <c r="LH32" i="4"/>
  <c r="KO32" i="4"/>
  <c r="JV32" i="4"/>
  <c r="JC32" i="4"/>
  <c r="HJ32" i="4"/>
  <c r="GQ32" i="4"/>
  <c r="CS32" i="4"/>
  <c r="BZ32" i="4"/>
  <c r="BG32" i="4"/>
  <c r="AN32" i="4"/>
  <c r="U32" i="4"/>
  <c r="MA31" i="4"/>
  <c r="LH31" i="4"/>
  <c r="FE31" i="4"/>
  <c r="EL31" i="4"/>
  <c r="CS31" i="4"/>
  <c r="BZ31" i="4"/>
  <c r="BG31" i="4"/>
  <c r="AN31" i="4"/>
  <c r="LJ10" i="4"/>
  <c r="JQ10" i="4"/>
  <c r="HX10" i="4"/>
  <c r="LJ8" i="4"/>
  <c r="JQ8" i="4"/>
  <c r="HX8" i="4"/>
  <c r="FJ8" i="4"/>
  <c r="DU8" i="4"/>
  <c r="CF8" i="4"/>
  <c r="AQ8" i="4"/>
  <c r="B8" i="4"/>
  <c r="MI76" i="4" l="1"/>
  <c r="HJ51" i="4"/>
  <c r="MA30" i="4"/>
  <c r="IT76" i="4"/>
  <c r="CS51" i="4"/>
  <c r="HJ30" i="4"/>
  <c r="MA51" i="4"/>
  <c r="CS30" i="4"/>
  <c r="BZ76" i="4"/>
  <c r="C11" i="5"/>
  <c r="D11" i="5"/>
  <c r="E11" i="5"/>
  <c r="B11" i="5"/>
  <c r="BK76" i="4" l="1"/>
  <c r="LH51" i="4"/>
  <c r="LT76" i="4"/>
  <c r="GQ51" i="4"/>
  <c r="LH30" i="4"/>
  <c r="IE76" i="4"/>
  <c r="BZ51" i="4"/>
  <c r="GQ30" i="4"/>
  <c r="BZ30" i="4"/>
  <c r="HP76" i="4"/>
  <c r="BG51" i="4"/>
  <c r="FX30" i="4"/>
  <c r="BG30" i="4"/>
  <c r="KO30" i="4"/>
  <c r="AV76" i="4"/>
  <c r="KO51" i="4"/>
  <c r="LE76" i="4"/>
  <c r="FX51" i="4"/>
  <c r="HA76" i="4"/>
  <c r="AN51" i="4"/>
  <c r="FE30" i="4"/>
  <c r="AG76" i="4"/>
  <c r="JV51" i="4"/>
  <c r="AN30" i="4"/>
  <c r="KP76" i="4"/>
  <c r="FE51" i="4"/>
  <c r="JV30" i="4"/>
  <c r="KA76" i="4"/>
  <c r="EL51" i="4"/>
  <c r="JC30" i="4"/>
  <c r="U30" i="4"/>
  <c r="JC51" i="4"/>
  <c r="GL76" i="4"/>
  <c r="U51" i="4"/>
  <c r="EL30" i="4"/>
  <c r="R76"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<sst xmlns="http://schemas.openxmlformats.org/spreadsheetml/2006/main" count="278" uniqueCount="127">
  <si>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</si>
  <si>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</si>
  <si>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</si>
  <si>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</si>
  <si>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</si>
  <si>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</si>
  <si>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</si>
  <si>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</si>
  <si>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</si>
  <si>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</si>
  <si>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</si>
  <si>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</si>
  <si>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</si>
  <si>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</si>
  <si>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</si>
  <si>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</si>
  <si>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</si>
  <si>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</si>
  <si>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</si>
  <si>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</si>
  <si>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</si>
  <si>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</si>
  <si>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</si>
  <si>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</si>
  <si>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</si>
  <si>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</si>
  <si>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</si>
  <si>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</si>
  <si>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</si>
  <si>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</si>
  <si>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</si>
  <si>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</si>
  <si>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</si>
  <si>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</si>
  <si>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</si>
  <si>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</si>
  <si>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</si>
  <si>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</si>
  <si>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</si>
  <si>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</si>
  <si>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</si>
  <si>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</si>
  <si>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</si>
  <si>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</si>
  <si>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</si>
  <si>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</si>
  <si>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</si>
  <si>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</si>
  <si>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</si>
  <si>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</si>
  <si>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</si>
  <si>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</si>
  <si>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</si>
  <si>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</si>
  <si>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</si>
  <si>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</si>
  <si>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</si>
  <si>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</si>
  <si>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</si>
  <si>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</si>
  <si>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</si>
  <si>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</si>
  <si>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</si>
  <si>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</si>
  <si>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</si>
  <si>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</si>
  <si>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</si>
  <si>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</si>
  <si>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</si>
  <si>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</si>
  <si>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</si>
  <si>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</si>
  <si>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</si>
  <si>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</si>
  <si>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</si>
  <si>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</si>
  <si>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</si>
  <si>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</si>
  <si>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</si>
  <si>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</si>
  <si>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</si>
  <si>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</si>
  <si>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</si>
  <si>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</si>
  <si>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</si>
  <si>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</si>
  <si>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</si>
  <si>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</si>
  <si>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</si>
  <si>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</si>
  <si>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</si>
  <si>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</si>
  <si>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</si>
  <si>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</si>
  <si>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</si>
  <si>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</si>
  <si>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</si>
  <si>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</si>
  <si>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</si>
  <si>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</si>
  <si>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</si>
  <si>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</si>
  <si>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</si>
  <si>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</si>
  <si>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</si>
  <si>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</si>
  <si>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豊明市</t>
  </si>
  <si>
    <t>前後駅前市営駐車場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</si>
  <si>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</si>
  <si>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</si>
  <si>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</si>
  <si>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</si>
  <si>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</si>
  <si>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</si>
  <si>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</si>
  <si>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</si>
  <si>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</si>
  <si>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</si>
  <si>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</si>
  <si>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</si>
  <si>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</si>
  <si>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</si>
  <si>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</si>
  <si>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条件に関しては、近隣の時間貸し駐車場と比較しても非常に条件が良く、平成２８年４月にリニューアルオープンしたため、設備の更新等も直近では行う必要はありません。また、地方公営企業法を適用していないこと及び地方債の借入れがないことにより⑥有形固定資産減価売却率、⑨累積欠損金比率については「該当なし」となっています。</t>
    <phoneticPr fontId="5"/>
  </si>
  <si>
    <t>　時間貸し駐車場であり最初の３０分は無料のため、駅利用客等の送迎に活用され利用者の利便性は高い反面、収益性に不利な状況もあります。平成２８年度からは微増傾向にあり、平成２９年度からの広報誌や地域情報誌でのPRにより増加傾向にありましたが、新型コロナウイルス感染症の影響により令和２年度は減少しました。令和３年度は前年度と比べ増加しましたが、コロナウイルス感染症の影響前の状況までは、戻っていません。</t>
    <rPh sb="70" eb="71">
      <t>ド</t>
    </rPh>
    <rPh sb="87" eb="88">
      <t>ド</t>
    </rPh>
    <rPh sb="141" eb="142">
      <t>ド</t>
    </rPh>
    <rPh sb="150" eb="152">
      <t>レイワ</t>
    </rPh>
    <rPh sb="153" eb="155">
      <t>ネンド</t>
    </rPh>
    <rPh sb="156" eb="159">
      <t>ゼンネンド</t>
    </rPh>
    <rPh sb="160" eb="161">
      <t>クラ</t>
    </rPh>
    <rPh sb="162" eb="164">
      <t>ゾウカ</t>
    </rPh>
    <rPh sb="177" eb="180">
      <t>カンセンショウ</t>
    </rPh>
    <rPh sb="181" eb="184">
      <t>エイキョウマエ</t>
    </rPh>
    <rPh sb="185" eb="187">
      <t>ジョウキョウ</t>
    </rPh>
    <rPh sb="191" eb="192">
      <t>モド</t>
    </rPh>
    <phoneticPr fontId="5"/>
  </si>
  <si>
    <t>　元々、市民の利便性向上のために開設され、一般会計で運営されていた時間貸し駐車場のため、大幅な収益の向上は難しく、令和２年度には新型コロナウイルス感染症の影響により経営が落ち込みました。また、名鉄前後駅は周辺には時間貸し駐車場が多くある一方、駐輪場の数が足りず違法駐輪が多く、問題となっていることから、令和３年度で前後駅市営駐車場の営業を終了し、令和４年度より市営駐輪場として利用されています。</t>
    <rPh sb="188" eb="190">
      <t>リヨウ</t>
    </rPh>
    <phoneticPr fontId="5"/>
  </si>
  <si>
    <t>　最初の３０分が無料で２４時間営業（最大料金適用なし）を行っているため稼働率は非常に高いです。
　元々、市民の利用性向上を目的に設置したため、目的は果たしていると考えます。⑪稼働率に関して平成２８年から増加傾向にあり、特に平成２９年からは、広報誌や地域情報誌でPRを行い利用者の増加に努めま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</si>
</sst>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161.6</c:v>
                </c:pt>
                <c:pt idx="1">
                  <c:v>171.6</c:v>
                </c:pt>
                <c:pt idx="2">
                  <c:v>144.6</c:v>
                </c:pt>
                <c:pt idx="3">
                  <c:v>88.4</c:v>
                </c:pt>
                <c:pt idx="4">
                  <c:v>104</c:v>
                </c:pt>
              </c:numCache>
            </c:numRef>
          </c:val>
          <c:extLst>
            <c:ext xmlns:c16="http://schemas.microsoft.com/office/drawing/2014/chart" uri="{C3380CC4-5D6E-409C-BE32-E72D297353CC}">
              <c16:uniqueId val="{00000000-5BE5-4289-921F-0469AD9C738F}"/>
            </c:ext>
          </c:extLst>
        </c:ser>
        <c:dLbls>
          <c:showLegendKey val="0"/>
          <c:showVal val="0"/>
          <c:showCatName val="0"/>
          <c:showSerName val="0"/>
          <c:showPercent val="0"/>
          <c:showBubbleSize val="0"/>
        </c:dLbls>
        <c:gapWidth val="150"/>
        <c:axId val="336485576"/>
        <c:axId val="33648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5BE5-4289-921F-0469AD9C738F}"/>
            </c:ext>
          </c:extLst>
        </c:ser>
        <c:dLbls>
          <c:showLegendKey val="0"/>
          <c:showVal val="0"/>
          <c:showCatName val="0"/>
          <c:showSerName val="0"/>
          <c:showPercent val="0"/>
          <c:showBubbleSize val="0"/>
        </c:dLbls>
        <c:marker val="1"/>
        <c:smooth val="0"/>
        <c:axId val="336485576"/>
        <c:axId val="336487536"/>
      </c:lineChart>
      <c:catAx>
        <c:axId val="336485576"/>
        <c:scaling>
          <c:orientation val="minMax"/>
        </c:scaling>
        <c:delete val="1"/>
        <c:axPos val="b"/>
        <c:numFmt formatCode="General" sourceLinked="1"/>
        <c:majorTickMark val="none"/>
        <c:minorTickMark val="none"/>
        <c:tickLblPos val="none"/>
        <c:crossAx val="336487536"/>
        <c:crosses val="autoZero"/>
        <c:auto val="1"/>
        <c:lblAlgn val="ctr"/>
        <c:lblOffset val="100"/>
        <c:noMultiLvlLbl val="1"/>
      </c:catAx>
      <c:valAx>
        <c:axId val="33648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48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5B-421D-B2DE-E0F41DC6CBA3}"/>
            </c:ext>
          </c:extLst>
        </c:ser>
        <c:dLbls>
          <c:showLegendKey val="0"/>
          <c:showVal val="0"/>
          <c:showCatName val="0"/>
          <c:showSerName val="0"/>
          <c:showPercent val="0"/>
          <c:showBubbleSize val="0"/>
        </c:dLbls>
        <c:gapWidth val="150"/>
        <c:axId val="336485968"/>
        <c:axId val="3364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35B-421D-B2DE-E0F41DC6CBA3}"/>
            </c:ext>
          </c:extLst>
        </c:ser>
        <c:dLbls>
          <c:showLegendKey val="0"/>
          <c:showVal val="0"/>
          <c:showCatName val="0"/>
          <c:showSerName val="0"/>
          <c:showPercent val="0"/>
          <c:showBubbleSize val="0"/>
        </c:dLbls>
        <c:marker val="1"/>
        <c:smooth val="0"/>
        <c:axId val="336485968"/>
        <c:axId val="336486752"/>
      </c:lineChart>
      <c:catAx>
        <c:axId val="336485968"/>
        <c:scaling>
          <c:orientation val="minMax"/>
        </c:scaling>
        <c:delete val="1"/>
        <c:axPos val="b"/>
        <c:numFmt formatCode="General" sourceLinked="1"/>
        <c:majorTickMark val="none"/>
        <c:minorTickMark val="none"/>
        <c:tickLblPos val="none"/>
        <c:crossAx val="336486752"/>
        <c:crosses val="autoZero"/>
        <c:auto val="1"/>
        <c:lblAlgn val="ctr"/>
        <c:lblOffset val="100"/>
        <c:noMultiLvlLbl val="1"/>
      </c:catAx>
      <c:valAx>
        <c:axId val="33648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48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327-44EF-9038-5E1C3F5AFE7A}"/>
            </c:ext>
          </c:extLst>
        </c:ser>
        <c:dLbls>
          <c:showLegendKey val="0"/>
          <c:showVal val="0"/>
          <c:showCatName val="0"/>
          <c:showSerName val="0"/>
          <c:showPercent val="0"/>
          <c:showBubbleSize val="0"/>
        </c:dLbls>
        <c:gapWidth val="150"/>
        <c:axId val="336488712"/>
        <c:axId val="336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27-44EF-9038-5E1C3F5AFE7A}"/>
            </c:ext>
          </c:extLst>
        </c:ser>
        <c:dLbls>
          <c:showLegendKey val="0"/>
          <c:showVal val="0"/>
          <c:showCatName val="0"/>
          <c:showSerName val="0"/>
          <c:showPercent val="0"/>
          <c:showBubbleSize val="0"/>
        </c:dLbls>
        <c:marker val="1"/>
        <c:smooth val="0"/>
        <c:axId val="336488712"/>
        <c:axId val="336485184"/>
      </c:lineChart>
      <c:catAx>
        <c:axId val="336488712"/>
        <c:scaling>
          <c:orientation val="minMax"/>
        </c:scaling>
        <c:delete val="1"/>
        <c:axPos val="b"/>
        <c:numFmt formatCode="General" sourceLinked="1"/>
        <c:majorTickMark val="none"/>
        <c:minorTickMark val="none"/>
        <c:tickLblPos val="none"/>
        <c:crossAx val="336485184"/>
        <c:crosses val="autoZero"/>
        <c:auto val="1"/>
        <c:lblAlgn val="ctr"/>
        <c:lblOffset val="100"/>
        <c:noMultiLvlLbl val="1"/>
      </c:catAx>
      <c:valAx>
        <c:axId val="3364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48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7FA-4F63-88A8-A32FB5A92919}"/>
            </c:ext>
          </c:extLst>
        </c:ser>
        <c:dLbls>
          <c:showLegendKey val="0"/>
          <c:showVal val="0"/>
          <c:showCatName val="0"/>
          <c:showSerName val="0"/>
          <c:showPercent val="0"/>
          <c:showBubbleSize val="0"/>
        </c:dLbls>
        <c:gapWidth val="150"/>
        <c:axId val="338926824"/>
        <c:axId val="33892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FA-4F63-88A8-A32FB5A92919}"/>
            </c:ext>
          </c:extLst>
        </c:ser>
        <c:dLbls>
          <c:showLegendKey val="0"/>
          <c:showVal val="0"/>
          <c:showCatName val="0"/>
          <c:showSerName val="0"/>
          <c:showPercent val="0"/>
          <c:showBubbleSize val="0"/>
        </c:dLbls>
        <c:marker val="1"/>
        <c:smooth val="0"/>
        <c:axId val="338926824"/>
        <c:axId val="338921336"/>
      </c:lineChart>
      <c:catAx>
        <c:axId val="338926824"/>
        <c:scaling>
          <c:orientation val="minMax"/>
        </c:scaling>
        <c:delete val="1"/>
        <c:axPos val="b"/>
        <c:numFmt formatCode="General" sourceLinked="1"/>
        <c:majorTickMark val="none"/>
        <c:minorTickMark val="none"/>
        <c:tickLblPos val="none"/>
        <c:crossAx val="338921336"/>
        <c:crosses val="autoZero"/>
        <c:auto val="1"/>
        <c:lblAlgn val="ctr"/>
        <c:lblOffset val="100"/>
        <c:noMultiLvlLbl val="1"/>
      </c:catAx>
      <c:valAx>
        <c:axId val="33892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2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27-44EB-88AC-BCE66F72E8EA}"/>
            </c:ext>
          </c:extLst>
        </c:ser>
        <c:dLbls>
          <c:showLegendKey val="0"/>
          <c:showVal val="0"/>
          <c:showCatName val="0"/>
          <c:showSerName val="0"/>
          <c:showPercent val="0"/>
          <c:showBubbleSize val="0"/>
        </c:dLbls>
        <c:gapWidth val="150"/>
        <c:axId val="338922512"/>
        <c:axId val="33892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9927-44EB-88AC-BCE66F72E8EA}"/>
            </c:ext>
          </c:extLst>
        </c:ser>
        <c:dLbls>
          <c:showLegendKey val="0"/>
          <c:showVal val="0"/>
          <c:showCatName val="0"/>
          <c:showSerName val="0"/>
          <c:showPercent val="0"/>
          <c:showBubbleSize val="0"/>
        </c:dLbls>
        <c:marker val="1"/>
        <c:smooth val="0"/>
        <c:axId val="338922512"/>
        <c:axId val="338927216"/>
      </c:lineChart>
      <c:catAx>
        <c:axId val="338922512"/>
        <c:scaling>
          <c:orientation val="minMax"/>
        </c:scaling>
        <c:delete val="1"/>
        <c:axPos val="b"/>
        <c:numFmt formatCode="General" sourceLinked="1"/>
        <c:majorTickMark val="none"/>
        <c:minorTickMark val="none"/>
        <c:tickLblPos val="none"/>
        <c:crossAx val="338927216"/>
        <c:crosses val="autoZero"/>
        <c:auto val="1"/>
        <c:lblAlgn val="ctr"/>
        <c:lblOffset val="100"/>
        <c:noMultiLvlLbl val="1"/>
      </c:catAx>
      <c:valAx>
        <c:axId val="33892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2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724-46E9-B95E-41A5E28DA5D4}"/>
            </c:ext>
          </c:extLst>
        </c:ser>
        <c:dLbls>
          <c:showLegendKey val="0"/>
          <c:showVal val="0"/>
          <c:showCatName val="0"/>
          <c:showSerName val="0"/>
          <c:showPercent val="0"/>
          <c:showBubbleSize val="0"/>
        </c:dLbls>
        <c:gapWidth val="150"/>
        <c:axId val="338923688"/>
        <c:axId val="33892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724-46E9-B95E-41A5E28DA5D4}"/>
            </c:ext>
          </c:extLst>
        </c:ser>
        <c:dLbls>
          <c:showLegendKey val="0"/>
          <c:showVal val="0"/>
          <c:showCatName val="0"/>
          <c:showSerName val="0"/>
          <c:showPercent val="0"/>
          <c:showBubbleSize val="0"/>
        </c:dLbls>
        <c:marker val="1"/>
        <c:smooth val="0"/>
        <c:axId val="338923688"/>
        <c:axId val="338927608"/>
      </c:lineChart>
      <c:catAx>
        <c:axId val="338923688"/>
        <c:scaling>
          <c:orientation val="minMax"/>
        </c:scaling>
        <c:delete val="1"/>
        <c:axPos val="b"/>
        <c:numFmt formatCode="General" sourceLinked="1"/>
        <c:majorTickMark val="none"/>
        <c:minorTickMark val="none"/>
        <c:tickLblPos val="none"/>
        <c:crossAx val="338927608"/>
        <c:crosses val="autoZero"/>
        <c:auto val="1"/>
        <c:lblAlgn val="ctr"/>
        <c:lblOffset val="100"/>
        <c:noMultiLvlLbl val="1"/>
      </c:catAx>
      <c:valAx>
        <c:axId val="33892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92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1105</c:v>
                </c:pt>
                <c:pt idx="1">
                  <c:v>1335</c:v>
                </c:pt>
                <c:pt idx="2">
                  <c:v>1400</c:v>
                </c:pt>
                <c:pt idx="3">
                  <c:v>1400</c:v>
                </c:pt>
                <c:pt idx="4">
                  <c:v>1455</c:v>
                </c:pt>
              </c:numCache>
            </c:numRef>
          </c:val>
          <c:extLst>
            <c:ext xmlns:c16="http://schemas.microsoft.com/office/drawing/2014/chart" uri="{C3380CC4-5D6E-409C-BE32-E72D297353CC}">
              <c16:uniqueId val="{00000000-D06D-40C0-9A65-79D35F982531}"/>
            </c:ext>
          </c:extLst>
        </c:ser>
        <c:dLbls>
          <c:showLegendKey val="0"/>
          <c:showVal val="0"/>
          <c:showCatName val="0"/>
          <c:showSerName val="0"/>
          <c:showPercent val="0"/>
          <c:showBubbleSize val="0"/>
        </c:dLbls>
        <c:gapWidth val="150"/>
        <c:axId val="338928000"/>
        <c:axId val="3389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06D-40C0-9A65-79D35F982531}"/>
            </c:ext>
          </c:extLst>
        </c:ser>
        <c:dLbls>
          <c:showLegendKey val="0"/>
          <c:showVal val="0"/>
          <c:showCatName val="0"/>
          <c:showSerName val="0"/>
          <c:showPercent val="0"/>
          <c:showBubbleSize val="0"/>
        </c:dLbls>
        <c:marker val="1"/>
        <c:smooth val="0"/>
        <c:axId val="338928000"/>
        <c:axId val="338921728"/>
      </c:lineChart>
      <c:catAx>
        <c:axId val="338928000"/>
        <c:scaling>
          <c:orientation val="minMax"/>
        </c:scaling>
        <c:delete val="1"/>
        <c:axPos val="b"/>
        <c:numFmt formatCode="General" sourceLinked="1"/>
        <c:majorTickMark val="none"/>
        <c:minorTickMark val="none"/>
        <c:tickLblPos val="none"/>
        <c:crossAx val="338921728"/>
        <c:crosses val="autoZero"/>
        <c:auto val="1"/>
        <c:lblAlgn val="ctr"/>
        <c:lblOffset val="100"/>
        <c:noMultiLvlLbl val="1"/>
      </c:catAx>
      <c:valAx>
        <c:axId val="33892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2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38.1</c:v>
                </c:pt>
                <c:pt idx="1">
                  <c:v>36.700000000000003</c:v>
                </c:pt>
                <c:pt idx="2">
                  <c:v>27.3</c:v>
                </c:pt>
                <c:pt idx="3">
                  <c:v>-16.899999999999999</c:v>
                </c:pt>
                <c:pt idx="4">
                  <c:v>3.3</c:v>
                </c:pt>
              </c:numCache>
            </c:numRef>
          </c:val>
          <c:extLst>
            <c:ext xmlns:c16="http://schemas.microsoft.com/office/drawing/2014/chart" uri="{C3380CC4-5D6E-409C-BE32-E72D297353CC}">
              <c16:uniqueId val="{00000000-FAB5-405F-B2B3-942CD8EF5655}"/>
            </c:ext>
          </c:extLst>
        </c:ser>
        <c:dLbls>
          <c:showLegendKey val="0"/>
          <c:showVal val="0"/>
          <c:showCatName val="0"/>
          <c:showSerName val="0"/>
          <c:showPercent val="0"/>
          <c:showBubbleSize val="0"/>
        </c:dLbls>
        <c:gapWidth val="150"/>
        <c:axId val="338926040"/>
        <c:axId val="33892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AB5-405F-B2B3-942CD8EF5655}"/>
            </c:ext>
          </c:extLst>
        </c:ser>
        <c:dLbls>
          <c:showLegendKey val="0"/>
          <c:showVal val="0"/>
          <c:showCatName val="0"/>
          <c:showSerName val="0"/>
          <c:showPercent val="0"/>
          <c:showBubbleSize val="0"/>
        </c:dLbls>
        <c:marker val="1"/>
        <c:smooth val="0"/>
        <c:axId val="338926040"/>
        <c:axId val="338928392"/>
      </c:lineChart>
      <c:catAx>
        <c:axId val="338926040"/>
        <c:scaling>
          <c:orientation val="minMax"/>
        </c:scaling>
        <c:delete val="1"/>
        <c:axPos val="b"/>
        <c:numFmt formatCode="General" sourceLinked="1"/>
        <c:majorTickMark val="none"/>
        <c:minorTickMark val="none"/>
        <c:tickLblPos val="none"/>
        <c:crossAx val="338928392"/>
        <c:crosses val="autoZero"/>
        <c:auto val="1"/>
        <c:lblAlgn val="ctr"/>
        <c:lblOffset val="100"/>
        <c:noMultiLvlLbl val="1"/>
      </c:catAx>
      <c:valAx>
        <c:axId val="33892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2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1454</c:v>
                </c:pt>
                <c:pt idx="1">
                  <c:v>1736</c:v>
                </c:pt>
                <c:pt idx="2">
                  <c:v>1280</c:v>
                </c:pt>
                <c:pt idx="3">
                  <c:v>-351</c:v>
                </c:pt>
                <c:pt idx="4">
                  <c:v>137</c:v>
                </c:pt>
              </c:numCache>
            </c:numRef>
          </c:val>
          <c:extLst>
            <c:ext xmlns:c16="http://schemas.microsoft.com/office/drawing/2014/chart" uri="{C3380CC4-5D6E-409C-BE32-E72D297353CC}">
              <c16:uniqueId val="{00000000-1B2C-4468-9534-BA6B93164C1E}"/>
            </c:ext>
          </c:extLst>
        </c:ser>
        <c:dLbls>
          <c:showLegendKey val="0"/>
          <c:showVal val="0"/>
          <c:showCatName val="0"/>
          <c:showSerName val="0"/>
          <c:showPercent val="0"/>
          <c:showBubbleSize val="0"/>
        </c:dLbls>
        <c:gapWidth val="150"/>
        <c:axId val="338924864"/>
        <c:axId val="33892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1B2C-4468-9534-BA6B93164C1E}"/>
            </c:ext>
          </c:extLst>
        </c:ser>
        <c:dLbls>
          <c:showLegendKey val="0"/>
          <c:showVal val="0"/>
          <c:showCatName val="0"/>
          <c:showSerName val="0"/>
          <c:showPercent val="0"/>
          <c:showBubbleSize val="0"/>
        </c:dLbls>
        <c:marker val="1"/>
        <c:smooth val="0"/>
        <c:axId val="338924864"/>
        <c:axId val="338925256"/>
      </c:lineChart>
      <c:catAx>
        <c:axId val="338924864"/>
        <c:scaling>
          <c:orientation val="minMax"/>
        </c:scaling>
        <c:delete val="1"/>
        <c:axPos val="b"/>
        <c:numFmt formatCode="General" sourceLinked="1"/>
        <c:majorTickMark val="none"/>
        <c:minorTickMark val="none"/>
        <c:tickLblPos val="none"/>
        <c:crossAx val="338925256"/>
        <c:crosses val="autoZero"/>
        <c:auto val="1"/>
        <c:lblAlgn val="ctr"/>
        <c:lblOffset val="100"/>
        <c:noMultiLvlLbl val="1"/>
      </c:catAx>
      <c:valAx>
        <c:axId val="338925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9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愛知県豊明市　前後駅前市営駐車場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161.6</v>
      </c>
      <c r="V31" s="116"/>
      <c r="W31" s="116"/>
      <c r="X31" s="116"/>
      <c r="Y31" s="116"/>
      <c r="Z31" s="116"/>
      <c r="AA31" s="116"/>
      <c r="AB31" s="116"/>
      <c r="AC31" s="116"/>
      <c r="AD31" s="116"/>
      <c r="AE31" s="116"/>
      <c r="AF31" s="116"/>
      <c r="AG31" s="116"/>
      <c r="AH31" s="116"/>
      <c r="AI31" s="116"/>
      <c r="AJ31" s="116"/>
      <c r="AK31" s="116"/>
      <c r="AL31" s="116"/>
      <c r="AM31" s="116"/>
      <c r="AN31" s="116">
        <f>データ!Z7</f>
        <v>171.6</v>
      </c>
      <c r="AO31" s="116"/>
      <c r="AP31" s="116"/>
      <c r="AQ31" s="116"/>
      <c r="AR31" s="116"/>
      <c r="AS31" s="116"/>
      <c r="AT31" s="116"/>
      <c r="AU31" s="116"/>
      <c r="AV31" s="116"/>
      <c r="AW31" s="116"/>
      <c r="AX31" s="116"/>
      <c r="AY31" s="116"/>
      <c r="AZ31" s="116"/>
      <c r="BA31" s="116"/>
      <c r="BB31" s="116"/>
      <c r="BC31" s="116"/>
      <c r="BD31" s="116"/>
      <c r="BE31" s="116"/>
      <c r="BF31" s="116"/>
      <c r="BG31" s="116">
        <f>データ!AA7</f>
        <v>144.6</v>
      </c>
      <c r="BH31" s="116"/>
      <c r="BI31" s="116"/>
      <c r="BJ31" s="116"/>
      <c r="BK31" s="116"/>
      <c r="BL31" s="116"/>
      <c r="BM31" s="116"/>
      <c r="BN31" s="116"/>
      <c r="BO31" s="116"/>
      <c r="BP31" s="116"/>
      <c r="BQ31" s="116"/>
      <c r="BR31" s="116"/>
      <c r="BS31" s="116"/>
      <c r="BT31" s="116"/>
      <c r="BU31" s="116"/>
      <c r="BV31" s="116"/>
      <c r="BW31" s="116"/>
      <c r="BX31" s="116"/>
      <c r="BY31" s="116"/>
      <c r="BZ31" s="116">
        <f>データ!AB7</f>
        <v>88.4</v>
      </c>
      <c r="CA31" s="116"/>
      <c r="CB31" s="116"/>
      <c r="CC31" s="116"/>
      <c r="CD31" s="116"/>
      <c r="CE31" s="116"/>
      <c r="CF31" s="116"/>
      <c r="CG31" s="116"/>
      <c r="CH31" s="116"/>
      <c r="CI31" s="116"/>
      <c r="CJ31" s="116"/>
      <c r="CK31" s="116"/>
      <c r="CL31" s="116"/>
      <c r="CM31" s="116"/>
      <c r="CN31" s="116"/>
      <c r="CO31" s="116"/>
      <c r="CP31" s="116"/>
      <c r="CQ31" s="116"/>
      <c r="CR31" s="116"/>
      <c r="CS31" s="116">
        <f>データ!AC7</f>
        <v>104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1105</v>
      </c>
      <c r="JD31" s="111"/>
      <c r="JE31" s="111"/>
      <c r="JF31" s="111"/>
      <c r="JG31" s="111"/>
      <c r="JH31" s="111"/>
      <c r="JI31" s="111"/>
      <c r="JJ31" s="111"/>
      <c r="JK31" s="111"/>
      <c r="JL31" s="111"/>
      <c r="JM31" s="111"/>
      <c r="JN31" s="111"/>
      <c r="JO31" s="111"/>
      <c r="JP31" s="111"/>
      <c r="JQ31" s="111"/>
      <c r="JR31" s="111"/>
      <c r="JS31" s="111"/>
      <c r="JT31" s="111"/>
      <c r="JU31" s="112"/>
      <c r="JV31" s="110">
        <f>データ!DL7</f>
        <v>1335</v>
      </c>
      <c r="JW31" s="111"/>
      <c r="JX31" s="111"/>
      <c r="JY31" s="111"/>
      <c r="JZ31" s="111"/>
      <c r="KA31" s="111"/>
      <c r="KB31" s="111"/>
      <c r="KC31" s="111"/>
      <c r="KD31" s="111"/>
      <c r="KE31" s="111"/>
      <c r="KF31" s="111"/>
      <c r="KG31" s="111"/>
      <c r="KH31" s="111"/>
      <c r="KI31" s="111"/>
      <c r="KJ31" s="111"/>
      <c r="KK31" s="111"/>
      <c r="KL31" s="111"/>
      <c r="KM31" s="111"/>
      <c r="KN31" s="112"/>
      <c r="KO31" s="110">
        <f>データ!DM7</f>
        <v>1400</v>
      </c>
      <c r="KP31" s="111"/>
      <c r="KQ31" s="111"/>
      <c r="KR31" s="111"/>
      <c r="KS31" s="111"/>
      <c r="KT31" s="111"/>
      <c r="KU31" s="111"/>
      <c r="KV31" s="111"/>
      <c r="KW31" s="111"/>
      <c r="KX31" s="111"/>
      <c r="KY31" s="111"/>
      <c r="KZ31" s="111"/>
      <c r="LA31" s="111"/>
      <c r="LB31" s="111"/>
      <c r="LC31" s="111"/>
      <c r="LD31" s="111"/>
      <c r="LE31" s="111"/>
      <c r="LF31" s="111"/>
      <c r="LG31" s="112"/>
      <c r="LH31" s="110">
        <f>データ!DN7</f>
        <v>1400</v>
      </c>
      <c r="LI31" s="111"/>
      <c r="LJ31" s="111"/>
      <c r="LK31" s="111"/>
      <c r="LL31" s="111"/>
      <c r="LM31" s="111"/>
      <c r="LN31" s="111"/>
      <c r="LO31" s="111"/>
      <c r="LP31" s="111"/>
      <c r="LQ31" s="111"/>
      <c r="LR31" s="111"/>
      <c r="LS31" s="111"/>
      <c r="LT31" s="111"/>
      <c r="LU31" s="111"/>
      <c r="LV31" s="111"/>
      <c r="LW31" s="111"/>
      <c r="LX31" s="111"/>
      <c r="LY31" s="111"/>
      <c r="LZ31" s="112"/>
      <c r="MA31" s="110">
        <f>データ!DO7</f>
        <v>1455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38.1</v>
      </c>
      <c r="EM52" s="116"/>
      <c r="EN52" s="116"/>
      <c r="EO52" s="116"/>
      <c r="EP52" s="116"/>
      <c r="EQ52" s="116"/>
      <c r="ER52" s="116"/>
      <c r="ES52" s="116"/>
      <c r="ET52" s="116"/>
      <c r="EU52" s="116"/>
      <c r="EV52" s="116"/>
      <c r="EW52" s="116"/>
      <c r="EX52" s="116"/>
      <c r="EY52" s="116"/>
      <c r="EZ52" s="116"/>
      <c r="FA52" s="116"/>
      <c r="FB52" s="116"/>
      <c r="FC52" s="116"/>
      <c r="FD52" s="116"/>
      <c r="FE52" s="116">
        <f>データ!BG7</f>
        <v>36.700000000000003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27.3</v>
      </c>
      <c r="FY52" s="116"/>
      <c r="FZ52" s="116"/>
      <c r="GA52" s="116"/>
      <c r="GB52" s="116"/>
      <c r="GC52" s="116"/>
      <c r="GD52" s="116"/>
      <c r="GE52" s="116"/>
      <c r="GF52" s="116"/>
      <c r="GG52" s="116"/>
      <c r="GH52" s="116"/>
      <c r="GI52" s="116"/>
      <c r="GJ52" s="116"/>
      <c r="GK52" s="116"/>
      <c r="GL52" s="116"/>
      <c r="GM52" s="116"/>
      <c r="GN52" s="116"/>
      <c r="GO52" s="116"/>
      <c r="GP52" s="116"/>
      <c r="GQ52" s="116">
        <f>データ!BI7</f>
        <v>-16.899999999999999</v>
      </c>
      <c r="GR52" s="116"/>
      <c r="GS52" s="116"/>
      <c r="GT52" s="116"/>
      <c r="GU52" s="116"/>
      <c r="GV52" s="116"/>
      <c r="GW52" s="116"/>
      <c r="GX52" s="116"/>
      <c r="GY52" s="116"/>
      <c r="GZ52" s="116"/>
      <c r="HA52" s="116"/>
      <c r="HB52" s="116"/>
      <c r="HC52" s="116"/>
      <c r="HD52" s="116"/>
      <c r="HE52" s="116"/>
      <c r="HF52" s="116"/>
      <c r="HG52" s="116"/>
      <c r="HH52" s="116"/>
      <c r="HI52" s="116"/>
      <c r="HJ52" s="116">
        <f>データ!BJ7</f>
        <v>3.3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1454</v>
      </c>
      <c r="JD52" s="120"/>
      <c r="JE52" s="120"/>
      <c r="JF52" s="120"/>
      <c r="JG52" s="120"/>
      <c r="JH52" s="120"/>
      <c r="JI52" s="120"/>
      <c r="JJ52" s="120"/>
      <c r="JK52" s="120"/>
      <c r="JL52" s="120"/>
      <c r="JM52" s="120"/>
      <c r="JN52" s="120"/>
      <c r="JO52" s="120"/>
      <c r="JP52" s="120"/>
      <c r="JQ52" s="120"/>
      <c r="JR52" s="120"/>
      <c r="JS52" s="120"/>
      <c r="JT52" s="120"/>
      <c r="JU52" s="120"/>
      <c r="JV52" s="120">
        <f>データ!BR7</f>
        <v>1736</v>
      </c>
      <c r="JW52" s="120"/>
      <c r="JX52" s="120"/>
      <c r="JY52" s="120"/>
      <c r="JZ52" s="120"/>
      <c r="KA52" s="120"/>
      <c r="KB52" s="120"/>
      <c r="KC52" s="120"/>
      <c r="KD52" s="120"/>
      <c r="KE52" s="120"/>
      <c r="KF52" s="120"/>
      <c r="KG52" s="120"/>
      <c r="KH52" s="120"/>
      <c r="KI52" s="120"/>
      <c r="KJ52" s="120"/>
      <c r="KK52" s="120"/>
      <c r="KL52" s="120"/>
      <c r="KM52" s="120"/>
      <c r="KN52" s="120"/>
      <c r="KO52" s="120">
        <f>データ!BS7</f>
        <v>1280</v>
      </c>
      <c r="KP52" s="120"/>
      <c r="KQ52" s="120"/>
      <c r="KR52" s="120"/>
      <c r="KS52" s="120"/>
      <c r="KT52" s="120"/>
      <c r="KU52" s="120"/>
      <c r="KV52" s="120"/>
      <c r="KW52" s="120"/>
      <c r="KX52" s="120"/>
      <c r="KY52" s="120"/>
      <c r="KZ52" s="120"/>
      <c r="LA52" s="120"/>
      <c r="LB52" s="120"/>
      <c r="LC52" s="120"/>
      <c r="LD52" s="120"/>
      <c r="LE52" s="120"/>
      <c r="LF52" s="120"/>
      <c r="LG52" s="120"/>
      <c r="LH52" s="120">
        <f>データ!BT7</f>
        <v>-351</v>
      </c>
      <c r="LI52" s="120"/>
      <c r="LJ52" s="120"/>
      <c r="LK52" s="120"/>
      <c r="LL52" s="120"/>
      <c r="LM52" s="120"/>
      <c r="LN52" s="120"/>
      <c r="LO52" s="120"/>
      <c r="LP52" s="120"/>
      <c r="LQ52" s="120"/>
      <c r="LR52" s="120"/>
      <c r="LS52" s="120"/>
      <c r="LT52" s="120"/>
      <c r="LU52" s="120"/>
      <c r="LV52" s="120"/>
      <c r="LW52" s="120"/>
      <c r="LX52" s="120"/>
      <c r="LY52" s="120"/>
      <c r="LZ52" s="120"/>
      <c r="MA52" s="120">
        <f>データ!BU7</f>
        <v>137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44529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hEj3wLLSx9vSff5tig1c8S42Plq3CpkXyKLrPncVz/arZzrsNr36BZ1WGjErpQ72zOx0FNXXX/pGxXqXXkMoQ==" saltValue="IdnvG91G4HxuLV6vB0SPA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5">
      <c r="A6" s="37" t="s">
        <v>100</v>
      </c>
      <c r="B6" s="48">
        <f>B8</f>
        <v>2021</v>
      </c>
      <c r="C6" s="48">
        <f t="shared" ref="C6:X6" si="1">C8</f>
        <v>232297</v>
      </c>
      <c r="D6" s="48">
        <f t="shared" si="1"/>
        <v>47</v>
      </c>
      <c r="E6" s="48">
        <f t="shared" si="1"/>
        <v>14</v>
      </c>
      <c r="F6" s="48">
        <f t="shared" si="1"/>
        <v>0</v>
      </c>
      <c r="G6" s="48">
        <f t="shared" si="1"/>
        <v>1</v>
      </c>
      <c r="H6" s="48" t="str">
        <f>SUBSTITUTE(H8,"　","")</f>
        <v>愛知県豊明市</v>
      </c>
      <c r="I6" s="48" t="str">
        <f t="shared" si="1"/>
        <v>前後駅前市営駐車場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32</v>
      </c>
      <c r="S6" s="50" t="str">
        <f t="shared" si="1"/>
        <v>駅</v>
      </c>
      <c r="T6" s="50" t="str">
        <f t="shared" si="1"/>
        <v>無</v>
      </c>
      <c r="U6" s="51">
        <f t="shared" si="1"/>
        <v>768</v>
      </c>
      <c r="V6" s="51">
        <f t="shared" si="1"/>
        <v>20</v>
      </c>
      <c r="W6" s="51">
        <f t="shared" si="1"/>
        <v>200</v>
      </c>
      <c r="X6" s="50" t="str">
        <f t="shared" si="1"/>
        <v>無</v>
      </c>
      <c r="Y6" s="52">
        <f>IF(Y8="-",NA(),Y8)</f>
        <v>161.6</v>
      </c>
      <c r="Z6" s="52">
        <f t="shared" ref="Z6:AH6" si="2">IF(Z8="-",NA(),Z8)</f>
        <v>171.6</v>
      </c>
      <c r="AA6" s="52">
        <f t="shared" si="2"/>
        <v>144.6</v>
      </c>
      <c r="AB6" s="52">
        <f t="shared" si="2"/>
        <v>88.4</v>
      </c>
      <c r="AC6" s="52">
        <f t="shared" si="2"/>
        <v>104</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38.1</v>
      </c>
      <c r="BG6" s="52">
        <f t="shared" ref="BG6:BO6" si="5">IF(BG8="-",NA(),BG8)</f>
        <v>36.700000000000003</v>
      </c>
      <c r="BH6" s="52">
        <f t="shared" si="5"/>
        <v>27.3</v>
      </c>
      <c r="BI6" s="52">
        <f t="shared" si="5"/>
        <v>-16.899999999999999</v>
      </c>
      <c r="BJ6" s="52">
        <f t="shared" si="5"/>
        <v>3.3</v>
      </c>
      <c r="BK6" s="52">
        <f t="shared" si="5"/>
        <v>38.299999999999997</v>
      </c>
      <c r="BL6" s="52">
        <f t="shared" si="5"/>
        <v>30.4</v>
      </c>
      <c r="BM6" s="52">
        <f t="shared" si="5"/>
        <v>33.6</v>
      </c>
      <c r="BN6" s="52">
        <f t="shared" si="5"/>
        <v>-122.5</v>
      </c>
      <c r="BO6" s="52">
        <f t="shared" si="5"/>
        <v>8.5</v>
      </c>
      <c r="BP6" s="49" t="str">
        <f>IF(BP8="-","",IF(BP8="-","【-】","【"&amp;SUBSTITUTE(TEXT(BP8,"#,##0.0"),"-","△")&amp;"】"))</f>
        <v>【0.8】</v>
      </c>
      <c r="BQ6" s="53">
        <f>IF(BQ8="-",NA(),BQ8)</f>
        <v>1454</v>
      </c>
      <c r="BR6" s="53">
        <f t="shared" ref="BR6:BZ6" si="6">IF(BR8="-",NA(),BR8)</f>
        <v>1736</v>
      </c>
      <c r="BS6" s="53">
        <f t="shared" si="6"/>
        <v>1280</v>
      </c>
      <c r="BT6" s="53">
        <f t="shared" si="6"/>
        <v>-351</v>
      </c>
      <c r="BU6" s="53">
        <f t="shared" si="6"/>
        <v>137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44529</v>
      </c>
      <c r="CN6" s="51">
        <f t="shared" si="7"/>
        <v>350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1105</v>
      </c>
      <c r="DL6" s="52">
        <f t="shared" ref="DL6:DT6" si="9">IF(DL8="-",NA(),DL8)</f>
        <v>1335</v>
      </c>
      <c r="DM6" s="52">
        <f t="shared" si="9"/>
        <v>1400</v>
      </c>
      <c r="DN6" s="52">
        <f t="shared" si="9"/>
        <v>1400</v>
      </c>
      <c r="DO6" s="52">
        <f t="shared" si="9"/>
        <v>1455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102</v>
      </c>
      <c r="B7" s="48">
        <f t="shared" ref="B7:X7" si="10">B8</f>
        <v>2021</v>
      </c>
      <c r="C7" s="48">
        <f t="shared" si="10"/>
        <v>232297</v>
      </c>
      <c r="D7" s="48">
        <f t="shared" si="10"/>
        <v>47</v>
      </c>
      <c r="E7" s="48">
        <f t="shared" si="10"/>
        <v>14</v>
      </c>
      <c r="F7" s="48">
        <f t="shared" si="10"/>
        <v>0</v>
      </c>
      <c r="G7" s="48">
        <f t="shared" si="10"/>
        <v>1</v>
      </c>
      <c r="H7" s="48" t="str">
        <f t="shared" si="10"/>
        <v>愛知県　豊明市</v>
      </c>
      <c r="I7" s="48" t="str">
        <f t="shared" si="10"/>
        <v>前後駅前市営駐車場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32</v>
      </c>
      <c r="S7" s="50" t="str">
        <f t="shared" si="10"/>
        <v>駅</v>
      </c>
      <c r="T7" s="50" t="str">
        <f t="shared" si="10"/>
        <v>無</v>
      </c>
      <c r="U7" s="51">
        <f t="shared" si="10"/>
        <v>768</v>
      </c>
      <c r="V7" s="51">
        <f t="shared" si="10"/>
        <v>20</v>
      </c>
      <c r="W7" s="51">
        <f t="shared" si="10"/>
        <v>200</v>
      </c>
      <c r="X7" s="50" t="str">
        <f t="shared" si="10"/>
        <v>無</v>
      </c>
      <c r="Y7" s="52">
        <f>Y8</f>
        <v>161.6</v>
      </c>
      <c r="Z7" s="52">
        <f t="shared" ref="Z7:AH7" si="11">Z8</f>
        <v>171.6</v>
      </c>
      <c r="AA7" s="52">
        <f t="shared" si="11"/>
        <v>144.6</v>
      </c>
      <c r="AB7" s="52">
        <f t="shared" si="11"/>
        <v>88.4</v>
      </c>
      <c r="AC7" s="52">
        <f t="shared" si="11"/>
        <v>104</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38.1</v>
      </c>
      <c r="BG7" s="52">
        <f t="shared" ref="BG7:BO7" si="14">BG8</f>
        <v>36.700000000000003</v>
      </c>
      <c r="BH7" s="52">
        <f t="shared" si="14"/>
        <v>27.3</v>
      </c>
      <c r="BI7" s="52">
        <f t="shared" si="14"/>
        <v>-16.899999999999999</v>
      </c>
      <c r="BJ7" s="52">
        <f t="shared" si="14"/>
        <v>3.3</v>
      </c>
      <c r="BK7" s="52">
        <f t="shared" si="14"/>
        <v>38.299999999999997</v>
      </c>
      <c r="BL7" s="52">
        <f t="shared" si="14"/>
        <v>30.4</v>
      </c>
      <c r="BM7" s="52">
        <f t="shared" si="14"/>
        <v>33.6</v>
      </c>
      <c r="BN7" s="52">
        <f t="shared" si="14"/>
        <v>-122.5</v>
      </c>
      <c r="BO7" s="52">
        <f t="shared" si="14"/>
        <v>8.5</v>
      </c>
      <c r="BP7" s="49"/>
      <c r="BQ7" s="53">
        <f>BQ8</f>
        <v>1454</v>
      </c>
      <c r="BR7" s="53">
        <f t="shared" ref="BR7:BZ7" si="15">BR8</f>
        <v>1736</v>
      </c>
      <c r="BS7" s="53">
        <f t="shared" si="15"/>
        <v>1280</v>
      </c>
      <c r="BT7" s="53">
        <f t="shared" si="15"/>
        <v>-351</v>
      </c>
      <c r="BU7" s="53">
        <f t="shared" si="15"/>
        <v>137</v>
      </c>
      <c r="BV7" s="53">
        <f t="shared" si="15"/>
        <v>7814</v>
      </c>
      <c r="BW7" s="53">
        <f t="shared" si="15"/>
        <v>8183</v>
      </c>
      <c r="BX7" s="53">
        <f t="shared" si="15"/>
        <v>7940</v>
      </c>
      <c r="BY7" s="53">
        <f t="shared" si="15"/>
        <v>2576</v>
      </c>
      <c r="BZ7" s="53">
        <f t="shared" si="15"/>
        <v>4153</v>
      </c>
      <c r="CA7" s="51"/>
      <c r="CB7" s="52" t="s">
        <v>103</v>
      </c>
      <c r="CC7" s="52" t="s">
        <v>103</v>
      </c>
      <c r="CD7" s="52" t="s">
        <v>103</v>
      </c>
      <c r="CE7" s="52" t="s">
        <v>103</v>
      </c>
      <c r="CF7" s="52" t="s">
        <v>103</v>
      </c>
      <c r="CG7" s="52" t="s">
        <v>103</v>
      </c>
      <c r="CH7" s="52" t="s">
        <v>103</v>
      </c>
      <c r="CI7" s="52" t="s">
        <v>103</v>
      </c>
      <c r="CJ7" s="52" t="s">
        <v>103</v>
      </c>
      <c r="CK7" s="52" t="s">
        <v>104</v>
      </c>
      <c r="CL7" s="49"/>
      <c r="CM7" s="51">
        <f>CM8</f>
        <v>44529</v>
      </c>
      <c r="CN7" s="51">
        <f>CN8</f>
        <v>350</v>
      </c>
      <c r="CO7" s="52" t="s">
        <v>103</v>
      </c>
      <c r="CP7" s="52" t="s">
        <v>103</v>
      </c>
      <c r="CQ7" s="52" t="s">
        <v>103</v>
      </c>
      <c r="CR7" s="52" t="s">
        <v>103</v>
      </c>
      <c r="CS7" s="52" t="s">
        <v>103</v>
      </c>
      <c r="CT7" s="52" t="s">
        <v>103</v>
      </c>
      <c r="CU7" s="52" t="s">
        <v>103</v>
      </c>
      <c r="CV7" s="52" t="s">
        <v>103</v>
      </c>
      <c r="CW7" s="52" t="s">
        <v>103</v>
      </c>
      <c r="CX7" s="52" t="s">
        <v>105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1105</v>
      </c>
      <c r="DL7" s="52">
        <f t="shared" ref="DL7:DT7" si="17">DL8</f>
        <v>1335</v>
      </c>
      <c r="DM7" s="52">
        <f t="shared" si="17"/>
        <v>1400</v>
      </c>
      <c r="DN7" s="52">
        <f t="shared" si="17"/>
        <v>1400</v>
      </c>
      <c r="DO7" s="52">
        <f t="shared" si="17"/>
        <v>1455</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232297</v>
      </c>
      <c r="D8" s="55">
        <v>47</v>
      </c>
      <c r="E8" s="55">
        <v>14</v>
      </c>
      <c r="F8" s="55">
        <v>0</v>
      </c>
      <c r="G8" s="55">
        <v>1</v>
      </c>
      <c r="H8" s="55" t="s">
        <v>106</v>
      </c>
      <c r="I8" s="55" t="s">
        <v>107</v>
      </c>
      <c r="J8" s="55" t="s">
        <v>108</v>
      </c>
      <c r="K8" s="55" t="s">
        <v>109</v>
      </c>
      <c r="L8" s="55" t="s">
        <v>110</v>
      </c>
      <c r="M8" s="55" t="s">
        <v>111</v>
      </c>
      <c r="N8" s="55" t="s">
        <v>112</v>
      </c>
      <c r="O8" s="56" t="s">
        <v>113</v>
      </c>
      <c r="P8" s="57" t="s">
        <v>114</v>
      </c>
      <c r="Q8" s="57" t="s">
        <v>115</v>
      </c>
      <c r="R8" s="58">
        <v>32</v>
      </c>
      <c r="S8" s="57" t="s">
        <v>116</v>
      </c>
      <c r="T8" s="57" t="s">
        <v>117</v>
      </c>
      <c r="U8" s="58">
        <v>768</v>
      </c>
      <c r="V8" s="58">
        <v>20</v>
      </c>
      <c r="W8" s="58">
        <v>200</v>
      </c>
      <c r="X8" s="57" t="s">
        <v>117</v>
      </c>
      <c r="Y8" s="59">
        <v>161.6</v>
      </c>
      <c r="Z8" s="59">
        <v>171.6</v>
      </c>
      <c r="AA8" s="59">
        <v>144.6</v>
      </c>
      <c r="AB8" s="59">
        <v>88.4</v>
      </c>
      <c r="AC8" s="59">
        <v>104</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38.1</v>
      </c>
      <c r="BG8" s="59">
        <v>36.700000000000003</v>
      </c>
      <c r="BH8" s="59">
        <v>27.3</v>
      </c>
      <c r="BI8" s="59">
        <v>-16.899999999999999</v>
      </c>
      <c r="BJ8" s="59">
        <v>3.3</v>
      </c>
      <c r="BK8" s="59">
        <v>38.299999999999997</v>
      </c>
      <c r="BL8" s="59">
        <v>30.4</v>
      </c>
      <c r="BM8" s="59">
        <v>33.6</v>
      </c>
      <c r="BN8" s="59">
        <v>-122.5</v>
      </c>
      <c r="BO8" s="59">
        <v>8.5</v>
      </c>
      <c r="BP8" s="56">
        <v>0.8</v>
      </c>
      <c r="BQ8" s="60">
        <v>1454</v>
      </c>
      <c r="BR8" s="60">
        <v>1736</v>
      </c>
      <c r="BS8" s="60">
        <v>1280</v>
      </c>
      <c r="BT8" s="61">
        <v>-351</v>
      </c>
      <c r="BU8" s="61">
        <v>137</v>
      </c>
      <c r="BV8" s="60">
        <v>7814</v>
      </c>
      <c r="BW8" s="60">
        <v>8183</v>
      </c>
      <c r="BX8" s="60">
        <v>7940</v>
      </c>
      <c r="BY8" s="60">
        <v>2576</v>
      </c>
      <c r="BZ8" s="60">
        <v>4153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44529</v>
      </c>
      <c r="CN8" s="58">
        <v>350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58.4</v>
      </c>
      <c r="DF8" s="59">
        <v>83.1</v>
      </c>
      <c r="DG8" s="59">
        <v>54.4</v>
      </c>
      <c r="DH8" s="59">
        <v>70.3</v>
      </c>
      <c r="DI8" s="59">
        <v>70</v>
      </c>
      <c r="DJ8" s="56">
        <v>99.8</v>
      </c>
      <c r="DK8" s="59">
        <v>1105</v>
      </c>
      <c r="DL8" s="59">
        <v>1335</v>
      </c>
      <c r="DM8" s="59">
        <v>1400</v>
      </c>
      <c r="DN8" s="59">
        <v>1400</v>
      </c>
      <c r="DO8" s="59">
        <v>1455</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2022-12-09T03:27:56Z</dcterms:created>
  <dcterms:modified xsi:type="dcterms:W3CDTF">2023-02-15T07:20:56Z</dcterms:modified>
  <cp:category/>
</cp:coreProperties>
</file>