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54AB3DA5-888D-4E49-8D03-2296047B169D}" xr6:coauthVersionLast="47" xr6:coauthVersionMax="47" xr10:uidLastSave="{00000000-0000-0000-0000-000000000000}"/>
  <workbookProtection workbookAlgorithmName="SHA-512" workbookHashValue="WJ5aOkAQZBNsuPxyI0D+dmKhcCrdc4Dv8zViSwn7JgTAEFeJ95KcehZPsw8G6SNWVICS6HhMPJ74dLKJNmzKvA==" workbookSaltValue="hQjNjBcCz6WbU0YPrquSo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BD7" i="5"/>
  <c r="BC7" i="5"/>
  <c r="BB7" i="5"/>
  <c r="BG53" i="4" s="1"/>
  <c r="BA7" i="5"/>
  <c r="AN53" i="4" s="1"/>
  <c r="AZ7" i="5"/>
  <c r="U53" i="4" s="1"/>
  <c r="AY7" i="5"/>
  <c r="CS52" i="4" s="1"/>
  <c r="AX7" i="5"/>
  <c r="AW7" i="5"/>
  <c r="AV7" i="5"/>
  <c r="AU7" i="5"/>
  <c r="AS7" i="5"/>
  <c r="AR7" i="5"/>
  <c r="AQ7" i="5"/>
  <c r="AP7" i="5"/>
  <c r="AO7" i="5"/>
  <c r="EL32" i="4" s="1"/>
  <c r="AN7" i="5"/>
  <c r="HJ31" i="4" s="1"/>
  <c r="AM7" i="5"/>
  <c r="GQ31" i="4" s="1"/>
  <c r="AL7" i="5"/>
  <c r="FX31" i="4" s="1"/>
  <c r="AK7" i="5"/>
  <c r="AJ7" i="5"/>
  <c r="AH7" i="5"/>
  <c r="AG7" i="5"/>
  <c r="AF7" i="5"/>
  <c r="BG32" i="4" s="1"/>
  <c r="AE7" i="5"/>
  <c r="AD7" i="5"/>
  <c r="AC7" i="5"/>
  <c r="AB7" i="5"/>
  <c r="AA7" i="5"/>
  <c r="Z7" i="5"/>
  <c r="Y7" i="5"/>
  <c r="X7" i="5"/>
  <c r="W7" i="5"/>
  <c r="V7" i="5"/>
  <c r="U7" i="5"/>
  <c r="T7" i="5"/>
  <c r="S7" i="5"/>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EL52" i="4"/>
  <c r="BZ52" i="4"/>
  <c r="BG52" i="4"/>
  <c r="AN52" i="4"/>
  <c r="U52" i="4"/>
  <c r="MA32" i="4"/>
  <c r="LH32" i="4"/>
  <c r="JV32" i="4"/>
  <c r="JC32" i="4"/>
  <c r="HJ32" i="4"/>
  <c r="GQ32" i="4"/>
  <c r="FX32" i="4"/>
  <c r="FE32" i="4"/>
  <c r="CS32" i="4"/>
  <c r="BZ32" i="4"/>
  <c r="AN32" i="4"/>
  <c r="U32" i="4"/>
  <c r="MA31" i="4"/>
  <c r="LH31" i="4"/>
  <c r="KO31" i="4"/>
  <c r="FE31" i="4"/>
  <c r="EL31" i="4"/>
  <c r="CS31" i="4"/>
  <c r="BZ31" i="4"/>
  <c r="BG31" i="4"/>
  <c r="AN31" i="4"/>
  <c r="U31" i="4"/>
  <c r="LJ10" i="4"/>
  <c r="JQ10" i="4"/>
  <c r="HX10" i="4"/>
  <c r="DU10" i="4"/>
  <c r="CF10" i="4"/>
  <c r="LJ8" i="4"/>
  <c r="JQ8" i="4"/>
  <c r="HX8" i="4"/>
  <c r="CF8" i="4"/>
  <c r="AQ8" i="4"/>
  <c r="BZ76" i="4" l="1"/>
  <c r="MI76" i="4"/>
  <c r="HJ51" i="4"/>
  <c r="MA30" i="4"/>
  <c r="IT76" i="4"/>
  <c r="CS51" i="4"/>
  <c r="HJ30" i="4"/>
  <c r="CS30" i="4"/>
  <c r="MA51" i="4"/>
  <c r="C11" i="5"/>
  <c r="D11" i="5"/>
  <c r="E11" i="5"/>
  <c r="B11" i="5"/>
  <c r="BK76" i="4" l="1"/>
  <c r="LH51" i="4"/>
  <c r="BZ30" i="4"/>
  <c r="LT76" i="4"/>
  <c r="GQ51" i="4"/>
  <c r="LH30" i="4"/>
  <c r="IE76" i="4"/>
  <c r="BZ51" i="4"/>
  <c r="GQ30" i="4"/>
  <c r="BG51" i="4"/>
  <c r="BG30" i="4"/>
  <c r="AV76" i="4"/>
  <c r="KO51" i="4"/>
  <c r="KO30" i="4"/>
  <c r="LE76" i="4"/>
  <c r="FX51" i="4"/>
  <c r="HP76" i="4"/>
  <c r="FX30" i="4"/>
  <c r="JV30" i="4"/>
  <c r="HA76" i="4"/>
  <c r="AN51" i="4"/>
  <c r="FE30" i="4"/>
  <c r="FE51" i="4"/>
  <c r="AN30" i="4"/>
  <c r="JV51" i="4"/>
  <c r="AG76" i="4"/>
  <c r="KP76" i="4"/>
  <c r="KA76" i="4"/>
  <c r="EL51" i="4"/>
  <c r="JC30" i="4"/>
  <c r="GL76" i="4"/>
  <c r="U51" i="4"/>
  <c r="EL30" i="4"/>
  <c r="JC51" i="4"/>
  <c r="U30" i="4"/>
  <c r="R76"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<sst xmlns="http://schemas.openxmlformats.org/spreadsheetml/2006/main" count="278" uniqueCount="139">
  <si>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</si>
  <si>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</si>
  <si>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</si>
  <si>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</si>
  <si>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</si>
  <si>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</si>
  <si>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</si>
  <si>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</si>
  <si>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</si>
  <si>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</si>
  <si>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</si>
  <si>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</si>
  <si>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</si>
  <si>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</si>
  <si>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</si>
  <si>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</si>
  <si>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</si>
  <si>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</si>
  <si>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</si>
  <si>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</si>
  <si>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</si>
  <si>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</si>
  <si>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</si>
  <si>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</si>
  <si>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</si>
  <si>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</si>
  <si>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</si>
  <si>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</si>
  <si>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</si>
  <si>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</si>
  <si>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</si>
  <si>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</si>
  <si>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</si>
  <si>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</si>
  <si>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</si>
  <si>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</si>
  <si>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</si>
  <si>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</si>
  <si>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</si>
  <si>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</si>
  <si>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</si>
  <si>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</si>
  <si>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</si>
  <si>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</si>
  <si>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</si>
  <si>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</si>
  <si>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</si>
  <si>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</si>
  <si>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</si>
  <si>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</si>
  <si>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</si>
  <si>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</si>
  <si>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</si>
  <si>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</si>
  <si>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</si>
  <si>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</si>
  <si>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</si>
  <si>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</si>
  <si>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</si>
  <si>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</si>
  <si>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</si>
  <si>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</si>
  <si>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</si>
  <si>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</si>
  <si>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</si>
  <si>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</si>
  <si>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</si>
  <si>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</si>
  <si>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</si>
  <si>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</si>
  <si>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</si>
  <si>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</si>
  <si>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</si>
  <si>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</si>
  <si>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</si>
  <si>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</si>
  <si>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</si>
  <si>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</si>
  <si>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</si>
  <si>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</si>
  <si>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</si>
  <si>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</si>
  <si>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</si>
  <si>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</si>
  <si>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</si>
  <si>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</si>
  <si>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</si>
  <si>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</si>
  <si>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</si>
  <si>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</si>
  <si>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</si>
  <si>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</si>
  <si>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</si>
  <si>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</si>
  <si>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</si>
  <si>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</si>
  <si>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</si>
  <si>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</si>
  <si>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</si>
  <si>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</si>
  <si>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</si>
  <si>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</si>
  <si>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</si>
  <si>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</si>
  <si>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</si>
  <si>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</si>
  <si>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</si>
  <si>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</si>
  <si>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</si>
  <si>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</si>
  <si>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</si>
  <si>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</si>
  <si>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</si>
  <si>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</si>
  <si>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</si>
  <si>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</si>
  <si>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</si>
  <si>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</si>
  <si>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</si>
  <si>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豊明駅南月ぎめ駐車場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</si>
  <si>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</si>
  <si>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</si>
  <si>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</si>
  <si>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</si>
  <si>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</si>
  <si>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</si>
  <si>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</si>
  <si>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</si>
  <si>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</si>
  <si>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</si>
  <si>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</si>
  <si>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</si>
  <si>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</si>
  <si>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</si>
  <si>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</si>
  <si>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phoneticPr fontId="5"/>
  </si>
  <si>
    <t>　⑪稼働率について、全国平均及び類似施設平均値より低くなっていますが、当該施設は月ぎめ駐車場であり、常時稼働率１００％であるため、良好です。
　名鉄名古屋本線の豊明駅から近く、パーク＆ライド通勤者の利用が大半を占めている為、今後も駐車場として利用していくことが適切であると考えます。</t>
    <phoneticPr fontId="5"/>
  </si>
  <si>
    <t xml:space="preserve"> 名鉄名古屋本線の豊明駅から近く、月ぎめ駐車場のため毎月の収入上限が決まっていますが、立地状況を考えると安定した収益確保が可能と推測され、毎年最大限の収益を得ています。利用者の多くはパーク＆ライド通勤者が占めています。
　令和３年度は、①収益的収支比率、④売上高GOP比率、⑤EBITDAが増加しています。これは、維持管理費（委託料）の減少によるものです。</t>
    <rPh sb="115" eb="116">
      <t>ド</t>
    </rPh>
    <rPh sb="145" eb="147">
      <t>ゾウカ</t>
    </rPh>
    <rPh sb="168" eb="170">
      <t>ゲンショウ</t>
    </rPh>
    <phoneticPr fontId="5"/>
  </si>
  <si>
    <t>　周辺には競合する月ぎめ駐車場が多数ありますが、名鉄豊明駅近辺は需要が高く、このままの良好な経営状況が続くと推測されます。状況に甘えることなく、積極的に申込予約者を確保していきたいと考えております。なお、経営戦略は令和３年度に策定済み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</si>
</sst>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1408.8</c:v>
                </c:pt>
                <c:pt idx="1">
                  <c:v>1256.5</c:v>
                </c:pt>
                <c:pt idx="2">
                  <c:v>154.30000000000001</c:v>
                </c:pt>
                <c:pt idx="3">
                  <c:v>92.9</c:v>
                </c:pt>
                <c:pt idx="4">
                  <c:v>107.4</c:v>
                </c:pt>
              </c:numCache>
            </c:numRef>
          </c:val>
          <c:extLst>
            <c:ext xmlns:c16="http://schemas.microsoft.com/office/drawing/2014/chart" uri="{C3380CC4-5D6E-409C-BE32-E72D297353CC}">
              <c16:uniqueId val="{00000000-1EC7-4DA8-856A-8F99918A8874}"/>
            </c:ext>
          </c:extLst>
        </c:ser>
        <c:dLbls>
          <c:showLegendKey val="0"/>
          <c:showVal val="0"/>
          <c:showCatName val="0"/>
          <c:showSerName val="0"/>
          <c:showPercent val="0"/>
          <c:showBubbleSize val="0"/>
        </c:dLbls>
        <c:gapWidth val="150"/>
        <c:axId val="402115320"/>
        <c:axId val="4021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1EC7-4DA8-856A-8F99918A8874}"/>
            </c:ext>
          </c:extLst>
        </c:ser>
        <c:dLbls>
          <c:showLegendKey val="0"/>
          <c:showVal val="0"/>
          <c:showCatName val="0"/>
          <c:showSerName val="0"/>
          <c:showPercent val="0"/>
          <c:showBubbleSize val="0"/>
        </c:dLbls>
        <c:marker val="1"/>
        <c:smooth val="0"/>
        <c:axId val="402115320"/>
        <c:axId val="402113360"/>
      </c:lineChart>
      <c:catAx>
        <c:axId val="402115320"/>
        <c:scaling>
          <c:orientation val="minMax"/>
        </c:scaling>
        <c:delete val="1"/>
        <c:axPos val="b"/>
        <c:numFmt formatCode="General" sourceLinked="1"/>
        <c:majorTickMark val="none"/>
        <c:minorTickMark val="none"/>
        <c:tickLblPos val="none"/>
        <c:crossAx val="402113360"/>
        <c:crosses val="autoZero"/>
        <c:auto val="1"/>
        <c:lblAlgn val="ctr"/>
        <c:lblOffset val="100"/>
        <c:noMultiLvlLbl val="1"/>
      </c:catAx>
      <c:valAx>
        <c:axId val="40211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1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BF-45D9-96EC-72C8ADAE7C65}"/>
            </c:ext>
          </c:extLst>
        </c:ser>
        <c:dLbls>
          <c:showLegendKey val="0"/>
          <c:showVal val="0"/>
          <c:showCatName val="0"/>
          <c:showSerName val="0"/>
          <c:showPercent val="0"/>
          <c:showBubbleSize val="0"/>
        </c:dLbls>
        <c:gapWidth val="150"/>
        <c:axId val="402115712"/>
        <c:axId val="40211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78BF-45D9-96EC-72C8ADAE7C65}"/>
            </c:ext>
          </c:extLst>
        </c:ser>
        <c:dLbls>
          <c:showLegendKey val="0"/>
          <c:showVal val="0"/>
          <c:showCatName val="0"/>
          <c:showSerName val="0"/>
          <c:showPercent val="0"/>
          <c:showBubbleSize val="0"/>
        </c:dLbls>
        <c:marker val="1"/>
        <c:smooth val="0"/>
        <c:axId val="402115712"/>
        <c:axId val="402116104"/>
      </c:lineChart>
      <c:catAx>
        <c:axId val="402115712"/>
        <c:scaling>
          <c:orientation val="minMax"/>
        </c:scaling>
        <c:delete val="1"/>
        <c:axPos val="b"/>
        <c:numFmt formatCode="General" sourceLinked="1"/>
        <c:majorTickMark val="none"/>
        <c:minorTickMark val="none"/>
        <c:tickLblPos val="none"/>
        <c:crossAx val="402116104"/>
        <c:crosses val="autoZero"/>
        <c:auto val="1"/>
        <c:lblAlgn val="ctr"/>
        <c:lblOffset val="100"/>
        <c:noMultiLvlLbl val="1"/>
      </c:catAx>
      <c:valAx>
        <c:axId val="40211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FCD-4692-B10A-FB0F9DB24502}"/>
            </c:ext>
          </c:extLst>
        </c:ser>
        <c:dLbls>
          <c:showLegendKey val="0"/>
          <c:showVal val="0"/>
          <c:showCatName val="0"/>
          <c:showSerName val="0"/>
          <c:showPercent val="0"/>
          <c:showBubbleSize val="0"/>
        </c:dLbls>
        <c:gapWidth val="150"/>
        <c:axId val="402116888"/>
        <c:axId val="40211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CD-4692-B10A-FB0F9DB24502}"/>
            </c:ext>
          </c:extLst>
        </c:ser>
        <c:dLbls>
          <c:showLegendKey val="0"/>
          <c:showVal val="0"/>
          <c:showCatName val="0"/>
          <c:showSerName val="0"/>
          <c:showPercent val="0"/>
          <c:showBubbleSize val="0"/>
        </c:dLbls>
        <c:marker val="1"/>
        <c:smooth val="0"/>
        <c:axId val="402116888"/>
        <c:axId val="402117672"/>
      </c:lineChart>
      <c:catAx>
        <c:axId val="402116888"/>
        <c:scaling>
          <c:orientation val="minMax"/>
        </c:scaling>
        <c:delete val="1"/>
        <c:axPos val="b"/>
        <c:numFmt formatCode="General" sourceLinked="1"/>
        <c:majorTickMark val="none"/>
        <c:minorTickMark val="none"/>
        <c:tickLblPos val="none"/>
        <c:crossAx val="402117672"/>
        <c:crosses val="autoZero"/>
        <c:auto val="1"/>
        <c:lblAlgn val="ctr"/>
        <c:lblOffset val="100"/>
        <c:noMultiLvlLbl val="1"/>
      </c:catAx>
      <c:valAx>
        <c:axId val="40211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1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51C-4946-AF4A-10C2D68FE007}"/>
            </c:ext>
          </c:extLst>
        </c:ser>
        <c:dLbls>
          <c:showLegendKey val="0"/>
          <c:showVal val="0"/>
          <c:showCatName val="0"/>
          <c:showSerName val="0"/>
          <c:showPercent val="0"/>
          <c:showBubbleSize val="0"/>
        </c:dLbls>
        <c:gapWidth val="150"/>
        <c:axId val="355945480"/>
        <c:axId val="40497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1C-4946-AF4A-10C2D68FE007}"/>
            </c:ext>
          </c:extLst>
        </c:ser>
        <c:dLbls>
          <c:showLegendKey val="0"/>
          <c:showVal val="0"/>
          <c:showCatName val="0"/>
          <c:showSerName val="0"/>
          <c:showPercent val="0"/>
          <c:showBubbleSize val="0"/>
        </c:dLbls>
        <c:marker val="1"/>
        <c:smooth val="0"/>
        <c:axId val="355945480"/>
        <c:axId val="404979464"/>
      </c:lineChart>
      <c:catAx>
        <c:axId val="355945480"/>
        <c:scaling>
          <c:orientation val="minMax"/>
        </c:scaling>
        <c:delete val="1"/>
        <c:axPos val="b"/>
        <c:numFmt formatCode="General" sourceLinked="1"/>
        <c:majorTickMark val="none"/>
        <c:minorTickMark val="none"/>
        <c:tickLblPos val="none"/>
        <c:crossAx val="404979464"/>
        <c:crosses val="autoZero"/>
        <c:auto val="1"/>
        <c:lblAlgn val="ctr"/>
        <c:lblOffset val="100"/>
        <c:noMultiLvlLbl val="1"/>
      </c:catAx>
      <c:valAx>
        <c:axId val="40497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94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B3-4C75-8EFC-B5C6390FAA45}"/>
            </c:ext>
          </c:extLst>
        </c:ser>
        <c:dLbls>
          <c:showLegendKey val="0"/>
          <c:showVal val="0"/>
          <c:showCatName val="0"/>
          <c:showSerName val="0"/>
          <c:showPercent val="0"/>
          <c:showBubbleSize val="0"/>
        </c:dLbls>
        <c:gapWidth val="150"/>
        <c:axId val="458925312"/>
        <c:axId val="45892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81B3-4C75-8EFC-B5C6390FAA45}"/>
            </c:ext>
          </c:extLst>
        </c:ser>
        <c:dLbls>
          <c:showLegendKey val="0"/>
          <c:showVal val="0"/>
          <c:showCatName val="0"/>
          <c:showSerName val="0"/>
          <c:showPercent val="0"/>
          <c:showBubbleSize val="0"/>
        </c:dLbls>
        <c:marker val="1"/>
        <c:smooth val="0"/>
        <c:axId val="458925312"/>
        <c:axId val="458924136"/>
      </c:lineChart>
      <c:catAx>
        <c:axId val="458925312"/>
        <c:scaling>
          <c:orientation val="minMax"/>
        </c:scaling>
        <c:delete val="1"/>
        <c:axPos val="b"/>
        <c:numFmt formatCode="General" sourceLinked="1"/>
        <c:majorTickMark val="none"/>
        <c:minorTickMark val="none"/>
        <c:tickLblPos val="none"/>
        <c:crossAx val="458924136"/>
        <c:crosses val="autoZero"/>
        <c:auto val="1"/>
        <c:lblAlgn val="ctr"/>
        <c:lblOffset val="100"/>
        <c:noMultiLvlLbl val="1"/>
      </c:catAx>
      <c:valAx>
        <c:axId val="45892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2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B9A-48ED-B697-781840C3140F}"/>
            </c:ext>
          </c:extLst>
        </c:ser>
        <c:dLbls>
          <c:showLegendKey val="0"/>
          <c:showVal val="0"/>
          <c:showCatName val="0"/>
          <c:showSerName val="0"/>
          <c:showPercent val="0"/>
          <c:showBubbleSize val="0"/>
        </c:dLbls>
        <c:gapWidth val="150"/>
        <c:axId val="458924528"/>
        <c:axId val="4589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B9A-48ED-B697-781840C3140F}"/>
            </c:ext>
          </c:extLst>
        </c:ser>
        <c:dLbls>
          <c:showLegendKey val="0"/>
          <c:showVal val="0"/>
          <c:showCatName val="0"/>
          <c:showSerName val="0"/>
          <c:showPercent val="0"/>
          <c:showBubbleSize val="0"/>
        </c:dLbls>
        <c:marker val="1"/>
        <c:smooth val="0"/>
        <c:axId val="458924528"/>
        <c:axId val="458926880"/>
      </c:lineChart>
      <c:catAx>
        <c:axId val="458924528"/>
        <c:scaling>
          <c:orientation val="minMax"/>
        </c:scaling>
        <c:delete val="1"/>
        <c:axPos val="b"/>
        <c:numFmt formatCode="General" sourceLinked="1"/>
        <c:majorTickMark val="none"/>
        <c:minorTickMark val="none"/>
        <c:tickLblPos val="none"/>
        <c:crossAx val="458926880"/>
        <c:crosses val="autoZero"/>
        <c:auto val="1"/>
        <c:lblAlgn val="ctr"/>
        <c:lblOffset val="100"/>
        <c:noMultiLvlLbl val="1"/>
      </c:catAx>
      <c:valAx>
        <c:axId val="45892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92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050-4CF9-AA71-E35D46A9A96F}"/>
            </c:ext>
          </c:extLst>
        </c:ser>
        <c:dLbls>
          <c:showLegendKey val="0"/>
          <c:showVal val="0"/>
          <c:showCatName val="0"/>
          <c:showSerName val="0"/>
          <c:showPercent val="0"/>
          <c:showBubbleSize val="0"/>
        </c:dLbls>
        <c:gapWidth val="150"/>
        <c:axId val="458929624"/>
        <c:axId val="45892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050-4CF9-AA71-E35D46A9A96F}"/>
            </c:ext>
          </c:extLst>
        </c:ser>
        <c:dLbls>
          <c:showLegendKey val="0"/>
          <c:showVal val="0"/>
          <c:showCatName val="0"/>
          <c:showSerName val="0"/>
          <c:showPercent val="0"/>
          <c:showBubbleSize val="0"/>
        </c:dLbls>
        <c:marker val="1"/>
        <c:smooth val="0"/>
        <c:axId val="458929624"/>
        <c:axId val="458927272"/>
      </c:lineChart>
      <c:catAx>
        <c:axId val="458929624"/>
        <c:scaling>
          <c:orientation val="minMax"/>
        </c:scaling>
        <c:delete val="1"/>
        <c:axPos val="b"/>
        <c:numFmt formatCode="General" sourceLinked="1"/>
        <c:majorTickMark val="none"/>
        <c:minorTickMark val="none"/>
        <c:tickLblPos val="none"/>
        <c:crossAx val="458927272"/>
        <c:crosses val="autoZero"/>
        <c:auto val="1"/>
        <c:lblAlgn val="ctr"/>
        <c:lblOffset val="100"/>
        <c:noMultiLvlLbl val="1"/>
      </c:catAx>
      <c:valAx>
        <c:axId val="45892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2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92.9</c:v>
                </c:pt>
                <c:pt idx="1">
                  <c:v>91.3</c:v>
                </c:pt>
                <c:pt idx="2">
                  <c:v>31.8</c:v>
                </c:pt>
                <c:pt idx="3">
                  <c:v>-11.2</c:v>
                </c:pt>
                <c:pt idx="4">
                  <c:v>6.4</c:v>
                </c:pt>
              </c:numCache>
            </c:numRef>
          </c:val>
          <c:extLst>
            <c:ext xmlns:c16="http://schemas.microsoft.com/office/drawing/2014/chart" uri="{C3380CC4-5D6E-409C-BE32-E72D297353CC}">
              <c16:uniqueId val="{00000000-6792-42F1-85D6-1081DB8E418E}"/>
            </c:ext>
          </c:extLst>
        </c:ser>
        <c:dLbls>
          <c:showLegendKey val="0"/>
          <c:showVal val="0"/>
          <c:showCatName val="0"/>
          <c:showSerName val="0"/>
          <c:showPercent val="0"/>
          <c:showBubbleSize val="0"/>
        </c:dLbls>
        <c:gapWidth val="150"/>
        <c:axId val="458925704"/>
        <c:axId val="4589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792-42F1-85D6-1081DB8E418E}"/>
            </c:ext>
          </c:extLst>
        </c:ser>
        <c:dLbls>
          <c:showLegendKey val="0"/>
          <c:showVal val="0"/>
          <c:showCatName val="0"/>
          <c:showSerName val="0"/>
          <c:showPercent val="0"/>
          <c:showBubbleSize val="0"/>
        </c:dLbls>
        <c:marker val="1"/>
        <c:smooth val="0"/>
        <c:axId val="458925704"/>
        <c:axId val="458931584"/>
      </c:lineChart>
      <c:catAx>
        <c:axId val="458925704"/>
        <c:scaling>
          <c:orientation val="minMax"/>
        </c:scaling>
        <c:delete val="1"/>
        <c:axPos val="b"/>
        <c:numFmt formatCode="General" sourceLinked="1"/>
        <c:majorTickMark val="none"/>
        <c:minorTickMark val="none"/>
        <c:tickLblPos val="none"/>
        <c:crossAx val="458931584"/>
        <c:crosses val="autoZero"/>
        <c:auto val="1"/>
        <c:lblAlgn val="ctr"/>
        <c:lblOffset val="100"/>
        <c:noMultiLvlLbl val="1"/>
      </c:catAx>
      <c:valAx>
        <c:axId val="45893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2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3586</c:v>
                </c:pt>
                <c:pt idx="1">
                  <c:v>3562</c:v>
                </c:pt>
                <c:pt idx="2">
                  <c:v>1322</c:v>
                </c:pt>
                <c:pt idx="3">
                  <c:v>-288</c:v>
                </c:pt>
                <c:pt idx="4">
                  <c:v>251</c:v>
                </c:pt>
              </c:numCache>
            </c:numRef>
          </c:val>
          <c:extLst>
            <c:ext xmlns:c16="http://schemas.microsoft.com/office/drawing/2014/chart" uri="{C3380CC4-5D6E-409C-BE32-E72D297353CC}">
              <c16:uniqueId val="{00000000-DFBC-4292-849F-E0B28DF1328C}"/>
            </c:ext>
          </c:extLst>
        </c:ser>
        <c:dLbls>
          <c:showLegendKey val="0"/>
          <c:showVal val="0"/>
          <c:showCatName val="0"/>
          <c:showSerName val="0"/>
          <c:showPercent val="0"/>
          <c:showBubbleSize val="0"/>
        </c:dLbls>
        <c:gapWidth val="150"/>
        <c:axId val="458930016"/>
        <c:axId val="45893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DFBC-4292-849F-E0B28DF1328C}"/>
            </c:ext>
          </c:extLst>
        </c:ser>
        <c:dLbls>
          <c:showLegendKey val="0"/>
          <c:showVal val="0"/>
          <c:showCatName val="0"/>
          <c:showSerName val="0"/>
          <c:showPercent val="0"/>
          <c:showBubbleSize val="0"/>
        </c:dLbls>
        <c:marker val="1"/>
        <c:smooth val="0"/>
        <c:axId val="458930016"/>
        <c:axId val="458930408"/>
      </c:lineChart>
      <c:catAx>
        <c:axId val="458930016"/>
        <c:scaling>
          <c:orientation val="minMax"/>
        </c:scaling>
        <c:delete val="1"/>
        <c:axPos val="b"/>
        <c:numFmt formatCode="General" sourceLinked="1"/>
        <c:majorTickMark val="none"/>
        <c:minorTickMark val="none"/>
        <c:tickLblPos val="none"/>
        <c:crossAx val="458930408"/>
        <c:crosses val="autoZero"/>
        <c:auto val="1"/>
        <c:lblAlgn val="ctr"/>
        <c:lblOffset val="100"/>
        <c:noMultiLvlLbl val="1"/>
      </c:catAx>
      <c:valAx>
        <c:axId val="458930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93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愛知県豊明市　豊明駅南月ぎめ駐車場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1253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9</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1408.8</v>
      </c>
      <c r="V31" s="116"/>
      <c r="W31" s="116"/>
      <c r="X31" s="116"/>
      <c r="Y31" s="116"/>
      <c r="Z31" s="116"/>
      <c r="AA31" s="116"/>
      <c r="AB31" s="116"/>
      <c r="AC31" s="116"/>
      <c r="AD31" s="116"/>
      <c r="AE31" s="116"/>
      <c r="AF31" s="116"/>
      <c r="AG31" s="116"/>
      <c r="AH31" s="116"/>
      <c r="AI31" s="116"/>
      <c r="AJ31" s="116"/>
      <c r="AK31" s="116"/>
      <c r="AL31" s="116"/>
      <c r="AM31" s="116"/>
      <c r="AN31" s="116">
        <f>データ!Z7</f>
        <v>1256.5</v>
      </c>
      <c r="AO31" s="116"/>
      <c r="AP31" s="116"/>
      <c r="AQ31" s="116"/>
      <c r="AR31" s="116"/>
      <c r="AS31" s="116"/>
      <c r="AT31" s="116"/>
      <c r="AU31" s="116"/>
      <c r="AV31" s="116"/>
      <c r="AW31" s="116"/>
      <c r="AX31" s="116"/>
      <c r="AY31" s="116"/>
      <c r="AZ31" s="116"/>
      <c r="BA31" s="116"/>
      <c r="BB31" s="116"/>
      <c r="BC31" s="116"/>
      <c r="BD31" s="116"/>
      <c r="BE31" s="116"/>
      <c r="BF31" s="116"/>
      <c r="BG31" s="116">
        <f>データ!AA7</f>
        <v>154.30000000000001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92.9</v>
      </c>
      <c r="CA31" s="116"/>
      <c r="CB31" s="116"/>
      <c r="CC31" s="116"/>
      <c r="CD31" s="116"/>
      <c r="CE31" s="116"/>
      <c r="CF31" s="116"/>
      <c r="CG31" s="116"/>
      <c r="CH31" s="116"/>
      <c r="CI31" s="116"/>
      <c r="CJ31" s="116"/>
      <c r="CK31" s="116"/>
      <c r="CL31" s="116"/>
      <c r="CM31" s="116"/>
      <c r="CN31" s="116"/>
      <c r="CO31" s="116"/>
      <c r="CP31" s="116"/>
      <c r="CQ31" s="116"/>
      <c r="CR31" s="116"/>
      <c r="CS31" s="116">
        <f>データ!AC7</f>
        <v>107.4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92.9</v>
      </c>
      <c r="EM52" s="116"/>
      <c r="EN52" s="116"/>
      <c r="EO52" s="116"/>
      <c r="EP52" s="116"/>
      <c r="EQ52" s="116"/>
      <c r="ER52" s="116"/>
      <c r="ES52" s="116"/>
      <c r="ET52" s="116"/>
      <c r="EU52" s="116"/>
      <c r="EV52" s="116"/>
      <c r="EW52" s="116"/>
      <c r="EX52" s="116"/>
      <c r="EY52" s="116"/>
      <c r="EZ52" s="116"/>
      <c r="FA52" s="116"/>
      <c r="FB52" s="116"/>
      <c r="FC52" s="116"/>
      <c r="FD52" s="116"/>
      <c r="FE52" s="116">
        <f>データ!BG7</f>
        <v>91.3</v>
      </c>
      <c r="FF52" s="116"/>
      <c r="FG52" s="116"/>
      <c r="FH52" s="116"/>
      <c r="FI52" s="116"/>
      <c r="FJ52" s="116"/>
      <c r="FK52" s="116"/>
      <c r="FL52" s="116"/>
      <c r="FM52" s="116"/>
      <c r="FN52" s="116"/>
      <c r="FO52" s="116"/>
      <c r="FP52" s="116"/>
      <c r="FQ52" s="116"/>
      <c r="FR52" s="116"/>
      <c r="FS52" s="116"/>
      <c r="FT52" s="116"/>
      <c r="FU52" s="116"/>
      <c r="FV52" s="116"/>
      <c r="FW52" s="116"/>
      <c r="FX52" s="116">
        <f>データ!BH7</f>
        <v>31.8</v>
      </c>
      <c r="FY52" s="116"/>
      <c r="FZ52" s="116"/>
      <c r="GA52" s="116"/>
      <c r="GB52" s="116"/>
      <c r="GC52" s="116"/>
      <c r="GD52" s="116"/>
      <c r="GE52" s="116"/>
      <c r="GF52" s="116"/>
      <c r="GG52" s="116"/>
      <c r="GH52" s="116"/>
      <c r="GI52" s="116"/>
      <c r="GJ52" s="116"/>
      <c r="GK52" s="116"/>
      <c r="GL52" s="116"/>
      <c r="GM52" s="116"/>
      <c r="GN52" s="116"/>
      <c r="GO52" s="116"/>
      <c r="GP52" s="116"/>
      <c r="GQ52" s="116">
        <f>データ!BI7</f>
        <v>-11.2</v>
      </c>
      <c r="GR52" s="116"/>
      <c r="GS52" s="116"/>
      <c r="GT52" s="116"/>
      <c r="GU52" s="116"/>
      <c r="GV52" s="116"/>
      <c r="GW52" s="116"/>
      <c r="GX52" s="116"/>
      <c r="GY52" s="116"/>
      <c r="GZ52" s="116"/>
      <c r="HA52" s="116"/>
      <c r="HB52" s="116"/>
      <c r="HC52" s="116"/>
      <c r="HD52" s="116"/>
      <c r="HE52" s="116"/>
      <c r="HF52" s="116"/>
      <c r="HG52" s="116"/>
      <c r="HH52" s="116"/>
      <c r="HI52" s="116"/>
      <c r="HJ52" s="116">
        <f>データ!BJ7</f>
        <v>6.4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3586</v>
      </c>
      <c r="JD52" s="120"/>
      <c r="JE52" s="120"/>
      <c r="JF52" s="120"/>
      <c r="JG52" s="120"/>
      <c r="JH52" s="120"/>
      <c r="JI52" s="120"/>
      <c r="JJ52" s="120"/>
      <c r="JK52" s="120"/>
      <c r="JL52" s="120"/>
      <c r="JM52" s="120"/>
      <c r="JN52" s="120"/>
      <c r="JO52" s="120"/>
      <c r="JP52" s="120"/>
      <c r="JQ52" s="120"/>
      <c r="JR52" s="120"/>
      <c r="JS52" s="120"/>
      <c r="JT52" s="120"/>
      <c r="JU52" s="120"/>
      <c r="JV52" s="120">
        <f>データ!BR7</f>
        <v>3562</v>
      </c>
      <c r="JW52" s="120"/>
      <c r="JX52" s="120"/>
      <c r="JY52" s="120"/>
      <c r="JZ52" s="120"/>
      <c r="KA52" s="120"/>
      <c r="KB52" s="120"/>
      <c r="KC52" s="120"/>
      <c r="KD52" s="120"/>
      <c r="KE52" s="120"/>
      <c r="KF52" s="120"/>
      <c r="KG52" s="120"/>
      <c r="KH52" s="120"/>
      <c r="KI52" s="120"/>
      <c r="KJ52" s="120"/>
      <c r="KK52" s="120"/>
      <c r="KL52" s="120"/>
      <c r="KM52" s="120"/>
      <c r="KN52" s="120"/>
      <c r="KO52" s="120">
        <f>データ!BS7</f>
        <v>1322</v>
      </c>
      <c r="KP52" s="120"/>
      <c r="KQ52" s="120"/>
      <c r="KR52" s="120"/>
      <c r="KS52" s="120"/>
      <c r="KT52" s="120"/>
      <c r="KU52" s="120"/>
      <c r="KV52" s="120"/>
      <c r="KW52" s="120"/>
      <c r="KX52" s="120"/>
      <c r="KY52" s="120"/>
      <c r="KZ52" s="120"/>
      <c r="LA52" s="120"/>
      <c r="LB52" s="120"/>
      <c r="LC52" s="120"/>
      <c r="LD52" s="120"/>
      <c r="LE52" s="120"/>
      <c r="LF52" s="120"/>
      <c r="LG52" s="120"/>
      <c r="LH52" s="120">
        <f>データ!BT7</f>
        <v>-288</v>
      </c>
      <c r="LI52" s="120"/>
      <c r="LJ52" s="120"/>
      <c r="LK52" s="120"/>
      <c r="LL52" s="120"/>
      <c r="LM52" s="120"/>
      <c r="LN52" s="120"/>
      <c r="LO52" s="120"/>
      <c r="LP52" s="120"/>
      <c r="LQ52" s="120"/>
      <c r="LR52" s="120"/>
      <c r="LS52" s="120"/>
      <c r="LT52" s="120"/>
      <c r="LU52" s="120"/>
      <c r="LV52" s="120"/>
      <c r="LW52" s="120"/>
      <c r="LX52" s="120"/>
      <c r="LY52" s="120"/>
      <c r="LZ52" s="120"/>
      <c r="MA52" s="120">
        <f>データ!BU7</f>
        <v>251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60656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s2lyPSARH20+SwbR9q5jm1M/w/5L+qH04YzTe2fqqeVFa4palZbOegPBu+ckGNwqZBh12CJO4H5RomDj42HBA==" saltValue="l8Tsu3QGKKOXDcAsknCj6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104</v>
      </c>
      <c r="AV5" s="47" t="s">
        <v>105</v>
      </c>
      <c r="AW5" s="47" t="s">
        <v>91</v>
      </c>
      <c r="AX5" s="47" t="s">
        <v>92</v>
      </c>
      <c r="AY5" s="47" t="s">
        <v>106</v>
      </c>
      <c r="AZ5" s="47" t="s">
        <v>94</v>
      </c>
      <c r="BA5" s="47" t="s">
        <v>95</v>
      </c>
      <c r="BB5" s="47" t="s">
        <v>96</v>
      </c>
      <c r="BC5" s="47" t="s">
        <v>97</v>
      </c>
      <c r="BD5" s="47" t="s">
        <v>98</v>
      </c>
      <c r="BE5" s="47" t="s">
        <v>99</v>
      </c>
      <c r="BF5" s="47" t="s">
        <v>100</v>
      </c>
      <c r="BG5" s="47" t="s">
        <v>105</v>
      </c>
      <c r="BH5" s="47" t="s">
        <v>107</v>
      </c>
      <c r="BI5" s="47" t="s">
        <v>102</v>
      </c>
      <c r="BJ5" s="47" t="s">
        <v>93</v>
      </c>
      <c r="BK5" s="47" t="s">
        <v>94</v>
      </c>
      <c r="BL5" s="47" t="s">
        <v>95</v>
      </c>
      <c r="BM5" s="47" t="s">
        <v>96</v>
      </c>
      <c r="BN5" s="47" t="s">
        <v>97</v>
      </c>
      <c r="BO5" s="47" t="s">
        <v>98</v>
      </c>
      <c r="BP5" s="47" t="s">
        <v>99</v>
      </c>
      <c r="BQ5" s="47" t="s">
        <v>104</v>
      </c>
      <c r="BR5" s="47" t="s">
        <v>90</v>
      </c>
      <c r="BS5" s="47" t="s">
        <v>91</v>
      </c>
      <c r="BT5" s="47" t="s">
        <v>102</v>
      </c>
      <c r="BU5" s="47" t="s">
        <v>106</v>
      </c>
      <c r="BV5" s="47" t="s">
        <v>94</v>
      </c>
      <c r="BW5" s="47" t="s">
        <v>95</v>
      </c>
      <c r="BX5" s="47" t="s">
        <v>96</v>
      </c>
      <c r="BY5" s="47" t="s">
        <v>97</v>
      </c>
      <c r="BZ5" s="47" t="s">
        <v>98</v>
      </c>
      <c r="CA5" s="47" t="s">
        <v>99</v>
      </c>
      <c r="CB5" s="47" t="s">
        <v>100</v>
      </c>
      <c r="CC5" s="47" t="s">
        <v>108</v>
      </c>
      <c r="CD5" s="47" t="s">
        <v>101</v>
      </c>
      <c r="CE5" s="47" t="s">
        <v>102</v>
      </c>
      <c r="CF5" s="47" t="s">
        <v>106</v>
      </c>
      <c r="CG5" s="47" t="s">
        <v>94</v>
      </c>
      <c r="CH5" s="47" t="s">
        <v>95</v>
      </c>
      <c r="CI5" s="47" t="s">
        <v>96</v>
      </c>
      <c r="CJ5" s="47" t="s">
        <v>97</v>
      </c>
      <c r="CK5" s="47" t="s">
        <v>98</v>
      </c>
      <c r="CL5" s="47" t="s">
        <v>99</v>
      </c>
      <c r="CM5" s="145"/>
      <c r="CN5" s="145"/>
      <c r="CO5" s="47" t="s">
        <v>104</v>
      </c>
      <c r="CP5" s="47" t="s">
        <v>90</v>
      </c>
      <c r="CQ5" s="47" t="s">
        <v>101</v>
      </c>
      <c r="CR5" s="47" t="s">
        <v>92</v>
      </c>
      <c r="CS5" s="47" t="s">
        <v>93</v>
      </c>
      <c r="CT5" s="47" t="s">
        <v>94</v>
      </c>
      <c r="CU5" s="47" t="s">
        <v>95</v>
      </c>
      <c r="CV5" s="47" t="s">
        <v>96</v>
      </c>
      <c r="CW5" s="47" t="s">
        <v>97</v>
      </c>
      <c r="CX5" s="47" t="s">
        <v>98</v>
      </c>
      <c r="CY5" s="47" t="s">
        <v>99</v>
      </c>
      <c r="CZ5" s="47" t="s">
        <v>109</v>
      </c>
      <c r="DA5" s="47" t="s">
        <v>108</v>
      </c>
      <c r="DB5" s="47" t="s">
        <v>110</v>
      </c>
      <c r="DC5" s="47" t="s">
        <v>92</v>
      </c>
      <c r="DD5" s="47" t="s">
        <v>93</v>
      </c>
      <c r="DE5" s="47" t="s">
        <v>94</v>
      </c>
      <c r="DF5" s="47" t="s">
        <v>95</v>
      </c>
      <c r="DG5" s="47" t="s">
        <v>96</v>
      </c>
      <c r="DH5" s="47" t="s">
        <v>97</v>
      </c>
      <c r="DI5" s="47" t="s">
        <v>98</v>
      </c>
      <c r="DJ5" s="47" t="s">
        <v>35</v>
      </c>
      <c r="DK5" s="47" t="s">
        <v>100</v>
      </c>
      <c r="DL5" s="47" t="s">
        <v>90</v>
      </c>
      <c r="DM5" s="47" t="s">
        <v>107</v>
      </c>
      <c r="DN5" s="47" t="s">
        <v>111</v>
      </c>
      <c r="DO5" s="47" t="s">
        <v>103</v>
      </c>
      <c r="DP5" s="47" t="s">
        <v>94</v>
      </c>
      <c r="DQ5" s="47" t="s">
        <v>95</v>
      </c>
      <c r="DR5" s="47" t="s">
        <v>96</v>
      </c>
      <c r="DS5" s="47" t="s">
        <v>97</v>
      </c>
      <c r="DT5" s="47" t="s">
        <v>98</v>
      </c>
      <c r="DU5" s="47" t="s">
        <v>99</v>
      </c>
    </row>
    <row r="6" spans="1:125" s="54" customFormat="1" x14ac:dyDescent="0.25">
      <c r="A6" s="37" t="s">
        <v>112</v>
      </c>
      <c r="B6" s="48">
        <f>B8</f>
        <v>2021</v>
      </c>
      <c r="C6" s="48">
        <f t="shared" ref="C6:X6" si="1">C8</f>
        <v>232297</v>
      </c>
      <c r="D6" s="48">
        <f t="shared" si="1"/>
        <v>47</v>
      </c>
      <c r="E6" s="48">
        <f t="shared" si="1"/>
        <v>14</v>
      </c>
      <c r="F6" s="48">
        <f t="shared" si="1"/>
        <v>0</v>
      </c>
      <c r="G6" s="48">
        <f t="shared" si="1"/>
        <v>4</v>
      </c>
      <c r="H6" s="48" t="str">
        <f>SUBSTITUTE(H8,"　","")</f>
        <v>愛知県豊明市</v>
      </c>
      <c r="I6" s="48" t="str">
        <f t="shared" si="1"/>
        <v>豊明駅南月ぎめ駐車場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駅</v>
      </c>
      <c r="T6" s="50" t="str">
        <f t="shared" si="1"/>
        <v>無</v>
      </c>
      <c r="U6" s="51">
        <f t="shared" si="1"/>
        <v>1253</v>
      </c>
      <c r="V6" s="51">
        <f t="shared" si="1"/>
        <v>48</v>
      </c>
      <c r="W6" s="51">
        <f t="shared" si="1"/>
        <v>9</v>
      </c>
      <c r="X6" s="50" t="str">
        <f t="shared" si="1"/>
        <v>無</v>
      </c>
      <c r="Y6" s="52">
        <f>IF(Y8="-",NA(),Y8)</f>
        <v>1408.8</v>
      </c>
      <c r="Z6" s="52">
        <f t="shared" ref="Z6:AH6" si="2">IF(Z8="-",NA(),Z8)</f>
        <v>1256.5</v>
      </c>
      <c r="AA6" s="52">
        <f t="shared" si="2"/>
        <v>154.30000000000001</v>
      </c>
      <c r="AB6" s="52">
        <f t="shared" si="2"/>
        <v>92.9</v>
      </c>
      <c r="AC6" s="52">
        <f t="shared" si="2"/>
        <v>107.4</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92.9</v>
      </c>
      <c r="BG6" s="52">
        <f t="shared" ref="BG6:BO6" si="5">IF(BG8="-",NA(),BG8)</f>
        <v>91.3</v>
      </c>
      <c r="BH6" s="52">
        <f t="shared" si="5"/>
        <v>31.8</v>
      </c>
      <c r="BI6" s="52">
        <f t="shared" si="5"/>
        <v>-11.2</v>
      </c>
      <c r="BJ6" s="52">
        <f t="shared" si="5"/>
        <v>6.4</v>
      </c>
      <c r="BK6" s="52">
        <f t="shared" si="5"/>
        <v>38.299999999999997</v>
      </c>
      <c r="BL6" s="52">
        <f t="shared" si="5"/>
        <v>30.4</v>
      </c>
      <c r="BM6" s="52">
        <f t="shared" si="5"/>
        <v>33.6</v>
      </c>
      <c r="BN6" s="52">
        <f t="shared" si="5"/>
        <v>-122.5</v>
      </c>
      <c r="BO6" s="52">
        <f t="shared" si="5"/>
        <v>8.5</v>
      </c>
      <c r="BP6" s="49" t="str">
        <f>IF(BP8="-","",IF(BP8="-","【-】","【"&amp;SUBSTITUTE(TEXT(BP8,"#,##0.0"),"-","△")&amp;"】"))</f>
        <v>【0.8】</v>
      </c>
      <c r="BQ6" s="53">
        <f>IF(BQ8="-",NA(),BQ8)</f>
        <v>3586</v>
      </c>
      <c r="BR6" s="53">
        <f t="shared" ref="BR6:BZ6" si="6">IF(BR8="-",NA(),BR8)</f>
        <v>3562</v>
      </c>
      <c r="BS6" s="53">
        <f t="shared" si="6"/>
        <v>1322</v>
      </c>
      <c r="BT6" s="53">
        <f t="shared" si="6"/>
        <v>-288</v>
      </c>
      <c r="BU6" s="53">
        <f t="shared" si="6"/>
        <v>251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113</v>
      </c>
      <c r="CM6" s="51">
        <f t="shared" ref="CM6:CN6" si="7">CM8</f>
        <v>60656</v>
      </c>
      <c r="CN6" s="51">
        <f t="shared" si="7"/>
        <v>350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100</v>
      </c>
      <c r="DM6" s="52">
        <f t="shared" si="9"/>
        <v>100</v>
      </c>
      <c r="DN6" s="52">
        <f t="shared" si="9"/>
        <v>100</v>
      </c>
      <c r="DO6" s="52">
        <f t="shared" si="9"/>
        <v>100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115</v>
      </c>
      <c r="B7" s="48">
        <f t="shared" ref="B7:X7" si="10">B8</f>
        <v>2021</v>
      </c>
      <c r="C7" s="48">
        <f t="shared" si="10"/>
        <v>232297</v>
      </c>
      <c r="D7" s="48">
        <f t="shared" si="10"/>
        <v>47</v>
      </c>
      <c r="E7" s="48">
        <f t="shared" si="10"/>
        <v>14</v>
      </c>
      <c r="F7" s="48">
        <f t="shared" si="10"/>
        <v>0</v>
      </c>
      <c r="G7" s="48">
        <f t="shared" si="10"/>
        <v>4</v>
      </c>
      <c r="H7" s="48" t="str">
        <f t="shared" si="10"/>
        <v>愛知県　豊明市</v>
      </c>
      <c r="I7" s="48" t="str">
        <f t="shared" si="10"/>
        <v>豊明駅南月ぎめ駐車場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駅</v>
      </c>
      <c r="T7" s="50" t="str">
        <f t="shared" si="10"/>
        <v>無</v>
      </c>
      <c r="U7" s="51">
        <f t="shared" si="10"/>
        <v>1253</v>
      </c>
      <c r="V7" s="51">
        <f t="shared" si="10"/>
        <v>48</v>
      </c>
      <c r="W7" s="51">
        <f t="shared" si="10"/>
        <v>9</v>
      </c>
      <c r="X7" s="50" t="str">
        <f t="shared" si="10"/>
        <v>無</v>
      </c>
      <c r="Y7" s="52">
        <f>Y8</f>
        <v>1408.8</v>
      </c>
      <c r="Z7" s="52">
        <f t="shared" ref="Z7:AH7" si="11">Z8</f>
        <v>1256.5</v>
      </c>
      <c r="AA7" s="52">
        <f t="shared" si="11"/>
        <v>154.30000000000001</v>
      </c>
      <c r="AB7" s="52">
        <f t="shared" si="11"/>
        <v>92.9</v>
      </c>
      <c r="AC7" s="52">
        <f t="shared" si="11"/>
        <v>107.4</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92.9</v>
      </c>
      <c r="BG7" s="52">
        <f t="shared" ref="BG7:BO7" si="14">BG8</f>
        <v>91.3</v>
      </c>
      <c r="BH7" s="52">
        <f t="shared" si="14"/>
        <v>31.8</v>
      </c>
      <c r="BI7" s="52">
        <f t="shared" si="14"/>
        <v>-11.2</v>
      </c>
      <c r="BJ7" s="52">
        <f t="shared" si="14"/>
        <v>6.4</v>
      </c>
      <c r="BK7" s="52">
        <f t="shared" si="14"/>
        <v>38.299999999999997</v>
      </c>
      <c r="BL7" s="52">
        <f t="shared" si="14"/>
        <v>30.4</v>
      </c>
      <c r="BM7" s="52">
        <f t="shared" si="14"/>
        <v>33.6</v>
      </c>
      <c r="BN7" s="52">
        <f t="shared" si="14"/>
        <v>-122.5</v>
      </c>
      <c r="BO7" s="52">
        <f t="shared" si="14"/>
        <v>8.5</v>
      </c>
      <c r="BP7" s="49"/>
      <c r="BQ7" s="53">
        <f>BQ8</f>
        <v>3586</v>
      </c>
      <c r="BR7" s="53">
        <f t="shared" ref="BR7:BZ7" si="15">BR8</f>
        <v>3562</v>
      </c>
      <c r="BS7" s="53">
        <f t="shared" si="15"/>
        <v>1322</v>
      </c>
      <c r="BT7" s="53">
        <f t="shared" si="15"/>
        <v>-288</v>
      </c>
      <c r="BU7" s="53">
        <f t="shared" si="15"/>
        <v>251</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117</v>
      </c>
      <c r="CL7" s="49"/>
      <c r="CM7" s="51">
        <f>CM8</f>
        <v>60656</v>
      </c>
      <c r="CN7" s="51">
        <f>CN8</f>
        <v>350</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100</v>
      </c>
      <c r="DM7" s="52">
        <f t="shared" si="17"/>
        <v>100</v>
      </c>
      <c r="DN7" s="52">
        <f t="shared" si="17"/>
        <v>100</v>
      </c>
      <c r="DO7" s="52">
        <f t="shared" si="17"/>
        <v>100</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232297</v>
      </c>
      <c r="D8" s="55">
        <v>47</v>
      </c>
      <c r="E8" s="55">
        <v>14</v>
      </c>
      <c r="F8" s="55">
        <v>0</v>
      </c>
      <c r="G8" s="55">
        <v>4</v>
      </c>
      <c r="H8" s="55" t="s">
        <v>118</v>
      </c>
      <c r="I8" s="55" t="s">
        <v>119</v>
      </c>
      <c r="J8" s="55" t="s">
        <v>120</v>
      </c>
      <c r="K8" s="55" t="s">
        <v>121</v>
      </c>
      <c r="L8" s="55" t="s">
        <v>122</v>
      </c>
      <c r="M8" s="55" t="s">
        <v>123</v>
      </c>
      <c r="N8" s="55" t="s">
        <v>124</v>
      </c>
      <c r="O8" s="56" t="s">
        <v>125</v>
      </c>
      <c r="P8" s="57" t="s">
        <v>126</v>
      </c>
      <c r="Q8" s="57" t="s">
        <v>127</v>
      </c>
      <c r="R8" s="58">
        <v>11</v>
      </c>
      <c r="S8" s="57" t="s">
        <v>128</v>
      </c>
      <c r="T8" s="57" t="s">
        <v>129</v>
      </c>
      <c r="U8" s="58">
        <v>1253</v>
      </c>
      <c r="V8" s="58">
        <v>48</v>
      </c>
      <c r="W8" s="58">
        <v>9</v>
      </c>
      <c r="X8" s="57" t="s">
        <v>129</v>
      </c>
      <c r="Y8" s="59">
        <v>1408.8</v>
      </c>
      <c r="Z8" s="59">
        <v>1256.5</v>
      </c>
      <c r="AA8" s="59">
        <v>154.30000000000001</v>
      </c>
      <c r="AB8" s="59">
        <v>92.9</v>
      </c>
      <c r="AC8" s="59">
        <v>107.4</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92.9</v>
      </c>
      <c r="BG8" s="59">
        <v>91.3</v>
      </c>
      <c r="BH8" s="59">
        <v>31.8</v>
      </c>
      <c r="BI8" s="59">
        <v>-11.2</v>
      </c>
      <c r="BJ8" s="59">
        <v>6.4</v>
      </c>
      <c r="BK8" s="59">
        <v>38.299999999999997</v>
      </c>
      <c r="BL8" s="59">
        <v>30.4</v>
      </c>
      <c r="BM8" s="59">
        <v>33.6</v>
      </c>
      <c r="BN8" s="59">
        <v>-122.5</v>
      </c>
      <c r="BO8" s="59">
        <v>8.5</v>
      </c>
      <c r="BP8" s="56">
        <v>0.8</v>
      </c>
      <c r="BQ8" s="60">
        <v>3586</v>
      </c>
      <c r="BR8" s="60">
        <v>3562</v>
      </c>
      <c r="BS8" s="60">
        <v>1322</v>
      </c>
      <c r="BT8" s="61">
        <v>-288</v>
      </c>
      <c r="BU8" s="61">
        <v>251</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60656</v>
      </c>
      <c r="CN8" s="58">
        <v>350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100</v>
      </c>
      <c r="DL8" s="59">
        <v>100</v>
      </c>
      <c r="DM8" s="59">
        <v>100</v>
      </c>
      <c r="DN8" s="59">
        <v>100</v>
      </c>
      <c r="DO8" s="59">
        <v>100</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2022-12-09T03:27:59Z</dcterms:created>
  <dcterms:modified xsi:type="dcterms:W3CDTF">2023-01-23T09:46:05Z</dcterms:modified>
  <cp:category/>
</cp:coreProperties>
</file>