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76C83EE5-72F2-408A-AF93-E7A91615A624}" xr6:coauthVersionLast="47" xr6:coauthVersionMax="47" xr10:uidLastSave="{00000000-0000-0000-0000-000000000000}"/>
  <workbookProtection workbookAlgorithmName="SHA-512" workbookHashValue="JmLPhVwzfRp4PHMd6f6LkvQseVhWBOTZR5lWZ2e+z6RRlv8ZOPcHcen8prp2cyIEzsWzrV51ZUIoztx6wrEbjw==" workbookSaltValue="9+Xub/DIXtSVqpeHUWqp3Q=="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LH52" i="4" s="1"/>
  <c r="BS7" i="5"/>
  <c r="BR7" i="5"/>
  <c r="BQ7" i="5"/>
  <c r="BO7" i="5"/>
  <c r="HJ53" i="4" s="1"/>
  <c r="BN7" i="5"/>
  <c r="GQ53" i="4" s="1"/>
  <c r="BM7" i="5"/>
  <c r="FX53" i="4" s="1"/>
  <c r="BL7" i="5"/>
  <c r="FE53" i="4" s="1"/>
  <c r="BK7" i="5"/>
  <c r="BJ7" i="5"/>
  <c r="BI7" i="5"/>
  <c r="BH7" i="5"/>
  <c r="BG7" i="5"/>
  <c r="FE52" i="4" s="1"/>
  <c r="BF7" i="5"/>
  <c r="BD7" i="5"/>
  <c r="BC7" i="5"/>
  <c r="BZ53" i="4" s="1"/>
  <c r="BB7" i="5"/>
  <c r="BG53" i="4" s="1"/>
  <c r="BA7" i="5"/>
  <c r="AN53" i="4" s="1"/>
  <c r="AZ7" i="5"/>
  <c r="U53" i="4" s="1"/>
  <c r="AY7" i="5"/>
  <c r="CS52" i="4" s="1"/>
  <c r="AX7" i="5"/>
  <c r="AW7" i="5"/>
  <c r="AV7" i="5"/>
  <c r="AU7" i="5"/>
  <c r="AS7" i="5"/>
  <c r="HJ32" i="4" s="1"/>
  <c r="AR7" i="5"/>
  <c r="AQ7" i="5"/>
  <c r="FX32" i="4" s="1"/>
  <c r="AP7" i="5"/>
  <c r="FE32" i="4" s="1"/>
  <c r="AO7" i="5"/>
  <c r="EL32" i="4" s="1"/>
  <c r="AN7" i="5"/>
  <c r="HJ31" i="4" s="1"/>
  <c r="AM7" i="5"/>
  <c r="GQ31" i="4" s="1"/>
  <c r="AL7" i="5"/>
  <c r="FX31" i="4" s="1"/>
  <c r="AK7" i="5"/>
  <c r="AJ7" i="5"/>
  <c r="AH7" i="5"/>
  <c r="AG7" i="5"/>
  <c r="AF7" i="5"/>
  <c r="AE7" i="5"/>
  <c r="AD7" i="5"/>
  <c r="AC7" i="5"/>
  <c r="AB7" i="5"/>
  <c r="AA7" i="5"/>
  <c r="Z7" i="5"/>
  <c r="Y7" i="5"/>
  <c r="U31" i="4" s="1"/>
  <c r="X7" i="5"/>
  <c r="W7" i="5"/>
  <c r="V7" i="5"/>
  <c r="U7" i="5"/>
  <c r="T7" i="5"/>
  <c r="S7" i="5"/>
  <c r="R7" i="5"/>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EL53" i="4"/>
  <c r="CS53" i="4"/>
  <c r="MA52" i="4"/>
  <c r="KO52" i="4"/>
  <c r="JV52" i="4"/>
  <c r="JC52" i="4"/>
  <c r="HJ52" i="4"/>
  <c r="GQ52" i="4"/>
  <c r="FX52" i="4"/>
  <c r="EL52" i="4"/>
  <c r="BZ52" i="4"/>
  <c r="BG52" i="4"/>
  <c r="AN52" i="4"/>
  <c r="U52" i="4"/>
  <c r="MA32" i="4"/>
  <c r="LH32" i="4"/>
  <c r="KO32" i="4"/>
  <c r="JV32" i="4"/>
  <c r="JC32" i="4"/>
  <c r="GQ32" i="4"/>
  <c r="CS32" i="4"/>
  <c r="BZ32" i="4"/>
  <c r="BG32" i="4"/>
  <c r="AN32" i="4"/>
  <c r="U32" i="4"/>
  <c r="MA31" i="4"/>
  <c r="LH31" i="4"/>
  <c r="FE31" i="4"/>
  <c r="EL31" i="4"/>
  <c r="CS31" i="4"/>
  <c r="BZ31" i="4"/>
  <c r="BG31" i="4"/>
  <c r="AN31" i="4"/>
  <c r="LJ10" i="4"/>
  <c r="JQ10" i="4"/>
  <c r="HX10" i="4"/>
  <c r="DU10" i="4"/>
  <c r="LJ8" i="4"/>
  <c r="JQ8" i="4"/>
  <c r="HX8" i="4"/>
  <c r="FJ8" i="4"/>
  <c r="DU8" i="4"/>
  <c r="CF8" i="4"/>
  <c r="AQ8" i="4"/>
  <c r="B8" i="4"/>
  <c r="MI76" i="4" l="1"/>
  <c r="HJ51" i="4"/>
  <c r="MA30" i="4"/>
  <c r="MA51" i="4"/>
  <c r="IT76" i="4"/>
  <c r="CS51" i="4"/>
  <c r="HJ30" i="4"/>
  <c r="BZ76" i="4"/>
  <c r="CS30" i="4"/>
  <c r="C11" i="5"/>
  <c r="D11" i="5"/>
  <c r="E11" i="5"/>
  <c r="B11" i="5"/>
  <c r="BK76" i="4" l="1"/>
  <c r="LH51" i="4"/>
  <c r="GQ30" i="4"/>
  <c r="LT76" i="4"/>
  <c r="GQ51" i="4"/>
  <c r="LH30" i="4"/>
  <c r="IE76" i="4"/>
  <c r="BZ51" i="4"/>
  <c r="BZ30" i="4"/>
  <c r="BG30" i="4"/>
  <c r="BG51" i="4"/>
  <c r="AV76" i="4"/>
  <c r="KO51" i="4"/>
  <c r="KO30" i="4"/>
  <c r="LE76" i="4"/>
  <c r="FX51" i="4"/>
  <c r="HP76" i="4"/>
  <c r="FX30" i="4"/>
  <c r="HA76" i="4"/>
  <c r="AN51" i="4"/>
  <c r="FE30" i="4"/>
  <c r="JV51" i="4"/>
  <c r="JV30" i="4"/>
  <c r="AN30" i="4"/>
  <c r="AG76" i="4"/>
  <c r="KP76" i="4"/>
  <c r="FE51" i="4"/>
  <c r="KA76" i="4"/>
  <c r="EL51" i="4"/>
  <c r="JC30" i="4"/>
  <c r="GL76" i="4"/>
  <c r="U51" i="4"/>
  <c r="EL30" i="4"/>
  <c r="U30" i="4"/>
  <c r="JC51"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<sst xmlns="http://schemas.openxmlformats.org/spreadsheetml/2006/main" count="278" uniqueCount="134">
  <si>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</si>
  <si>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</si>
  <si>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</si>
  <si>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</si>
  <si>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</si>
  <si>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</si>
  <si>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</si>
  <si>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</si>
  <si>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</si>
  <si>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</si>
  <si>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</si>
  <si>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</si>
  <si>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</si>
  <si>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</si>
  <si>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</si>
  <si>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</si>
  <si>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</si>
  <si>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</si>
  <si>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</si>
  <si>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</si>
  <si>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</si>
  <si>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</si>
  <si>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</si>
  <si>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</si>
  <si>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</si>
  <si>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</si>
  <si>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</si>
  <si>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</si>
  <si>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</si>
  <si>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</si>
  <si>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</si>
  <si>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</si>
  <si>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</si>
  <si>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</si>
  <si>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</si>
  <si>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</si>
  <si>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</si>
  <si>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</si>
  <si>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</si>
  <si>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</si>
  <si>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</si>
  <si>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</si>
  <si>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</si>
  <si>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</si>
  <si>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</si>
  <si>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</si>
  <si>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</si>
  <si>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</si>
  <si>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</si>
  <si>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</si>
  <si>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</si>
  <si>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</si>
  <si>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</si>
  <si>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</si>
  <si>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</si>
  <si>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</si>
  <si>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</si>
  <si>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</si>
  <si>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</si>
  <si>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</si>
  <si>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</si>
  <si>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</si>
  <si>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</si>
  <si>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</si>
  <si>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</si>
  <si>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</si>
  <si>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</si>
  <si>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</si>
  <si>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</si>
  <si>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</si>
  <si>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</si>
  <si>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</si>
  <si>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</si>
  <si>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</si>
  <si>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</si>
  <si>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</si>
  <si>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</si>
  <si>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</si>
  <si>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</si>
  <si>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</si>
  <si>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</si>
  <si>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</si>
  <si>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</si>
  <si>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</si>
  <si>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</si>
  <si>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</si>
  <si>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</si>
  <si>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</si>
  <si>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</si>
  <si>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</si>
  <si>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</si>
  <si>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</si>
  <si>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</si>
  <si>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</si>
  <si>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</si>
  <si>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</si>
  <si>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</si>
  <si>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</si>
  <si>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</si>
  <si>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</si>
  <si>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</si>
  <si>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</si>
  <si>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当該値(N-1)</t>
    <phoneticPr fontId="5"/>
  </si>
  <si>
    <t>当該値(N-2)</t>
    <phoneticPr fontId="5"/>
  </si>
  <si>
    <t>当該値(N)</t>
    <phoneticPr fontId="5"/>
  </si>
  <si>
    <t>当該値(N-2)</t>
    <phoneticPr fontId="5"/>
  </si>
  <si>
    <t>当該値(N-4)</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</si>
  <si>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</si>
  <si>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</si>
  <si>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</si>
  <si>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</si>
  <si>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</si>
  <si>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</si>
  <si>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</si>
  <si>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南知多町</t>
  </si>
  <si>
    <t>師崎港駐車場</t>
  </si>
  <si>
    <t>法非適用</t>
  </si>
  <si>
    <t>駐車場整備事業</t>
  </si>
  <si>
    <t>-</t>
  </si>
  <si>
    <t>Ａ１Ｂ２</t>
  </si>
  <si>
    <t>非設置</t>
  </si>
  <si>
    <t>該当数値なし</t>
  </si>
  <si>
    <t>届出駐車場</t>
  </si>
  <si>
    <t>立体式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</si>
  <si>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</si>
  <si>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</si>
  <si>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</si>
  <si>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</si>
  <si>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</si>
  <si>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</si>
  <si>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時に利用した企業債については、他会計等からの補助金に頼ることなく駐車場料金収入のみで償還計画に基づき計画的な償還をおこなっているため、⑩企業債残高対料金収入比率については年々減少している。また、地方公営企業法を適用していないため⑥有形固定資産減価償却率及び⑨累積欠損金比率については「該当数値なし」となっている。</t>
    <rPh sb="0" eb="3">
      <t>ケンセツジ</t>
    </rPh>
    <rPh sb="4" eb="6">
      <t>リヨウ</t>
    </rPh>
    <rPh sb="8" eb="11">
      <t>キギョウサイ</t>
    </rPh>
    <rPh sb="17" eb="20">
      <t>タカイケイ</t>
    </rPh>
    <rPh sb="20" eb="21">
      <t>トウ</t>
    </rPh>
    <rPh sb="24" eb="27">
      <t>ホジョキン</t>
    </rPh>
    <rPh sb="28" eb="29">
      <t>タヨ</t>
    </rPh>
    <rPh sb="34" eb="37">
      <t>チュウシャジョウ</t>
    </rPh>
    <rPh sb="37" eb="41">
      <t>リョウキンシュウニュウ</t>
    </rPh>
    <rPh sb="44" eb="46">
      <t>ショウカン</t>
    </rPh>
    <rPh sb="46" eb="48">
      <t>ケイカク</t>
    </rPh>
    <rPh sb="49" eb="50">
      <t>モト</t>
    </rPh>
    <rPh sb="52" eb="55">
      <t>ケイカクテキ</t>
    </rPh>
    <rPh sb="56" eb="58">
      <t>ショウカン</t>
    </rPh>
    <rPh sb="70" eb="73">
      <t>キギョウサイ</t>
    </rPh>
    <rPh sb="73" eb="75">
      <t>ザンダカ</t>
    </rPh>
    <rPh sb="75" eb="76">
      <t>タイ</t>
    </rPh>
    <rPh sb="76" eb="82">
      <t>リョウキンシュウニュウヒリツ</t>
    </rPh>
    <rPh sb="87" eb="89">
      <t>ネンネン</t>
    </rPh>
    <rPh sb="89" eb="91">
      <t>ゲンショウ</t>
    </rPh>
    <rPh sb="99" eb="106">
      <t>チホウコウエイキギョウホウ</t>
    </rPh>
    <rPh sb="107" eb="109">
      <t>テキヨウ</t>
    </rPh>
    <rPh sb="117" eb="119">
      <t>ユウケイ</t>
    </rPh>
    <rPh sb="119" eb="123">
      <t>コテイシサン</t>
    </rPh>
    <rPh sb="123" eb="128">
      <t>ゲンカショウキャクリツ</t>
    </rPh>
    <rPh sb="128" eb="129">
      <t>オヨ</t>
    </rPh>
    <rPh sb="131" eb="133">
      <t>ルイセキ</t>
    </rPh>
    <rPh sb="133" eb="135">
      <t>ケッソン</t>
    </rPh>
    <rPh sb="135" eb="136">
      <t>キン</t>
    </rPh>
    <rPh sb="136" eb="138">
      <t>ヒリツ</t>
    </rPh>
    <rPh sb="144" eb="146">
      <t>ガイトウ</t>
    </rPh>
    <rPh sb="146" eb="148">
      <t>スウチ</t>
    </rPh>
    <phoneticPr fontId="5"/>
  </si>
  <si>
    <t xml:space="preserve">①収益的収支比率④売上高GOP比率⑤EBITDAについては、駐車場改修工事及び駐車場塗装修繕工事等をおこなったため昨年より支出が多く、前年度と比較して数値が減少し、類似団体平均値より下回ったが、過去５年間の経年比較において安定した経営を維持しており、収益については黒字で推移している。
また、支出が大幅に増加しているにもかかわらず減少率が低い理由としては、外出自粛制限の緩和に伴う駐車場利用者数の増加により料金収入が増加したことが考えられる。
</t>
    <rPh sb="1" eb="4">
      <t>シュウエキテキ</t>
    </rPh>
    <rPh sb="4" eb="8">
      <t>シュウシヒリツ</t>
    </rPh>
    <rPh sb="9" eb="11">
      <t>ウリアゲ</t>
    </rPh>
    <rPh sb="11" eb="12">
      <t>ダカ</t>
    </rPh>
    <rPh sb="15" eb="17">
      <t>ヒリツ</t>
    </rPh>
    <rPh sb="30" eb="33">
      <t>チュウシャジョウ</t>
    </rPh>
    <rPh sb="33" eb="35">
      <t>カイシュウ</t>
    </rPh>
    <rPh sb="35" eb="37">
      <t>コウジ</t>
    </rPh>
    <rPh sb="37" eb="38">
      <t>オヨ</t>
    </rPh>
    <rPh sb="39" eb="42">
      <t>チュウシャジョウ</t>
    </rPh>
    <rPh sb="42" eb="44">
      <t>トソウ</t>
    </rPh>
    <rPh sb="44" eb="46">
      <t>シュウゼン</t>
    </rPh>
    <rPh sb="46" eb="48">
      <t>コウジ</t>
    </rPh>
    <rPh sb="48" eb="49">
      <t>トウ</t>
    </rPh>
    <rPh sb="57" eb="59">
      <t>サクネン</t>
    </rPh>
    <rPh sb="61" eb="63">
      <t>シシュツ</t>
    </rPh>
    <rPh sb="64" eb="65">
      <t>オオ</t>
    </rPh>
    <phoneticPr fontId="5"/>
  </si>
  <si>
    <t>⑪稼働率については、全国平均及び類似施設平均値を下回っているが、過去５年間の経年比較において安定した稼働を維持しており、順調な運営が続いている。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t>
    <rPh sb="1" eb="4">
      <t>カドウリツ</t>
    </rPh>
    <rPh sb="10" eb="14">
      <t>ゼンコクヘイキン</t>
    </rPh>
    <rPh sb="14" eb="15">
      <t>オヨ</t>
    </rPh>
    <rPh sb="16" eb="20">
      <t>ルイジシセツ</t>
    </rPh>
    <rPh sb="20" eb="22">
      <t>ヘイキン</t>
    </rPh>
    <rPh sb="22" eb="23">
      <t>チ</t>
    </rPh>
    <rPh sb="24" eb="26">
      <t>シタマワ</t>
    </rPh>
    <rPh sb="32" eb="34">
      <t>カコ</t>
    </rPh>
    <rPh sb="35" eb="37">
      <t>ネンカン</t>
    </rPh>
    <rPh sb="46" eb="48">
      <t>アンテイ</t>
    </rPh>
    <rPh sb="50" eb="52">
      <t>カドウ</t>
    </rPh>
    <rPh sb="53" eb="55">
      <t>イジ</t>
    </rPh>
    <rPh sb="60" eb="62">
      <t>ジュンチョウ</t>
    </rPh>
    <rPh sb="63" eb="65">
      <t>ウンエイ</t>
    </rPh>
    <rPh sb="66" eb="67">
      <t>ツヅ</t>
    </rPh>
    <rPh sb="73" eb="75">
      <t>シュウヘン</t>
    </rPh>
    <rPh sb="75" eb="77">
      <t>シセツ</t>
    </rPh>
    <rPh sb="83" eb="86">
      <t>コウソクセン</t>
    </rPh>
    <rPh sb="86" eb="87">
      <t>ノ</t>
    </rPh>
    <rPh sb="88" eb="89">
      <t>バ</t>
    </rPh>
    <rPh sb="93" eb="99">
      <t>チュウシャジョウリヨウシャ</t>
    </rPh>
    <rPh sb="100" eb="101">
      <t>オオム</t>
    </rPh>
    <rPh sb="102" eb="106">
      <t>シュウヘンシセツ</t>
    </rPh>
    <rPh sb="107" eb="109">
      <t>リヨウ</t>
    </rPh>
    <rPh sb="111" eb="113">
      <t>ケイコウ</t>
    </rPh>
    <rPh sb="115" eb="118">
      <t>チュウシャジョウ</t>
    </rPh>
    <rPh sb="119" eb="121">
      <t>ジュヨウ</t>
    </rPh>
    <rPh sb="125" eb="126">
      <t>カンガ</t>
    </rPh>
    <rPh sb="133" eb="135">
      <t>コンゴ</t>
    </rPh>
    <rPh sb="136" eb="139">
      <t>チュウシャジョウ</t>
    </rPh>
    <rPh sb="142" eb="144">
      <t>リヨウ</t>
    </rPh>
    <rPh sb="151" eb="153">
      <t>テキセツ</t>
    </rPh>
    <phoneticPr fontId="5"/>
  </si>
  <si>
    <t>新型コロナウイルス感染症による収入の影響や老朽化による大規模修繕等の影響は多少あったが、各指標において平均値との差はあるものの安定した経営が続いている。駐車場への需要は観光客を中心にあり、アフターコロナを見据えた観光客誘致において駐車場は必要不可欠である。このことから、今後も健全な運営を維持していくために、現状の管理手法を維持した運営をおこなっていく必要があると考えられる。
経営戦略については、令和３年３月に策定をし、令和13年度に改訂予定。</t>
    <rPh sb="0" eb="2">
      <t>シンガタ</t>
    </rPh>
    <rPh sb="9" eb="12">
      <t>カンセンショウ</t>
    </rPh>
    <rPh sb="15" eb="17">
      <t>シュウニュウ</t>
    </rPh>
    <rPh sb="18" eb="20">
      <t>エイキョウ</t>
    </rPh>
    <rPh sb="21" eb="24">
      <t>ロウキュウカ</t>
    </rPh>
    <rPh sb="27" eb="32">
      <t>ダイキボシュウゼン</t>
    </rPh>
    <rPh sb="32" eb="33">
      <t>ナド</t>
    </rPh>
    <rPh sb="34" eb="36">
      <t>エイキョウ</t>
    </rPh>
    <rPh sb="37" eb="39">
      <t>タショウ</t>
    </rPh>
    <rPh sb="44" eb="47">
      <t>カクシヒョウ</t>
    </rPh>
    <rPh sb="51" eb="54">
      <t>ヘイキンチ</t>
    </rPh>
    <rPh sb="56" eb="57">
      <t>サ</t>
    </rPh>
    <rPh sb="63" eb="65">
      <t>アンテイ</t>
    </rPh>
    <rPh sb="67" eb="69">
      <t>ケイエイ</t>
    </rPh>
    <rPh sb="70" eb="71">
      <t>ツヅ</t>
    </rPh>
    <rPh sb="76" eb="79">
      <t>チュウシャジョウ</t>
    </rPh>
    <rPh sb="81" eb="83">
      <t>ジュヨウ</t>
    </rPh>
    <rPh sb="84" eb="87">
      <t>カンコウキャク</t>
    </rPh>
    <rPh sb="88" eb="90">
      <t>チュウシン</t>
    </rPh>
    <rPh sb="102" eb="104">
      <t>ミス</t>
    </rPh>
    <rPh sb="106" eb="111">
      <t>カンコウキャクユウチ</t>
    </rPh>
    <rPh sb="115" eb="118">
      <t>チュウシャジョウ</t>
    </rPh>
    <rPh sb="119" eb="124">
      <t>ヒツヨウフカケツ</t>
    </rPh>
    <rPh sb="135" eb="137">
      <t>コンゴ</t>
    </rPh>
    <rPh sb="138" eb="140">
      <t>ケンゼン</t>
    </rPh>
    <rPh sb="141" eb="143">
      <t>ウンエイ</t>
    </rPh>
    <rPh sb="144" eb="146">
      <t>イジ</t>
    </rPh>
    <rPh sb="154" eb="156">
      <t>ゲンジョウ</t>
    </rPh>
    <rPh sb="157" eb="161">
      <t>カンリシュホウ</t>
    </rPh>
    <rPh sb="162" eb="164">
      <t>イジ</t>
    </rPh>
    <rPh sb="166" eb="168">
      <t>ウンエイ</t>
    </rPh>
    <rPh sb="176" eb="178">
      <t>ヒツヨウ</t>
    </rPh>
    <rPh sb="182" eb="183">
      <t>カンガ</t>
    </rPh>
    <rPh sb="189" eb="193">
      <t>ケイエイセンリャク</t>
    </rPh>
    <rPh sb="199" eb="201">
      <t>レイワ</t>
    </rPh>
    <rPh sb="202" eb="203">
      <t>ネン</t>
    </rPh>
    <rPh sb="204" eb="205">
      <t>ガツ</t>
    </rPh>
    <rPh sb="206" eb="208">
      <t>サクテイ</t>
    </rPh>
    <rPh sb="211" eb="213">
      <t>レイワ</t>
    </rPh>
    <rPh sb="215" eb="216">
      <t>ネン</t>
    </rPh>
    <rPh sb="216" eb="217">
      <t>ド</t>
    </rPh>
    <rPh sb="218" eb="220">
      <t>カイテイ</t>
    </rPh>
    <rPh sb="220" eb="22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</si>
</sst>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161.80000000000001</c:v>
                </c:pt>
                <c:pt idx="1">
                  <c:v>156.9</c:v>
                </c:pt>
                <c:pt idx="2">
                  <c:v>96.2</c:v>
                </c:pt>
                <c:pt idx="3">
                  <c:v>144.1</c:v>
                </c:pt>
                <c:pt idx="4">
                  <c:v>128.69999999999999</c:v>
                </c:pt>
              </c:numCache>
            </c:numRef>
          </c:val>
          <c:extLst>
            <c:ext xmlns:c16="http://schemas.microsoft.com/office/drawing/2014/chart" uri="{C3380CC4-5D6E-409C-BE32-E72D297353CC}">
              <c16:uniqueId val="{00000000-28DC-4C98-82DA-CEFD0633861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28DC-4C98-82DA-CEFD0633861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132.5</c:v>
                </c:pt>
                <c:pt idx="1">
                  <c:v>111</c:v>
                </c:pt>
                <c:pt idx="2">
                  <c:v>93.3</c:v>
                </c:pt>
                <c:pt idx="3">
                  <c:v>79.599999999999994</c:v>
                </c:pt>
                <c:pt idx="4">
                  <c:v>56.1</c:v>
                </c:pt>
              </c:numCache>
            </c:numRef>
          </c:val>
          <c:extLst>
            <c:ext xmlns:c16="http://schemas.microsoft.com/office/drawing/2014/chart" uri="{C3380CC4-5D6E-409C-BE32-E72D297353CC}">
              <c16:uniqueId val="{00000000-7544-4829-961C-2200EB53F02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7544-4829-961C-2200EB53F02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51C-4C91-BE98-936D303FA76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1C-4C91-BE98-936D303FA76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A17-4270-BECA-7302F308B86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17-4270-BECA-7302F308B86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FB-47AB-BF13-BD3145B771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4AFB-47AB-BF13-BD3145B771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17-424E-AD12-4477D6F99CD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FF17-424E-AD12-4477D6F99CD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112.7</c:v>
                </c:pt>
                <c:pt idx="1">
                  <c:v>113</c:v>
                </c:pt>
                <c:pt idx="2">
                  <c:v>112.7</c:v>
                </c:pt>
                <c:pt idx="3">
                  <c:v>111.5</c:v>
                </c:pt>
                <c:pt idx="4">
                  <c:v>111.5</c:v>
                </c:pt>
              </c:numCache>
            </c:numRef>
          </c:val>
          <c:extLst>
            <c:ext xmlns:c16="http://schemas.microsoft.com/office/drawing/2014/chart" uri="{C3380CC4-5D6E-409C-BE32-E72D297353CC}">
              <c16:uniqueId val="{00000000-BCC2-4C9C-82C0-EF2688C47D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BCC2-4C9C-82C0-EF2688C47D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72.099999999999994</c:v>
                </c:pt>
                <c:pt idx="1">
                  <c:v>68.5</c:v>
                </c:pt>
                <c:pt idx="2">
                  <c:v>28.3</c:v>
                </c:pt>
                <c:pt idx="3">
                  <c:v>60.1</c:v>
                </c:pt>
                <c:pt idx="4">
                  <c:v>55.8</c:v>
                </c:pt>
              </c:numCache>
            </c:numRef>
          </c:val>
          <c:extLst>
            <c:ext xmlns:c16="http://schemas.microsoft.com/office/drawing/2014/chart" uri="{C3380CC4-5D6E-409C-BE32-E72D297353CC}">
              <c16:uniqueId val="{00000000-68A3-4DF9-98CF-0D4B40CB74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68A3-4DF9-98CF-0D4B40CB744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55934</c:v>
                </c:pt>
                <c:pt idx="1">
                  <c:v>54809</c:v>
                </c:pt>
                <c:pt idx="2">
                  <c:v>15555</c:v>
                </c:pt>
                <c:pt idx="3">
                  <c:v>47141</c:v>
                </c:pt>
                <c:pt idx="4">
                  <c:v>40531</c:v>
                </c:pt>
              </c:numCache>
            </c:numRef>
          </c:val>
          <c:extLst>
            <c:ext xmlns:c16="http://schemas.microsoft.com/office/drawing/2014/chart" uri="{C3380CC4-5D6E-409C-BE32-E72D297353CC}">
              <c16:uniqueId val="{00000000-E21A-4539-875B-CB76A60E09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E21A-4539-875B-CB76A60E09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6" t="str">
        <f>データ!H6&amp;"　"&amp;データ!I6</f>
        <v>愛知県南知多町　師崎港駐車場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Ａ１Ｂ２</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無</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15620</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122</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17</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624</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100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無</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161.80000000000001</v>
      </c>
      <c r="V31" s="98"/>
      <c r="W31" s="98"/>
      <c r="X31" s="98"/>
      <c r="Y31" s="98"/>
      <c r="Z31" s="98"/>
      <c r="AA31" s="98"/>
      <c r="AB31" s="98"/>
      <c r="AC31" s="98"/>
      <c r="AD31" s="98"/>
      <c r="AE31" s="98"/>
      <c r="AF31" s="98"/>
      <c r="AG31" s="98"/>
      <c r="AH31" s="98"/>
      <c r="AI31" s="98"/>
      <c r="AJ31" s="98"/>
      <c r="AK31" s="98"/>
      <c r="AL31" s="98"/>
      <c r="AM31" s="98"/>
      <c r="AN31" s="98">
        <f>データ!Z7</f>
        <v>156.9</v>
      </c>
      <c r="AO31" s="98"/>
      <c r="AP31" s="98"/>
      <c r="AQ31" s="98"/>
      <c r="AR31" s="98"/>
      <c r="AS31" s="98"/>
      <c r="AT31" s="98"/>
      <c r="AU31" s="98"/>
      <c r="AV31" s="98"/>
      <c r="AW31" s="98"/>
      <c r="AX31" s="98"/>
      <c r="AY31" s="98"/>
      <c r="AZ31" s="98"/>
      <c r="BA31" s="98"/>
      <c r="BB31" s="98"/>
      <c r="BC31" s="98"/>
      <c r="BD31" s="98"/>
      <c r="BE31" s="98"/>
      <c r="BF31" s="98"/>
      <c r="BG31" s="98">
        <f>データ!AA7</f>
        <v>96.2</v>
      </c>
      <c r="BH31" s="98"/>
      <c r="BI31" s="98"/>
      <c r="BJ31" s="98"/>
      <c r="BK31" s="98"/>
      <c r="BL31" s="98"/>
      <c r="BM31" s="98"/>
      <c r="BN31" s="98"/>
      <c r="BO31" s="98"/>
      <c r="BP31" s="98"/>
      <c r="BQ31" s="98"/>
      <c r="BR31" s="98"/>
      <c r="BS31" s="98"/>
      <c r="BT31" s="98"/>
      <c r="BU31" s="98"/>
      <c r="BV31" s="98"/>
      <c r="BW31" s="98"/>
      <c r="BX31" s="98"/>
      <c r="BY31" s="98"/>
      <c r="BZ31" s="98">
        <f>データ!AB7</f>
        <v>144.1</v>
      </c>
      <c r="CA31" s="98"/>
      <c r="CB31" s="98"/>
      <c r="CC31" s="98"/>
      <c r="CD31" s="98"/>
      <c r="CE31" s="98"/>
      <c r="CF31" s="98"/>
      <c r="CG31" s="98"/>
      <c r="CH31" s="98"/>
      <c r="CI31" s="98"/>
      <c r="CJ31" s="98"/>
      <c r="CK31" s="98"/>
      <c r="CL31" s="98"/>
      <c r="CM31" s="98"/>
      <c r="CN31" s="98"/>
      <c r="CO31" s="98"/>
      <c r="CP31" s="98"/>
      <c r="CQ31" s="98"/>
      <c r="CR31" s="98"/>
      <c r="CS31" s="98">
        <f>データ!AC7</f>
        <v>128.69999999999999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112.7</v>
      </c>
      <c r="JD31" s="67"/>
      <c r="JE31" s="67"/>
      <c r="JF31" s="67"/>
      <c r="JG31" s="67"/>
      <c r="JH31" s="67"/>
      <c r="JI31" s="67"/>
      <c r="JJ31" s="67"/>
      <c r="JK31" s="67"/>
      <c r="JL31" s="67"/>
      <c r="JM31" s="67"/>
      <c r="JN31" s="67"/>
      <c r="JO31" s="67"/>
      <c r="JP31" s="67"/>
      <c r="JQ31" s="67"/>
      <c r="JR31" s="67"/>
      <c r="JS31" s="67"/>
      <c r="JT31" s="67"/>
      <c r="JU31" s="68"/>
      <c r="JV31" s="66">
        <f>データ!DL7</f>
        <v>113</v>
      </c>
      <c r="JW31" s="67"/>
      <c r="JX31" s="67"/>
      <c r="JY31" s="67"/>
      <c r="JZ31" s="67"/>
      <c r="KA31" s="67"/>
      <c r="KB31" s="67"/>
      <c r="KC31" s="67"/>
      <c r="KD31" s="67"/>
      <c r="KE31" s="67"/>
      <c r="KF31" s="67"/>
      <c r="KG31" s="67"/>
      <c r="KH31" s="67"/>
      <c r="KI31" s="67"/>
      <c r="KJ31" s="67"/>
      <c r="KK31" s="67"/>
      <c r="KL31" s="67"/>
      <c r="KM31" s="67"/>
      <c r="KN31" s="68"/>
      <c r="KO31" s="66">
        <f>データ!DM7</f>
        <v>112.7</v>
      </c>
      <c r="KP31" s="67"/>
      <c r="KQ31" s="67"/>
      <c r="KR31" s="67"/>
      <c r="KS31" s="67"/>
      <c r="KT31" s="67"/>
      <c r="KU31" s="67"/>
      <c r="KV31" s="67"/>
      <c r="KW31" s="67"/>
      <c r="KX31" s="67"/>
      <c r="KY31" s="67"/>
      <c r="KZ31" s="67"/>
      <c r="LA31" s="67"/>
      <c r="LB31" s="67"/>
      <c r="LC31" s="67"/>
      <c r="LD31" s="67"/>
      <c r="LE31" s="67"/>
      <c r="LF31" s="67"/>
      <c r="LG31" s="68"/>
      <c r="LH31" s="66">
        <f>データ!DN7</f>
        <v>111.5</v>
      </c>
      <c r="LI31" s="67"/>
      <c r="LJ31" s="67"/>
      <c r="LK31" s="67"/>
      <c r="LL31" s="67"/>
      <c r="LM31" s="67"/>
      <c r="LN31" s="67"/>
      <c r="LO31" s="67"/>
      <c r="LP31" s="67"/>
      <c r="LQ31" s="67"/>
      <c r="LR31" s="67"/>
      <c r="LS31" s="67"/>
      <c r="LT31" s="67"/>
      <c r="LU31" s="67"/>
      <c r="LV31" s="67"/>
      <c r="LW31" s="67"/>
      <c r="LX31" s="67"/>
      <c r="LY31" s="67"/>
      <c r="LZ31" s="68"/>
      <c r="MA31" s="66">
        <f>データ!DO7</f>
        <v>111.5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72.099999999999994</v>
      </c>
      <c r="EM52" s="98"/>
      <c r="EN52" s="98"/>
      <c r="EO52" s="98"/>
      <c r="EP52" s="98"/>
      <c r="EQ52" s="98"/>
      <c r="ER52" s="98"/>
      <c r="ES52" s="98"/>
      <c r="ET52" s="98"/>
      <c r="EU52" s="98"/>
      <c r="EV52" s="98"/>
      <c r="EW52" s="98"/>
      <c r="EX52" s="98"/>
      <c r="EY52" s="98"/>
      <c r="EZ52" s="98"/>
      <c r="FA52" s="98"/>
      <c r="FB52" s="98"/>
      <c r="FC52" s="98"/>
      <c r="FD52" s="98"/>
      <c r="FE52" s="98">
        <f>データ!BG7</f>
        <v>68.5</v>
      </c>
      <c r="FF52" s="98"/>
      <c r="FG52" s="98"/>
      <c r="FH52" s="98"/>
      <c r="FI52" s="98"/>
      <c r="FJ52" s="98"/>
      <c r="FK52" s="98"/>
      <c r="FL52" s="98"/>
      <c r="FM52" s="98"/>
      <c r="FN52" s="98"/>
      <c r="FO52" s="98"/>
      <c r="FP52" s="98"/>
      <c r="FQ52" s="98"/>
      <c r="FR52" s="98"/>
      <c r="FS52" s="98"/>
      <c r="FT52" s="98"/>
      <c r="FU52" s="98"/>
      <c r="FV52" s="98"/>
      <c r="FW52" s="98"/>
      <c r="FX52" s="98">
        <f>データ!BH7</f>
        <v>28.3</v>
      </c>
      <c r="FY52" s="98"/>
      <c r="FZ52" s="98"/>
      <c r="GA52" s="98"/>
      <c r="GB52" s="98"/>
      <c r="GC52" s="98"/>
      <c r="GD52" s="98"/>
      <c r="GE52" s="98"/>
      <c r="GF52" s="98"/>
      <c r="GG52" s="98"/>
      <c r="GH52" s="98"/>
      <c r="GI52" s="98"/>
      <c r="GJ52" s="98"/>
      <c r="GK52" s="98"/>
      <c r="GL52" s="98"/>
      <c r="GM52" s="98"/>
      <c r="GN52" s="98"/>
      <c r="GO52" s="98"/>
      <c r="GP52" s="98"/>
      <c r="GQ52" s="98">
        <f>データ!BI7</f>
        <v>60.1</v>
      </c>
      <c r="GR52" s="98"/>
      <c r="GS52" s="98"/>
      <c r="GT52" s="98"/>
      <c r="GU52" s="98"/>
      <c r="GV52" s="98"/>
      <c r="GW52" s="98"/>
      <c r="GX52" s="98"/>
      <c r="GY52" s="98"/>
      <c r="GZ52" s="98"/>
      <c r="HA52" s="98"/>
      <c r="HB52" s="98"/>
      <c r="HC52" s="98"/>
      <c r="HD52" s="98"/>
      <c r="HE52" s="98"/>
      <c r="HF52" s="98"/>
      <c r="HG52" s="98"/>
      <c r="HH52" s="98"/>
      <c r="HI52" s="98"/>
      <c r="HJ52" s="98">
        <f>データ!BJ7</f>
        <v>55.8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55934</v>
      </c>
      <c r="JD52" s="97"/>
      <c r="JE52" s="97"/>
      <c r="JF52" s="97"/>
      <c r="JG52" s="97"/>
      <c r="JH52" s="97"/>
      <c r="JI52" s="97"/>
      <c r="JJ52" s="97"/>
      <c r="JK52" s="97"/>
      <c r="JL52" s="97"/>
      <c r="JM52" s="97"/>
      <c r="JN52" s="97"/>
      <c r="JO52" s="97"/>
      <c r="JP52" s="97"/>
      <c r="JQ52" s="97"/>
      <c r="JR52" s="97"/>
      <c r="JS52" s="97"/>
      <c r="JT52" s="97"/>
      <c r="JU52" s="97"/>
      <c r="JV52" s="97">
        <f>データ!BR7</f>
        <v>54809</v>
      </c>
      <c r="JW52" s="97"/>
      <c r="JX52" s="97"/>
      <c r="JY52" s="97"/>
      <c r="JZ52" s="97"/>
      <c r="KA52" s="97"/>
      <c r="KB52" s="97"/>
      <c r="KC52" s="97"/>
      <c r="KD52" s="97"/>
      <c r="KE52" s="97"/>
      <c r="KF52" s="97"/>
      <c r="KG52" s="97"/>
      <c r="KH52" s="97"/>
      <c r="KI52" s="97"/>
      <c r="KJ52" s="97"/>
      <c r="KK52" s="97"/>
      <c r="KL52" s="97"/>
      <c r="KM52" s="97"/>
      <c r="KN52" s="97"/>
      <c r="KO52" s="97">
        <f>データ!BS7</f>
        <v>15555</v>
      </c>
      <c r="KP52" s="97"/>
      <c r="KQ52" s="97"/>
      <c r="KR52" s="97"/>
      <c r="KS52" s="97"/>
      <c r="KT52" s="97"/>
      <c r="KU52" s="97"/>
      <c r="KV52" s="97"/>
      <c r="KW52" s="97"/>
      <c r="KX52" s="97"/>
      <c r="KY52" s="97"/>
      <c r="KZ52" s="97"/>
      <c r="LA52" s="97"/>
      <c r="LB52" s="97"/>
      <c r="LC52" s="97"/>
      <c r="LD52" s="97"/>
      <c r="LE52" s="97"/>
      <c r="LF52" s="97"/>
      <c r="LG52" s="97"/>
      <c r="LH52" s="97">
        <f>データ!BT7</f>
        <v>47141</v>
      </c>
      <c r="LI52" s="97"/>
      <c r="LJ52" s="97"/>
      <c r="LK52" s="97"/>
      <c r="LL52" s="97"/>
      <c r="LM52" s="97"/>
      <c r="LN52" s="97"/>
      <c r="LO52" s="97"/>
      <c r="LP52" s="97"/>
      <c r="LQ52" s="97"/>
      <c r="LR52" s="97"/>
      <c r="LS52" s="97"/>
      <c r="LT52" s="97"/>
      <c r="LU52" s="97"/>
      <c r="LV52" s="97"/>
      <c r="LW52" s="97"/>
      <c r="LX52" s="97"/>
      <c r="LY52" s="97"/>
      <c r="LZ52" s="97"/>
      <c r="MA52" s="97">
        <f>データ!BU7</f>
        <v>40531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8775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7890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132.5</v>
      </c>
      <c r="KB77" s="67"/>
      <c r="KC77" s="67"/>
      <c r="KD77" s="67"/>
      <c r="KE77" s="67"/>
      <c r="KF77" s="67"/>
      <c r="KG77" s="67"/>
      <c r="KH77" s="67"/>
      <c r="KI77" s="67"/>
      <c r="KJ77" s="67"/>
      <c r="KK77" s="67"/>
      <c r="KL77" s="67"/>
      <c r="KM77" s="67"/>
      <c r="KN77" s="67"/>
      <c r="KO77" s="68"/>
      <c r="KP77" s="66">
        <f>データ!DA7</f>
        <v>111</v>
      </c>
      <c r="KQ77" s="67"/>
      <c r="KR77" s="67"/>
      <c r="KS77" s="67"/>
      <c r="KT77" s="67"/>
      <c r="KU77" s="67"/>
      <c r="KV77" s="67"/>
      <c r="KW77" s="67"/>
      <c r="KX77" s="67"/>
      <c r="KY77" s="67"/>
      <c r="KZ77" s="67"/>
      <c r="LA77" s="67"/>
      <c r="LB77" s="67"/>
      <c r="LC77" s="67"/>
      <c r="LD77" s="68"/>
      <c r="LE77" s="66">
        <f>データ!DB7</f>
        <v>93.3</v>
      </c>
      <c r="LF77" s="67"/>
      <c r="LG77" s="67"/>
      <c r="LH77" s="67"/>
      <c r="LI77" s="67"/>
      <c r="LJ77" s="67"/>
      <c r="LK77" s="67"/>
      <c r="LL77" s="67"/>
      <c r="LM77" s="67"/>
      <c r="LN77" s="67"/>
      <c r="LO77" s="67"/>
      <c r="LP77" s="67"/>
      <c r="LQ77" s="67"/>
      <c r="LR77" s="67"/>
      <c r="LS77" s="68"/>
      <c r="LT77" s="66">
        <f>データ!DC7</f>
        <v>79.599999999999994</v>
      </c>
      <c r="LU77" s="67"/>
      <c r="LV77" s="67"/>
      <c r="LW77" s="67"/>
      <c r="LX77" s="67"/>
      <c r="LY77" s="67"/>
      <c r="LZ77" s="67"/>
      <c r="MA77" s="67"/>
      <c r="MB77" s="67"/>
      <c r="MC77" s="67"/>
      <c r="MD77" s="67"/>
      <c r="ME77" s="67"/>
      <c r="MF77" s="67"/>
      <c r="MG77" s="67"/>
      <c r="MH77" s="68"/>
      <c r="MI77" s="66">
        <f>データ!DD7</f>
        <v>56.1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dP1twHXYOVaEAskgL/NH8CJN3iXFrpbP0E2d5wvghaYTiMaOB7S515HH0+TCO0lTuG+PlVCEF+A0otFiTSrbw==" saltValue="BBygcFIIbXAJzfpQsnEi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100</v>
      </c>
      <c r="AO5" s="47" t="s">
        <v>93</v>
      </c>
      <c r="AP5" s="47" t="s">
        <v>94</v>
      </c>
      <c r="AQ5" s="47" t="s">
        <v>95</v>
      </c>
      <c r="AR5" s="47" t="s">
        <v>96</v>
      </c>
      <c r="AS5" s="47" t="s">
        <v>97</v>
      </c>
      <c r="AT5" s="47" t="s">
        <v>98</v>
      </c>
      <c r="AU5" s="47" t="s">
        <v>88</v>
      </c>
      <c r="AV5" s="47" t="s">
        <v>99</v>
      </c>
      <c r="AW5" s="47" t="s">
        <v>90</v>
      </c>
      <c r="AX5" s="47" t="s">
        <v>91</v>
      </c>
      <c r="AY5" s="47" t="s">
        <v>100</v>
      </c>
      <c r="AZ5" s="47" t="s">
        <v>93</v>
      </c>
      <c r="BA5" s="47" t="s">
        <v>94</v>
      </c>
      <c r="BB5" s="47" t="s">
        <v>95</v>
      </c>
      <c r="BC5" s="47" t="s">
        <v>96</v>
      </c>
      <c r="BD5" s="47" t="s">
        <v>97</v>
      </c>
      <c r="BE5" s="47" t="s">
        <v>98</v>
      </c>
      <c r="BF5" s="47" t="s">
        <v>88</v>
      </c>
      <c r="BG5" s="47" t="s">
        <v>101</v>
      </c>
      <c r="BH5" s="47" t="s">
        <v>90</v>
      </c>
      <c r="BI5" s="47" t="s">
        <v>102</v>
      </c>
      <c r="BJ5" s="47" t="s">
        <v>100</v>
      </c>
      <c r="BK5" s="47" t="s">
        <v>93</v>
      </c>
      <c r="BL5" s="47" t="s">
        <v>94</v>
      </c>
      <c r="BM5" s="47" t="s">
        <v>95</v>
      </c>
      <c r="BN5" s="47" t="s">
        <v>96</v>
      </c>
      <c r="BO5" s="47" t="s">
        <v>97</v>
      </c>
      <c r="BP5" s="47" t="s">
        <v>98</v>
      </c>
      <c r="BQ5" s="47" t="s">
        <v>88</v>
      </c>
      <c r="BR5" s="47" t="s">
        <v>99</v>
      </c>
      <c r="BS5" s="47" t="s">
        <v>103</v>
      </c>
      <c r="BT5" s="47" t="s">
        <v>91</v>
      </c>
      <c r="BU5" s="47" t="s">
        <v>104</v>
      </c>
      <c r="BV5" s="47" t="s">
        <v>93</v>
      </c>
      <c r="BW5" s="47" t="s">
        <v>94</v>
      </c>
      <c r="BX5" s="47" t="s">
        <v>95</v>
      </c>
      <c r="BY5" s="47" t="s">
        <v>96</v>
      </c>
      <c r="BZ5" s="47" t="s">
        <v>97</v>
      </c>
      <c r="CA5" s="47" t="s">
        <v>98</v>
      </c>
      <c r="CB5" s="47" t="s">
        <v>88</v>
      </c>
      <c r="CC5" s="47" t="s">
        <v>99</v>
      </c>
      <c r="CD5" s="47" t="s">
        <v>105</v>
      </c>
      <c r="CE5" s="47" t="s">
        <v>91</v>
      </c>
      <c r="CF5" s="47" t="s">
        <v>100</v>
      </c>
      <c r="CG5" s="47" t="s">
        <v>93</v>
      </c>
      <c r="CH5" s="47" t="s">
        <v>94</v>
      </c>
      <c r="CI5" s="47" t="s">
        <v>95</v>
      </c>
      <c r="CJ5" s="47" t="s">
        <v>96</v>
      </c>
      <c r="CK5" s="47" t="s">
        <v>97</v>
      </c>
      <c r="CL5" s="47" t="s">
        <v>98</v>
      </c>
      <c r="CM5" s="151"/>
      <c r="CN5" s="151"/>
      <c r="CO5" s="47" t="s">
        <v>106</v>
      </c>
      <c r="CP5" s="47" t="s">
        <v>99</v>
      </c>
      <c r="CQ5" s="47" t="s">
        <v>90</v>
      </c>
      <c r="CR5" s="47" t="s">
        <v>107</v>
      </c>
      <c r="CS5" s="47" t="s">
        <v>100</v>
      </c>
      <c r="CT5" s="47" t="s">
        <v>93</v>
      </c>
      <c r="CU5" s="47" t="s">
        <v>94</v>
      </c>
      <c r="CV5" s="47" t="s">
        <v>95</v>
      </c>
      <c r="CW5" s="47" t="s">
        <v>96</v>
      </c>
      <c r="CX5" s="47" t="s">
        <v>97</v>
      </c>
      <c r="CY5" s="47" t="s">
        <v>98</v>
      </c>
      <c r="CZ5" s="47" t="s">
        <v>88</v>
      </c>
      <c r="DA5" s="47" t="s">
        <v>99</v>
      </c>
      <c r="DB5" s="47" t="s">
        <v>90</v>
      </c>
      <c r="DC5" s="47" t="s">
        <v>91</v>
      </c>
      <c r="DD5" s="47" t="s">
        <v>100</v>
      </c>
      <c r="DE5" s="47" t="s">
        <v>93</v>
      </c>
      <c r="DF5" s="47" t="s">
        <v>94</v>
      </c>
      <c r="DG5" s="47" t="s">
        <v>95</v>
      </c>
      <c r="DH5" s="47" t="s">
        <v>96</v>
      </c>
      <c r="DI5" s="47" t="s">
        <v>97</v>
      </c>
      <c r="DJ5" s="47" t="s">
        <v>35</v>
      </c>
      <c r="DK5" s="47" t="s">
        <v>108</v>
      </c>
      <c r="DL5" s="47" t="s">
        <v>99</v>
      </c>
      <c r="DM5" s="47" t="s">
        <v>105</v>
      </c>
      <c r="DN5" s="47" t="s">
        <v>91</v>
      </c>
      <c r="DO5" s="47" t="s">
        <v>100</v>
      </c>
      <c r="DP5" s="47" t="s">
        <v>93</v>
      </c>
      <c r="DQ5" s="47" t="s">
        <v>94</v>
      </c>
      <c r="DR5" s="47" t="s">
        <v>95</v>
      </c>
      <c r="DS5" s="47" t="s">
        <v>96</v>
      </c>
      <c r="DT5" s="47" t="s">
        <v>97</v>
      </c>
      <c r="DU5" s="47" t="s">
        <v>98</v>
      </c>
    </row>
    <row r="6" spans="1:125" s="54" customFormat="1" x14ac:dyDescent="0.25">
      <c r="A6" s="37" t="s">
        <v>109</v>
      </c>
      <c r="B6" s="48">
        <f>B8</f>
        <v>2021</v>
      </c>
      <c r="C6" s="48">
        <f t="shared" ref="C6:X6" si="1">C8</f>
        <v>234451</v>
      </c>
      <c r="D6" s="48">
        <f t="shared" si="1"/>
        <v>47</v>
      </c>
      <c r="E6" s="48">
        <f t="shared" si="1"/>
        <v>14</v>
      </c>
      <c r="F6" s="48">
        <f t="shared" si="1"/>
        <v>0</v>
      </c>
      <c r="G6" s="48">
        <f t="shared" si="1"/>
        <v>1</v>
      </c>
      <c r="H6" s="48" t="str">
        <f>SUBSTITUTE(H8,"　","")</f>
        <v>愛知県南知多町</v>
      </c>
      <c r="I6" s="48" t="str">
        <f t="shared" si="1"/>
        <v>師崎港駐車場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17</v>
      </c>
      <c r="S6" s="50" t="str">
        <f t="shared" si="1"/>
        <v>無</v>
      </c>
      <c r="T6" s="50" t="str">
        <f t="shared" si="1"/>
        <v>無</v>
      </c>
      <c r="U6" s="51">
        <f t="shared" si="1"/>
        <v>15620</v>
      </c>
      <c r="V6" s="51">
        <f t="shared" si="1"/>
        <v>624</v>
      </c>
      <c r="W6" s="51">
        <f t="shared" si="1"/>
        <v>100</v>
      </c>
      <c r="X6" s="50" t="str">
        <f t="shared" si="1"/>
        <v>無</v>
      </c>
      <c r="Y6" s="52">
        <f>IF(Y8="-",NA(),Y8)</f>
        <v>161.80000000000001</v>
      </c>
      <c r="Z6" s="52">
        <f t="shared" ref="Z6:AH6" si="2">IF(Z8="-",NA(),Z8)</f>
        <v>156.9</v>
      </c>
      <c r="AA6" s="52">
        <f t="shared" si="2"/>
        <v>96.2</v>
      </c>
      <c r="AB6" s="52">
        <f t="shared" si="2"/>
        <v>144.1</v>
      </c>
      <c r="AC6" s="52">
        <f t="shared" si="2"/>
        <v>128.69999999999999</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72.099999999999994</v>
      </c>
      <c r="BG6" s="52">
        <f t="shared" ref="BG6:BO6" si="5">IF(BG8="-",NA(),BG8)</f>
        <v>68.5</v>
      </c>
      <c r="BH6" s="52">
        <f t="shared" si="5"/>
        <v>28.3</v>
      </c>
      <c r="BI6" s="52">
        <f t="shared" si="5"/>
        <v>60.1</v>
      </c>
      <c r="BJ6" s="52">
        <f t="shared" si="5"/>
        <v>55.8</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55934</v>
      </c>
      <c r="BR6" s="53">
        <f t="shared" ref="BR6:BZ6" si="6">IF(BR8="-",NA(),BR8)</f>
        <v>54809</v>
      </c>
      <c r="BS6" s="53">
        <f t="shared" si="6"/>
        <v>15555</v>
      </c>
      <c r="BT6" s="53">
        <f t="shared" si="6"/>
        <v>47141</v>
      </c>
      <c r="BU6" s="53">
        <f t="shared" si="6"/>
        <v>40531</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110</v>
      </c>
      <c r="CM6" s="51">
        <f t="shared" ref="CM6:CN6" si="7">CM8</f>
        <v>8775</v>
      </c>
      <c r="CN6" s="51">
        <f t="shared" si="7"/>
        <v>7890</v>
      </c>
      <c r="CO6" s="52"/>
      <c r="CP6" s="52"/>
      <c r="CQ6" s="52"/>
      <c r="CR6" s="52"/>
      <c r="CS6" s="52"/>
      <c r="CT6" s="52"/>
      <c r="CU6" s="52"/>
      <c r="CV6" s="52"/>
      <c r="CW6" s="52"/>
      <c r="CX6" s="52"/>
      <c r="CY6" s="49" t="s">
        <v>111</v>
      </c>
      <c r="CZ6" s="52">
        <f>IF(CZ8="-",NA(),CZ8)</f>
        <v>132.5</v>
      </c>
      <c r="DA6" s="52">
        <f t="shared" ref="DA6:DI6" si="8">IF(DA8="-",NA(),DA8)</f>
        <v>111</v>
      </c>
      <c r="DB6" s="52">
        <f t="shared" si="8"/>
        <v>93.3</v>
      </c>
      <c r="DC6" s="52">
        <f t="shared" si="8"/>
        <v>79.599999999999994</v>
      </c>
      <c r="DD6" s="52">
        <f t="shared" si="8"/>
        <v>56.1</v>
      </c>
      <c r="DE6" s="52">
        <f t="shared" si="8"/>
        <v>119.2</v>
      </c>
      <c r="DF6" s="52">
        <f t="shared" si="8"/>
        <v>107.2</v>
      </c>
      <c r="DG6" s="52">
        <f t="shared" si="8"/>
        <v>1555</v>
      </c>
      <c r="DH6" s="52">
        <f t="shared" si="8"/>
        <v>69.3</v>
      </c>
      <c r="DI6" s="52">
        <f t="shared" si="8"/>
        <v>93</v>
      </c>
      <c r="DJ6" s="49" t="str">
        <f>IF(DJ8="-","",IF(DJ8="-","【-】","【"&amp;SUBSTITUTE(TEXT(DJ8,"#,##0.0"),"-","△")&amp;"】"))</f>
        <v>【99.8】</v>
      </c>
      <c r="DK6" s="52">
        <f>IF(DK8="-",NA(),DK8)</f>
        <v>112.7</v>
      </c>
      <c r="DL6" s="52">
        <f t="shared" ref="DL6:DT6" si="9">IF(DL8="-",NA(),DL8)</f>
        <v>113</v>
      </c>
      <c r="DM6" s="52">
        <f t="shared" si="9"/>
        <v>112.7</v>
      </c>
      <c r="DN6" s="52">
        <f t="shared" si="9"/>
        <v>111.5</v>
      </c>
      <c r="DO6" s="52">
        <f t="shared" si="9"/>
        <v>111.5</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25">
      <c r="A7" s="37" t="s">
        <v>112</v>
      </c>
      <c r="B7" s="48">
        <f t="shared" ref="B7:X7" si="10">B8</f>
        <v>2021</v>
      </c>
      <c r="C7" s="48">
        <f t="shared" si="10"/>
        <v>234451</v>
      </c>
      <c r="D7" s="48">
        <f t="shared" si="10"/>
        <v>47</v>
      </c>
      <c r="E7" s="48">
        <f t="shared" si="10"/>
        <v>14</v>
      </c>
      <c r="F7" s="48">
        <f t="shared" si="10"/>
        <v>0</v>
      </c>
      <c r="G7" s="48">
        <f t="shared" si="10"/>
        <v>1</v>
      </c>
      <c r="H7" s="48" t="str">
        <f t="shared" si="10"/>
        <v>愛知県　南知多町</v>
      </c>
      <c r="I7" s="48" t="str">
        <f t="shared" si="10"/>
        <v>師崎港駐車場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17</v>
      </c>
      <c r="S7" s="50" t="str">
        <f t="shared" si="10"/>
        <v>無</v>
      </c>
      <c r="T7" s="50" t="str">
        <f t="shared" si="10"/>
        <v>無</v>
      </c>
      <c r="U7" s="51">
        <f t="shared" si="10"/>
        <v>15620</v>
      </c>
      <c r="V7" s="51">
        <f t="shared" si="10"/>
        <v>624</v>
      </c>
      <c r="W7" s="51">
        <f t="shared" si="10"/>
        <v>100</v>
      </c>
      <c r="X7" s="50" t="str">
        <f t="shared" si="10"/>
        <v>無</v>
      </c>
      <c r="Y7" s="52">
        <f>Y8</f>
        <v>161.80000000000001</v>
      </c>
      <c r="Z7" s="52">
        <f t="shared" ref="Z7:AH7" si="11">Z8</f>
        <v>156.9</v>
      </c>
      <c r="AA7" s="52">
        <f t="shared" si="11"/>
        <v>96.2</v>
      </c>
      <c r="AB7" s="52">
        <f t="shared" si="11"/>
        <v>144.1</v>
      </c>
      <c r="AC7" s="52">
        <f t="shared" si="11"/>
        <v>128.69999999999999</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72.099999999999994</v>
      </c>
      <c r="BG7" s="52">
        <f t="shared" ref="BG7:BO7" si="14">BG8</f>
        <v>68.5</v>
      </c>
      <c r="BH7" s="52">
        <f t="shared" si="14"/>
        <v>28.3</v>
      </c>
      <c r="BI7" s="52">
        <f t="shared" si="14"/>
        <v>60.1</v>
      </c>
      <c r="BJ7" s="52">
        <f t="shared" si="14"/>
        <v>55.8</v>
      </c>
      <c r="BK7" s="52">
        <f t="shared" si="14"/>
        <v>32.299999999999997</v>
      </c>
      <c r="BL7" s="52">
        <f t="shared" si="14"/>
        <v>43.4</v>
      </c>
      <c r="BM7" s="52">
        <f t="shared" si="14"/>
        <v>36.200000000000003</v>
      </c>
      <c r="BN7" s="52">
        <f t="shared" si="14"/>
        <v>-15.8</v>
      </c>
      <c r="BO7" s="52">
        <f t="shared" si="14"/>
        <v>5</v>
      </c>
      <c r="BP7" s="49"/>
      <c r="BQ7" s="53">
        <f>BQ8</f>
        <v>55934</v>
      </c>
      <c r="BR7" s="53">
        <f t="shared" ref="BR7:BZ7" si="15">BR8</f>
        <v>54809</v>
      </c>
      <c r="BS7" s="53">
        <f t="shared" si="15"/>
        <v>15555</v>
      </c>
      <c r="BT7" s="53">
        <f t="shared" si="15"/>
        <v>47141</v>
      </c>
      <c r="BU7" s="53">
        <f t="shared" si="15"/>
        <v>40531</v>
      </c>
      <c r="BV7" s="53">
        <f t="shared" si="15"/>
        <v>22549</v>
      </c>
      <c r="BW7" s="53">
        <f t="shared" si="15"/>
        <v>26255</v>
      </c>
      <c r="BX7" s="53">
        <f t="shared" si="15"/>
        <v>24482</v>
      </c>
      <c r="BY7" s="53">
        <f t="shared" si="15"/>
        <v>13494</v>
      </c>
      <c r="BZ7" s="53">
        <f t="shared" si="15"/>
        <v>17746</v>
      </c>
      <c r="CA7" s="51"/>
      <c r="CB7" s="52" t="s">
        <v>113</v>
      </c>
      <c r="CC7" s="52" t="s">
        <v>113</v>
      </c>
      <c r="CD7" s="52" t="s">
        <v>113</v>
      </c>
      <c r="CE7" s="52" t="s">
        <v>113</v>
      </c>
      <c r="CF7" s="52" t="s">
        <v>113</v>
      </c>
      <c r="CG7" s="52" t="s">
        <v>113</v>
      </c>
      <c r="CH7" s="52" t="s">
        <v>113</v>
      </c>
      <c r="CI7" s="52" t="s">
        <v>113</v>
      </c>
      <c r="CJ7" s="52" t="s">
        <v>113</v>
      </c>
      <c r="CK7" s="52" t="s">
        <v>110</v>
      </c>
      <c r="CL7" s="49"/>
      <c r="CM7" s="51">
        <f>CM8</f>
        <v>8775</v>
      </c>
      <c r="CN7" s="51">
        <f>CN8</f>
        <v>7890</v>
      </c>
      <c r="CO7" s="52" t="s">
        <v>113</v>
      </c>
      <c r="CP7" s="52" t="s">
        <v>113</v>
      </c>
      <c r="CQ7" s="52" t="s">
        <v>113</v>
      </c>
      <c r="CR7" s="52" t="s">
        <v>113</v>
      </c>
      <c r="CS7" s="52" t="s">
        <v>113</v>
      </c>
      <c r="CT7" s="52" t="s">
        <v>113</v>
      </c>
      <c r="CU7" s="52" t="s">
        <v>113</v>
      </c>
      <c r="CV7" s="52" t="s">
        <v>113</v>
      </c>
      <c r="CW7" s="52" t="s">
        <v>113</v>
      </c>
      <c r="CX7" s="52" t="s">
        <v>110</v>
      </c>
      <c r="CY7" s="49"/>
      <c r="CZ7" s="52">
        <f>CZ8</f>
        <v>132.5</v>
      </c>
      <c r="DA7" s="52">
        <f t="shared" ref="DA7:DI7" si="16">DA8</f>
        <v>111</v>
      </c>
      <c r="DB7" s="52">
        <f t="shared" si="16"/>
        <v>93.3</v>
      </c>
      <c r="DC7" s="52">
        <f t="shared" si="16"/>
        <v>79.599999999999994</v>
      </c>
      <c r="DD7" s="52">
        <f t="shared" si="16"/>
        <v>56.1</v>
      </c>
      <c r="DE7" s="52">
        <f t="shared" si="16"/>
        <v>119.2</v>
      </c>
      <c r="DF7" s="52">
        <f t="shared" si="16"/>
        <v>107.2</v>
      </c>
      <c r="DG7" s="52">
        <f t="shared" si="16"/>
        <v>1555</v>
      </c>
      <c r="DH7" s="52">
        <f t="shared" si="16"/>
        <v>69.3</v>
      </c>
      <c r="DI7" s="52">
        <f t="shared" si="16"/>
        <v>93</v>
      </c>
      <c r="DJ7" s="49"/>
      <c r="DK7" s="52">
        <f>DK8</f>
        <v>112.7</v>
      </c>
      <c r="DL7" s="52">
        <f t="shared" ref="DL7:DT7" si="17">DL8</f>
        <v>113</v>
      </c>
      <c r="DM7" s="52">
        <f t="shared" si="17"/>
        <v>112.7</v>
      </c>
      <c r="DN7" s="52">
        <f t="shared" si="17"/>
        <v>111.5</v>
      </c>
      <c r="DO7" s="52">
        <f t="shared" si="17"/>
        <v>111.5</v>
      </c>
      <c r="DP7" s="52">
        <f t="shared" si="17"/>
        <v>159.4</v>
      </c>
      <c r="DQ7" s="52">
        <f t="shared" si="17"/>
        <v>160</v>
      </c>
      <c r="DR7" s="52">
        <f t="shared" si="17"/>
        <v>164.6</v>
      </c>
      <c r="DS7" s="52">
        <f t="shared" si="17"/>
        <v>140.30000000000001</v>
      </c>
      <c r="DT7" s="52">
        <f t="shared" si="17"/>
        <v>147.30000000000001</v>
      </c>
      <c r="DU7" s="49"/>
    </row>
    <row r="8" spans="1:125" s="54" customFormat="1" x14ac:dyDescent="0.25">
      <c r="A8" s="37"/>
      <c r="B8" s="55">
        <v>2021</v>
      </c>
      <c r="C8" s="55">
        <v>234451</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17</v>
      </c>
      <c r="S8" s="57" t="s">
        <v>124</v>
      </c>
      <c r="T8" s="57" t="s">
        <v>124</v>
      </c>
      <c r="U8" s="58">
        <v>15620</v>
      </c>
      <c r="V8" s="58">
        <v>624</v>
      </c>
      <c r="W8" s="58">
        <v>100</v>
      </c>
      <c r="X8" s="57" t="s">
        <v>124</v>
      </c>
      <c r="Y8" s="59">
        <v>161.80000000000001</v>
      </c>
      <c r="Z8" s="59">
        <v>156.9</v>
      </c>
      <c r="AA8" s="59">
        <v>96.2</v>
      </c>
      <c r="AB8" s="59">
        <v>144.1</v>
      </c>
      <c r="AC8" s="59">
        <v>128.69999999999999</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72.099999999999994</v>
      </c>
      <c r="BG8" s="59">
        <v>68.5</v>
      </c>
      <c r="BH8" s="59">
        <v>28.3</v>
      </c>
      <c r="BI8" s="59">
        <v>60.1</v>
      </c>
      <c r="BJ8" s="59">
        <v>55.8</v>
      </c>
      <c r="BK8" s="59">
        <v>32.299999999999997</v>
      </c>
      <c r="BL8" s="59">
        <v>43.4</v>
      </c>
      <c r="BM8" s="59">
        <v>36.200000000000003</v>
      </c>
      <c r="BN8" s="59">
        <v>-15.8</v>
      </c>
      <c r="BO8" s="59">
        <v>5</v>
      </c>
      <c r="BP8" s="56">
        <v>0.8</v>
      </c>
      <c r="BQ8" s="60">
        <v>55934</v>
      </c>
      <c r="BR8" s="60">
        <v>54809</v>
      </c>
      <c r="BS8" s="60">
        <v>15555</v>
      </c>
      <c r="BT8" s="61">
        <v>47141</v>
      </c>
      <c r="BU8" s="61">
        <v>40531</v>
      </c>
      <c r="BV8" s="60">
        <v>22549</v>
      </c>
      <c r="BW8" s="60">
        <v>26255</v>
      </c>
      <c r="BX8" s="60">
        <v>24482</v>
      </c>
      <c r="BY8" s="60">
        <v>13494</v>
      </c>
      <c r="BZ8" s="60">
        <v>17746</v>
      </c>
      <c r="CA8" s="58">
        <v>10906</v>
      </c>
      <c r="CB8" s="59" t="s">
        <v>118</v>
      </c>
      <c r="CC8" s="59" t="s">
        <v>118</v>
      </c>
      <c r="CD8" s="59" t="s">
        <v>118</v>
      </c>
      <c r="CE8" s="59" t="s">
        <v>118</v>
      </c>
      <c r="CF8" s="59" t="s">
        <v>118</v>
      </c>
      <c r="CG8" s="59" t="s">
        <v>118</v>
      </c>
      <c r="CH8" s="59" t="s">
        <v>118</v>
      </c>
      <c r="CI8" s="59" t="s">
        <v>118</v>
      </c>
      <c r="CJ8" s="59" t="s">
        <v>118</v>
      </c>
      <c r="CK8" s="59" t="s">
        <v>118</v>
      </c>
      <c r="CL8" s="56" t="s">
        <v>118</v>
      </c>
      <c r="CM8" s="58">
        <v>8775</v>
      </c>
      <c r="CN8" s="58">
        <v>7890</v>
      </c>
      <c r="CO8" s="59" t="s">
        <v>118</v>
      </c>
      <c r="CP8" s="59" t="s">
        <v>118</v>
      </c>
      <c r="CQ8" s="59" t="s">
        <v>118</v>
      </c>
      <c r="CR8" s="59" t="s">
        <v>118</v>
      </c>
      <c r="CS8" s="59" t="s">
        <v>118</v>
      </c>
      <c r="CT8" s="59" t="s">
        <v>118</v>
      </c>
      <c r="CU8" s="59" t="s">
        <v>118</v>
      </c>
      <c r="CV8" s="59" t="s">
        <v>118</v>
      </c>
      <c r="CW8" s="59" t="s">
        <v>118</v>
      </c>
      <c r="CX8" s="59" t="s">
        <v>118</v>
      </c>
      <c r="CY8" s="56" t="s">
        <v>118</v>
      </c>
      <c r="CZ8" s="59">
        <v>132.5</v>
      </c>
      <c r="DA8" s="59">
        <v>111</v>
      </c>
      <c r="DB8" s="59">
        <v>93.3</v>
      </c>
      <c r="DC8" s="59">
        <v>79.599999999999994</v>
      </c>
      <c r="DD8" s="59">
        <v>56.1</v>
      </c>
      <c r="DE8" s="59">
        <v>119.2</v>
      </c>
      <c r="DF8" s="59">
        <v>107.2</v>
      </c>
      <c r="DG8" s="59">
        <v>1555</v>
      </c>
      <c r="DH8" s="59">
        <v>69.3</v>
      </c>
      <c r="DI8" s="59">
        <v>93</v>
      </c>
      <c r="DJ8" s="56">
        <v>99.8</v>
      </c>
      <c r="DK8" s="59">
        <v>112.7</v>
      </c>
      <c r="DL8" s="59">
        <v>113</v>
      </c>
      <c r="DM8" s="59">
        <v>112.7</v>
      </c>
      <c r="DN8" s="59">
        <v>111.5</v>
      </c>
      <c r="DO8" s="59">
        <v>111.5</v>
      </c>
      <c r="DP8" s="59">
        <v>159.4</v>
      </c>
      <c r="DQ8" s="59">
        <v>160</v>
      </c>
      <c r="DR8" s="59">
        <v>164.6</v>
      </c>
      <c r="DS8" s="59">
        <v>140.30000000000001</v>
      </c>
      <c r="DT8" s="59">
        <v>147.30000000000001</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2023-01-13T02:03:39Z</cp:lastPrinted>
  <dcterms:created xsi:type="dcterms:W3CDTF">2022-12-09T03:28:00Z</dcterms:created>
  <dcterms:modified xsi:type="dcterms:W3CDTF">2023-01-24T03:54:57Z</dcterms:modified>
  <cp:category/>
</cp:coreProperties>
</file>