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2病院\"/>
    </mc:Choice>
  </mc:AlternateContent>
  <xr:revisionPtr revIDLastSave="0" documentId="13_ncr:1_{F9811E39-89ED-486A-8076-91524E21A22C}" xr6:coauthVersionLast="47" xr6:coauthVersionMax="47" xr10:uidLastSave="{00000000-0000-0000-0000-000000000000}"/>
  <workbookProtection workbookAlgorithmName="SHA-512" workbookHashValue="iA39b10EEB4YJWOn0s3nuOCAabfVP21VZMZQO8C+v1llWoy5zEB5sLj3VGtxkTbp6Cr7FYe05YOGRWmr5wuyzg==" workbookSaltValue="nbp0nMsrl0D62yWOFOFQiA==" workbookSpinCount="100000" lockStructure="1"/>
  <bookViews>
    <workbookView xWindow="-103" yWindow="-103" windowWidth="19543" windowHeight="130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EG12" i="4" s="1"/>
  <c r="W6" i="5"/>
  <c r="V6" i="5"/>
  <c r="U6" i="5"/>
  <c r="T6" i="5"/>
  <c r="FZ10" i="4" s="1"/>
  <c r="S6" i="5"/>
  <c r="EG10" i="4" s="1"/>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CN10" i="4"/>
  <c r="AU10" i="4"/>
  <c r="LP8" i="4"/>
  <c r="JW8" i="4"/>
  <c r="ID8" i="4"/>
  <c r="FZ8" i="4"/>
  <c r="EG8" i="4"/>
  <c r="CN8" i="4"/>
  <c r="AU8" i="4"/>
  <c r="B6" i="4"/>
  <c r="CS78" i="4" l="1"/>
  <c r="BX54" i="4"/>
  <c r="BX32" i="4"/>
  <c r="MN32" i="4"/>
  <c r="MH78" i="4"/>
  <c r="IZ54" i="4"/>
  <c r="IZ32" i="4"/>
  <c r="MN54" i="4"/>
  <c r="HM78" i="4"/>
  <c r="FL54" i="4"/>
  <c r="FL32" i="4"/>
  <c r="C11" i="5"/>
  <c r="D11" i="5"/>
  <c r="E11" i="5"/>
  <c r="B11" i="5"/>
  <c r="AN78" i="4" l="1"/>
  <c r="AE32" i="4"/>
  <c r="KU54" i="4"/>
  <c r="KU32" i="4"/>
  <c r="HG32" i="4"/>
  <c r="FH78" i="4"/>
  <c r="DS54" i="4"/>
  <c r="DS32" i="4"/>
  <c r="KC78" i="4"/>
  <c r="HG54" i="4"/>
  <c r="AE54" i="4"/>
  <c r="U78" i="4"/>
  <c r="P54" i="4"/>
  <c r="P32" i="4"/>
  <c r="EO78" i="4"/>
  <c r="DD54" i="4"/>
  <c r="DD32" i="4"/>
  <c r="KF54" i="4"/>
  <c r="KF32" i="4"/>
  <c r="JJ78" i="4"/>
  <c r="GR54" i="4"/>
  <c r="GR32" i="4"/>
  <c r="GT78" i="4"/>
  <c r="EW54" i="4"/>
  <c r="EW32" i="4"/>
  <c r="BI32" i="4"/>
  <c r="LO78" i="4"/>
  <c r="IK54" i="4"/>
  <c r="IK32" i="4"/>
  <c r="BZ78" i="4"/>
  <c r="BI54" i="4"/>
  <c r="LY54" i="4"/>
  <c r="LY32" i="4"/>
  <c r="BG78" i="4"/>
  <c r="AT54" i="4"/>
  <c r="AT32" i="4"/>
  <c r="LJ54" i="4"/>
  <c r="LJ32" i="4"/>
  <c r="KV78" i="4"/>
  <c r="HV54" i="4"/>
  <c r="HV32" i="4"/>
  <c r="EH54" i="4"/>
  <c r="GA78" i="4"/>
  <c r="EH32" i="4"/>
</calcChain>
</file>

<file path=xl/sharedStrings.xml><?xml version="1.0" encoding="utf-8"?>
<sst xmlns="http://schemas.openxmlformats.org/spreadsheetml/2006/main" count="327" uniqueCount="180">
  <si>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</si>
  <si>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</si>
  <si>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</si>
  <si>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</si>
  <si>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</si>
  <si>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</si>
  <si>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</si>
  <si>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</si>
  <si>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</si>
  <si>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</si>
  <si>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</si>
  <si>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</si>
  <si>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</si>
  <si>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</si>
  <si>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</si>
  <si>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</si>
  <si>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</si>
  <si>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</si>
  <si>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</si>
  <si>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</si>
  <si>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</si>
  <si>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</si>
  <si>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</si>
  <si>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</si>
  <si>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</si>
  <si>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</si>
  <si>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</si>
  <si>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</si>
  <si>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</si>
  <si>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</si>
  <si>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</si>
  <si>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</si>
  <si>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</si>
  <si>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</si>
  <si>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</si>
  <si>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</si>
  <si>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</si>
  <si>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</si>
  <si>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</si>
  <si>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</si>
  <si>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</si>
  <si>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</si>
  <si>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</si>
  <si>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</si>
  <si>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</si>
  <si>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</si>
  <si>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</si>
  <si>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</si>
  <si>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</si>
  <si>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</si>
  <si>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</si>
  <si>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</si>
  <si>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</si>
  <si>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</si>
  <si>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</si>
  <si>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</si>
  <si>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</si>
  <si>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</si>
  <si>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</si>
  <si>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</si>
  <si>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</si>
  <si>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</si>
  <si>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</si>
  <si>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</si>
  <si>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</si>
  <si>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</si>
  <si>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</si>
  <si>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</si>
  <si>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</si>
  <si>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</si>
  <si>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</si>
  <si>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</si>
  <si>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</si>
  <si>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</si>
  <si>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</si>
  <si>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</si>
  <si>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</si>
  <si>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</si>
  <si>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</si>
  <si>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</si>
  <si>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</si>
  <si>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</si>
  <si>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</si>
  <si>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</si>
  <si>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</si>
  <si>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</si>
  <si>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</si>
  <si>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</si>
  <si>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</si>
  <si>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</si>
  <si>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</si>
  <si>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</si>
  <si>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</si>
  <si>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</si>
  <si>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</si>
  <si>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</si>
  <si>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</si>
  <si>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</si>
  <si>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</si>
  <si>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</si>
  <si>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</si>
  <si>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</si>
  <si>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</si>
  <si>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</si>
  <si>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</si>
  <si>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</si>
  <si>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</si>
  <si>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</si>
  <si>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</si>
  <si>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</si>
  <si>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</si>
  <si>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</si>
  <si>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</si>
  <si>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</si>
  <si>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</si>
  <si>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</si>
  <si>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</si>
  <si>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</si>
  <si>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</si>
  <si>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</si>
  <si>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</si>
  <si>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</si>
  <si>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</si>
  <si>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</si>
  <si>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</si>
  <si>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</si>
  <si>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</si>
  <si>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</si>
  <si>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</si>
  <si>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</si>
  <si>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</si>
  <si>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</si>
  <si>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</si>
  <si>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</si>
  <si>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</si>
  <si>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</si>
  <si>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</si>
  <si>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</si>
  <si>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</si>
  <si>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</si>
  <si>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</si>
  <si>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</si>
  <si>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</si>
  <si>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</si>
  <si>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</si>
  <si>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</si>
  <si>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</si>
  <si>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</si>
  <si>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</si>
  <si>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</si>
  <si>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</si>
  <si>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</si>
  <si>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</si>
  <si>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</si>
  <si>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</si>
  <si>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</si>
  <si>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</si>
  <si>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</si>
  <si>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新城市</t>
  </si>
  <si>
    <t>新城市民病院</t>
  </si>
  <si>
    <t>当然財務</t>
  </si>
  <si>
    <t>病院事業</t>
  </si>
  <si>
    <t>一般病院</t>
  </si>
  <si>
    <t>100床以上～200床未満</t>
  </si>
  <si>
    <t>非設置</t>
  </si>
  <si>
    <t>直営</t>
  </si>
  <si>
    <t>対象</t>
  </si>
  <si>
    <t>ド 透 訓</t>
  </si>
  <si>
    <t>救 臨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</si>
  <si>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</si>
  <si>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</si>
  <si>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</si>
  <si>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</si>
  <si>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</si>
  <si>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</si>
  <si>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</si>
  <si>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①有形固定資産減価償却率、②器械備品減価償却率および③1床当たり有形固定資産は類似病院平均値、全国平均値を上回っており、耐用年数の迫った施設を多く抱えている状況である。
現在の病棟は供用開始から26年から40年が経過しており、建物・設備の老朽化が進み、引き続き住民の医療に対する期待に応えていくことが困難な状況となりつつあることから、再整備が課題となっている。そのため、令和3年度には内部外部環境調査、検証等を行い、令和4年度では、あり方検討会を実施し再整備の方向性を検討する予定である。
医療器械については引き続き耐用年数を考慮しながら計画的に更新を図っていく。</t>
    <rPh sb="2" eb="8">
      <t>ユウケイコテイシサン</t>
    </rPh>
    <rPh sb="8" eb="13">
      <t>ゲンカショウキャクリツ</t>
    </rPh>
    <rPh sb="40" eb="47">
      <t>ルイジビョウインヘイキンチ</t>
    </rPh>
    <rPh sb="186" eb="188">
      <t>レイワ</t>
    </rPh>
    <rPh sb="189" eb="191">
      <t>ネンド</t>
    </rPh>
    <rPh sb="193" eb="197">
      <t>ナイブガイブ</t>
    </rPh>
    <rPh sb="197" eb="201">
      <t>カンキョウチョウサ</t>
    </rPh>
    <rPh sb="202" eb="204">
      <t>ケンショウ</t>
    </rPh>
    <rPh sb="204" eb="205">
      <t>トウ</t>
    </rPh>
    <rPh sb="206" eb="207">
      <t>オコナ</t>
    </rPh>
    <rPh sb="209" eb="211">
      <t>レイワ</t>
    </rPh>
    <rPh sb="212" eb="214">
      <t>ネンド</t>
    </rPh>
    <rPh sb="219" eb="223">
      <t>カタケントウカイ</t>
    </rPh>
    <rPh sb="224" eb="226">
      <t>ジッシ</t>
    </rPh>
    <rPh sb="227" eb="230">
      <t>サイセイビ</t>
    </rPh>
    <rPh sb="231" eb="234">
      <t>ホウコウセイ</t>
    </rPh>
    <rPh sb="235" eb="237">
      <t>ケントウ</t>
    </rPh>
    <rPh sb="239" eb="241">
      <t>ヨテイ</t>
    </rPh>
    <phoneticPr fontId="5"/>
  </si>
  <si>
    <t>　令和3年度は、新型コロナウイルス感染症の拡大に伴う入院の制限等により、医業収益はやや減少したが、新型コロナウイルス感染症対策事業補助金をはじめとする補助金の活用により、医業外収益が増加し、黒字決算となった。
①経常収支比率は医業外収益の増加により前年度に比べ17.1ポイント改善された。また、類似病院平均値、全国平均値ともに上回った。
②医業収支比率は、医業収益の減少により前年度に比べ3.4ポイント減となり、類似病院平均値、全国平均値ともに下回っている。
③累積欠損金比率は医業外収益の増加により純利益が増加したことにより累積欠損金が減少し、22.7ポイント改善された。また、類似病院平均値は下回っているものの全国平均値を上回っている。
④病床利用率は類似病院平均値、全国平均値ともに下回っている。病床利用率が低値となっている要因には、人口減少による医療需要の減少、入院対応可能な診療科が少ないこと、また、新型コロナウイルス感染症に伴う影響などがあげられる。
⑤入院患者1人1日当たり収益は類似病院平均値は上回っているものの全国平均値を下回っている。入院患者1人1日当たり収益が低値となっている要因には、手術件数が少ないこと、重症患者が少ないこと、疾患に対する平均在院日数が長いことでDPC制度の機能評価係数Ⅱの効率性係数が平均値を下回っているため、（R3平均値0.01451、当院0.01365（新型コロナウイルス感染症の影響で、R2と同様の数値を適用）)診療報酬単価が低いことなどがあげられる。</t>
    <rPh sb="1" eb="3">
      <t>レイワ</t>
    </rPh>
    <rPh sb="4" eb="6">
      <t>ネンド</t>
    </rPh>
    <rPh sb="8" eb="10">
      <t>シンガタ</t>
    </rPh>
    <rPh sb="95" eb="97">
      <t>クロジ</t>
    </rPh>
    <rPh sb="97" eb="99">
      <t>ケッサン</t>
    </rPh>
    <rPh sb="113" eb="116">
      <t>イギョウガイ</t>
    </rPh>
    <rPh sb="116" eb="118">
      <t>シュウエキ</t>
    </rPh>
    <rPh sb="119" eb="121">
      <t>ゾウカ</t>
    </rPh>
    <rPh sb="170" eb="176">
      <t>イギョウシュウシヒリツ</t>
    </rPh>
    <rPh sb="178" eb="182">
      <t>イギョウシュウエキ</t>
    </rPh>
    <rPh sb="183" eb="185">
      <t>ゲンショウ</t>
    </rPh>
    <rPh sb="188" eb="191">
      <t>ゼンネンド</t>
    </rPh>
    <rPh sb="192" eb="193">
      <t>クラ</t>
    </rPh>
    <rPh sb="201" eb="202">
      <t>ゲン</t>
    </rPh>
    <rPh sb="231" eb="235">
      <t>ルイセキケッソン</t>
    </rPh>
    <rPh sb="235" eb="236">
      <t>キン</t>
    </rPh>
    <rPh sb="236" eb="238">
      <t>ヒリツ</t>
    </rPh>
    <rPh sb="239" eb="242">
      <t>イギョウガイ</t>
    </rPh>
    <rPh sb="242" eb="244">
      <t>シュウエキ</t>
    </rPh>
    <rPh sb="245" eb="247">
      <t>ゾウカ</t>
    </rPh>
    <rPh sb="250" eb="253">
      <t>ジュンリエキ</t>
    </rPh>
    <rPh sb="254" eb="256">
      <t>ゾウカ</t>
    </rPh>
    <rPh sb="263" eb="268">
      <t>ルイセキケッソンキン</t>
    </rPh>
    <rPh sb="281" eb="283">
      <t>カイゼン</t>
    </rPh>
    <rPh sb="351" eb="356">
      <t>ビョウショウリヨウリツ</t>
    </rPh>
    <rPh sb="357" eb="359">
      <t>テイチ</t>
    </rPh>
    <rPh sb="365" eb="367">
      <t>ヨウイン</t>
    </rPh>
    <rPh sb="370" eb="374">
      <t>ジンコウゲンショウ</t>
    </rPh>
    <rPh sb="377" eb="381">
      <t>イリョウジュヨウ</t>
    </rPh>
    <rPh sb="382" eb="384">
      <t>ゲンショウ</t>
    </rPh>
    <rPh sb="385" eb="389">
      <t>ニュウインタイオウ</t>
    </rPh>
    <rPh sb="389" eb="391">
      <t>カノウ</t>
    </rPh>
    <rPh sb="392" eb="395">
      <t>シンリョウカ</t>
    </rPh>
    <rPh sb="396" eb="397">
      <t>スク</t>
    </rPh>
    <rPh sb="405" eb="407">
      <t>シンガタ</t>
    </rPh>
    <rPh sb="414" eb="417">
      <t>カンセンショウ</t>
    </rPh>
    <rPh sb="418" eb="419">
      <t>トモナ</t>
    </rPh>
    <rPh sb="420" eb="422">
      <t>エイキョウ</t>
    </rPh>
    <rPh sb="477" eb="481">
      <t>ニュウインカンジャ</t>
    </rPh>
    <rPh sb="482" eb="483">
      <t>ニン</t>
    </rPh>
    <rPh sb="484" eb="485">
      <t>ニチ</t>
    </rPh>
    <rPh sb="485" eb="486">
      <t>ア</t>
    </rPh>
    <rPh sb="488" eb="490">
      <t>シュウエキ</t>
    </rPh>
    <rPh sb="491" eb="493">
      <t>テイチ</t>
    </rPh>
    <rPh sb="499" eb="501">
      <t>ヨウイン</t>
    </rPh>
    <rPh sb="509" eb="510">
      <t>スク</t>
    </rPh>
    <rPh sb="515" eb="519">
      <t>ジュウショウカンジャ</t>
    </rPh>
    <rPh sb="520" eb="521">
      <t>スク</t>
    </rPh>
    <rPh sb="526" eb="528">
      <t>シッカン</t>
    </rPh>
    <rPh sb="529" eb="530">
      <t>タイ</t>
    </rPh>
    <rPh sb="532" eb="538">
      <t>ヘイキンザイインニッスウ</t>
    </rPh>
    <rPh sb="539" eb="540">
      <t>ナガ</t>
    </rPh>
    <rPh sb="547" eb="549">
      <t>セイド</t>
    </rPh>
    <rPh sb="550" eb="554">
      <t>キノウヒョウカ</t>
    </rPh>
    <rPh sb="554" eb="556">
      <t>ケイスウ</t>
    </rPh>
    <rPh sb="558" eb="563">
      <t>コウリツセイケイスウ</t>
    </rPh>
    <rPh sb="564" eb="567">
      <t>ヘイキンチ</t>
    </rPh>
    <rPh sb="568" eb="570">
      <t>シタマワ</t>
    </rPh>
    <phoneticPr fontId="5"/>
  </si>
  <si>
    <t>　当院が所在する愛知県東三河北部医療圏は、山間へき地であることから民間医療機関の立地が困難な地域である。また、圏域面積が広大であるため、救急搬送時間が長くなり、医療圏内での救急対応が望まれている。そのため、救急医療をはじめとする急性期医療、地域包括ケア病棟の運用による回復期医療など、不足している医療サービスの提供、へき地医療拠点病院として医師等の医療従事者のへき地診療所等への派遣など、当地域の中心的な役割を担っている。</t>
    <rPh sb="1" eb="3">
      <t>トウイン</t>
    </rPh>
    <rPh sb="4" eb="6">
      <t>ショザイ</t>
    </rPh>
    <rPh sb="8" eb="14">
      <t>アイチケンヒガシミカワ</t>
    </rPh>
    <rPh sb="14" eb="16">
      <t>ホクブ</t>
    </rPh>
    <rPh sb="16" eb="19">
      <t>イリョウケン</t>
    </rPh>
    <rPh sb="21" eb="23">
      <t>サンカン</t>
    </rPh>
    <rPh sb="25" eb="26">
      <t>チ</t>
    </rPh>
    <rPh sb="33" eb="39">
      <t>ミンカンイリョウキカン</t>
    </rPh>
    <rPh sb="40" eb="42">
      <t>リッチ</t>
    </rPh>
    <rPh sb="43" eb="45">
      <t>コンナン</t>
    </rPh>
    <rPh sb="46" eb="48">
      <t>チイキ</t>
    </rPh>
    <rPh sb="55" eb="57">
      <t>ケンイキ</t>
    </rPh>
    <rPh sb="57" eb="59">
      <t>メンセキ</t>
    </rPh>
    <rPh sb="60" eb="62">
      <t>コウダイ</t>
    </rPh>
    <rPh sb="68" eb="72">
      <t>キュウキュウハンソウ</t>
    </rPh>
    <rPh sb="72" eb="74">
      <t>ジカン</t>
    </rPh>
    <rPh sb="75" eb="76">
      <t>ナガ</t>
    </rPh>
    <rPh sb="80" eb="84">
      <t>イリョウケンナイ</t>
    </rPh>
    <rPh sb="86" eb="90">
      <t>キュウキュウタイオウ</t>
    </rPh>
    <rPh sb="91" eb="92">
      <t>ノゾ</t>
    </rPh>
    <rPh sb="103" eb="107">
      <t>キュウキュウイリョウ</t>
    </rPh>
    <rPh sb="114" eb="119">
      <t>キュウセイキイリョウ</t>
    </rPh>
    <rPh sb="120" eb="124">
      <t>チイキホウカツ</t>
    </rPh>
    <rPh sb="126" eb="128">
      <t>ビョウトウ</t>
    </rPh>
    <rPh sb="129" eb="131">
      <t>ウンヨウ</t>
    </rPh>
    <rPh sb="134" eb="139">
      <t>カイフクキイリョウ</t>
    </rPh>
    <rPh sb="142" eb="144">
      <t>フソク</t>
    </rPh>
    <rPh sb="148" eb="150">
      <t>イリョウ</t>
    </rPh>
    <rPh sb="155" eb="157">
      <t>テイキョウ</t>
    </rPh>
    <rPh sb="198" eb="201">
      <t>チュウシンテキ</t>
    </rPh>
    <phoneticPr fontId="5"/>
  </si>
  <si>
    <t>　経常収支比率は令和2年度に比べ17.1ポイント改善し類似病院平均値、全国平均値を上回ってはいるものの、医業収支比率は医業収益が減少したため両比較値より下回っている。理由として新型コロナウイルス感染症対策事業補助金や一般会計からの繰入により経常収支比率は黒字にはなったもののそれらに依存した経営となっている。老朽化の状況では有形固定資産において類似病院平均値、全国平均値を上回っており、近い将来更新時期を迎える施設を多く抱えている状況であるため、老朽化した施設の再整備に向け、令和4年度にあり方検討会の実施を予定しており再整備に向けて検討を始めている。また病床利用率においても低値で推移しており、改善に向けた取り組みが必要となっている。今後、持続可能な病院経営のために黒字決算の維持には、受診可能診療科の確保、病床利用率の改善が不可欠であるため、医師の確保による受診可能診療科の確保、病床利用率の改善を図り、黒字決算を維持していくとともに、豊川市民病院と新城市民病院との連携に関する協議会、豊橋市民病院、豊川市民病院、豊橋医療センターとの穂の国脳卒中地域連携パス、東三河北部医療圏地域医療対策協議会等を活用し近隣市町村との連携強化を図っていく。
新公立病院改革プランの策定状況：令和3年度策定済み
公立病院経営強化プランの策定状況：令和5年度末策定予定</t>
    <rPh sb="27" eb="29">
      <t>ルイジ</t>
    </rPh>
    <rPh sb="29" eb="31">
      <t>ビョウイン</t>
    </rPh>
    <rPh sb="31" eb="34">
      <t>ヘイキンチ</t>
    </rPh>
    <rPh sb="35" eb="37">
      <t>ゼンコク</t>
    </rPh>
    <rPh sb="37" eb="40">
      <t>ヘイキンチ</t>
    </rPh>
    <rPh sb="41" eb="43">
      <t>ウワマワ</t>
    </rPh>
    <rPh sb="52" eb="58">
      <t>イギョウシュウシヒリツ</t>
    </rPh>
    <rPh sb="70" eb="71">
      <t>リョウ</t>
    </rPh>
    <rPh sb="71" eb="74">
      <t>ヒカクチ</t>
    </rPh>
    <rPh sb="76" eb="78">
      <t>シタマワ</t>
    </rPh>
    <rPh sb="83" eb="85">
      <t>リユウ</t>
    </rPh>
    <rPh sb="108" eb="110">
      <t>イッパン</t>
    </rPh>
    <rPh sb="110" eb="112">
      <t>カイケイ</t>
    </rPh>
    <rPh sb="115" eb="117">
      <t>クリイレ</t>
    </rPh>
    <rPh sb="154" eb="157">
      <t>ロウキュウカ</t>
    </rPh>
    <rPh sb="158" eb="160">
      <t>ジョウキョウ</t>
    </rPh>
    <rPh sb="162" eb="168">
      <t>ユウケイコテイシサン</t>
    </rPh>
    <rPh sb="172" eb="179">
      <t>ルイジビョウインヘイキンチ</t>
    </rPh>
    <rPh sb="180" eb="185">
      <t>ゼンコクヘイキンチ</t>
    </rPh>
    <rPh sb="186" eb="188">
      <t>ウワマワ</t>
    </rPh>
    <rPh sb="193" eb="194">
      <t>チカ</t>
    </rPh>
    <rPh sb="195" eb="197">
      <t>ショウライ</t>
    </rPh>
    <rPh sb="197" eb="201">
      <t>コウシンジキ</t>
    </rPh>
    <rPh sb="202" eb="203">
      <t>ムカ</t>
    </rPh>
    <rPh sb="205" eb="207">
      <t>シセツ</t>
    </rPh>
    <rPh sb="208" eb="209">
      <t>オオ</t>
    </rPh>
    <rPh sb="210" eb="211">
      <t>カカ</t>
    </rPh>
    <rPh sb="215" eb="217">
      <t>ジョウキョウ</t>
    </rPh>
    <rPh sb="235" eb="236">
      <t>ム</t>
    </rPh>
    <rPh sb="238" eb="240">
      <t>レイワ</t>
    </rPh>
    <rPh sb="241" eb="243">
      <t>ネンド</t>
    </rPh>
    <rPh sb="246" eb="250">
      <t>カタケントウカイ</t>
    </rPh>
    <rPh sb="251" eb="253">
      <t>ジッシ</t>
    </rPh>
    <rPh sb="254" eb="256">
      <t>ヨテイ</t>
    </rPh>
    <rPh sb="260" eb="263">
      <t>サイセイビ</t>
    </rPh>
    <rPh sb="264" eb="265">
      <t>ム</t>
    </rPh>
    <rPh sb="267" eb="269">
      <t>ケントウ</t>
    </rPh>
    <rPh sb="270" eb="271">
      <t>ハジ</t>
    </rPh>
    <rPh sb="278" eb="283">
      <t>ビョウショウリヨウリツ</t>
    </rPh>
    <rPh sb="288" eb="290">
      <t>テイチ</t>
    </rPh>
    <rPh sb="291" eb="293">
      <t>スイイ</t>
    </rPh>
    <rPh sb="298" eb="300">
      <t>カイゼン</t>
    </rPh>
    <rPh sb="301" eb="302">
      <t>ム</t>
    </rPh>
    <rPh sb="304" eb="305">
      <t>ト</t>
    </rPh>
    <rPh sb="306" eb="307">
      <t>ク</t>
    </rPh>
    <rPh sb="309" eb="311">
      <t>ヒツヨウ</t>
    </rPh>
    <rPh sb="318" eb="320">
      <t>コンゴ</t>
    </rPh>
    <rPh sb="321" eb="325">
      <t>ジゾクカノウ</t>
    </rPh>
    <rPh sb="326" eb="328">
      <t>ビョウイン</t>
    </rPh>
    <rPh sb="328" eb="330">
      <t>ケイエイ</t>
    </rPh>
    <rPh sb="334" eb="338">
      <t>クロジケッサン</t>
    </rPh>
    <rPh sb="339" eb="341">
      <t>イジ</t>
    </rPh>
    <rPh sb="344" eb="346">
      <t>ジュシン</t>
    </rPh>
    <rPh sb="346" eb="348">
      <t>カノウ</t>
    </rPh>
    <rPh sb="348" eb="351">
      <t>シンリョウカ</t>
    </rPh>
    <rPh sb="352" eb="354">
      <t>カクホ</t>
    </rPh>
    <rPh sb="355" eb="360">
      <t>ビョウショウリヨウリツ</t>
    </rPh>
    <rPh sb="361" eb="363">
      <t>カイゼン</t>
    </rPh>
    <rPh sb="364" eb="367">
      <t>フカケツ</t>
    </rPh>
    <rPh sb="373" eb="375">
      <t>イシ</t>
    </rPh>
    <rPh sb="376" eb="378">
      <t>カクホ</t>
    </rPh>
    <rPh sb="392" eb="397">
      <t>ビョウショウリヨウリツ</t>
    </rPh>
    <rPh sb="398" eb="400">
      <t>カイゼン</t>
    </rPh>
    <rPh sb="401" eb="402">
      <t>ハカ</t>
    </rPh>
    <rPh sb="404" eb="408">
      <t>クロジケッサン</t>
    </rPh>
    <rPh sb="409" eb="411">
      <t>イジ</t>
    </rPh>
    <rPh sb="420" eb="426">
      <t>トヨカワシミンビョウイン</t>
    </rPh>
    <rPh sb="427" eb="433">
      <t>シンシロシミンビョウイン</t>
    </rPh>
    <rPh sb="435" eb="437">
      <t>レンケイ</t>
    </rPh>
    <rPh sb="438" eb="439">
      <t>カン</t>
    </rPh>
    <rPh sb="441" eb="444">
      <t>キョウギカイ</t>
    </rPh>
    <rPh sb="445" eb="451">
      <t>トヨハシシミンビョウイン</t>
    </rPh>
    <rPh sb="452" eb="458">
      <t>トヨカワシミンビョウイン</t>
    </rPh>
    <rPh sb="459" eb="463">
      <t>トヨハシイリョウ</t>
    </rPh>
    <rPh sb="469" eb="470">
      <t>ホ</t>
    </rPh>
    <rPh sb="471" eb="472">
      <t>クニ</t>
    </rPh>
    <rPh sb="472" eb="475">
      <t>ノウソッチュウ</t>
    </rPh>
    <rPh sb="475" eb="477">
      <t>チイキ</t>
    </rPh>
    <rPh sb="477" eb="479">
      <t>レンケイ</t>
    </rPh>
    <rPh sb="482" eb="485">
      <t>ヒガシミカワ</t>
    </rPh>
    <rPh sb="485" eb="490">
      <t>ホクブイリョウケン</t>
    </rPh>
    <rPh sb="494" eb="496">
      <t>タイサク</t>
    </rPh>
    <rPh sb="524" eb="529">
      <t>シンコウリツビョウイン</t>
    </rPh>
    <rPh sb="529" eb="531">
      <t>カイカク</t>
    </rPh>
    <rPh sb="535" eb="539">
      <t>サクテイジョウキョウ</t>
    </rPh>
    <rPh sb="540" eb="542">
      <t>レイワ</t>
    </rPh>
    <rPh sb="543" eb="545">
      <t>ネンド</t>
    </rPh>
    <rPh sb="550" eb="554">
      <t>コウリツビョウイン</t>
    </rPh>
    <rPh sb="554" eb="558">
      <t>ケイエイキョウカ</t>
    </rPh>
    <rPh sb="562" eb="566">
      <t>サクテイジョウキョウ</t>
    </rPh>
    <rPh sb="567" eb="569">
      <t>レイワ</t>
    </rPh>
    <rPh sb="570" eb="572">
      <t>ネンド</t>
    </rPh>
    <rPh sb="572" eb="573">
      <t>マツ</t>
    </rPh>
    <rPh sb="573" eb="577">
      <t>サクテイヨテイ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</si>
</sst>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5"/>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51.4</c:v>
                </c:pt>
                <c:pt idx="1">
                  <c:v>54.8</c:v>
                </c:pt>
                <c:pt idx="2">
                  <c:v>52.8</c:v>
                </c:pt>
                <c:pt idx="3">
                  <c:v>48.7</c:v>
                </c:pt>
                <c:pt idx="4">
                  <c:v>46.9</c:v>
                </c:pt>
              </c:numCache>
            </c:numRef>
          </c:val>
          <c:extLst>
            <c:ext xmlns:c16="http://schemas.microsoft.com/office/drawing/2014/chart" uri="{C3380CC4-5D6E-409C-BE32-E72D297353CC}">
              <c16:uniqueId val="{00000000-A898-4E7F-A608-8C2C4F70583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A898-4E7F-A608-8C2C4F70583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15812</c:v>
                </c:pt>
                <c:pt idx="1">
                  <c:v>15566</c:v>
                </c:pt>
                <c:pt idx="2">
                  <c:v>15688</c:v>
                </c:pt>
                <c:pt idx="3">
                  <c:v>15921</c:v>
                </c:pt>
                <c:pt idx="4">
                  <c:v>16255</c:v>
                </c:pt>
              </c:numCache>
            </c:numRef>
          </c:val>
          <c:extLst>
            <c:ext xmlns:c16="http://schemas.microsoft.com/office/drawing/2014/chart" uri="{C3380CC4-5D6E-409C-BE32-E72D297353CC}">
              <c16:uniqueId val="{00000000-CC94-4A41-89A2-99520598A41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CC94-4A41-89A2-99520598A41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40613</c:v>
                </c:pt>
                <c:pt idx="1">
                  <c:v>41609</c:v>
                </c:pt>
                <c:pt idx="2">
                  <c:v>41210</c:v>
                </c:pt>
                <c:pt idx="3">
                  <c:v>42899</c:v>
                </c:pt>
                <c:pt idx="4">
                  <c:v>41509</c:v>
                </c:pt>
              </c:numCache>
            </c:numRef>
          </c:val>
          <c:extLst>
            <c:ext xmlns:c16="http://schemas.microsoft.com/office/drawing/2014/chart" uri="{C3380CC4-5D6E-409C-BE32-E72D297353CC}">
              <c16:uniqueId val="{00000000-F2C4-402B-9113-E1CAA35ECD3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F2C4-402B-9113-E1CAA35ECD3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95.3</c:v>
                </c:pt>
                <c:pt idx="1">
                  <c:v>89.6</c:v>
                </c:pt>
                <c:pt idx="2">
                  <c:v>91.9</c:v>
                </c:pt>
                <c:pt idx="3">
                  <c:v>103.4</c:v>
                </c:pt>
                <c:pt idx="4">
                  <c:v>80.7</c:v>
                </c:pt>
              </c:numCache>
            </c:numRef>
          </c:val>
          <c:extLst>
            <c:ext xmlns:c16="http://schemas.microsoft.com/office/drawing/2014/chart" uri="{C3380CC4-5D6E-409C-BE32-E72D297353CC}">
              <c16:uniqueId val="{00000000-8693-4F48-A435-3B3558D2FA9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8693-4F48-A435-3B3558D2FA9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93.5</c:v>
                </c:pt>
                <c:pt idx="1">
                  <c:v>92.4</c:v>
                </c:pt>
                <c:pt idx="2">
                  <c:v>88</c:v>
                </c:pt>
                <c:pt idx="3">
                  <c:v>78.099999999999994</c:v>
                </c:pt>
                <c:pt idx="4">
                  <c:v>74.7</c:v>
                </c:pt>
              </c:numCache>
            </c:numRef>
          </c:val>
          <c:extLst>
            <c:ext xmlns:c16="http://schemas.microsoft.com/office/drawing/2014/chart" uri="{C3380CC4-5D6E-409C-BE32-E72D297353CC}">
              <c16:uniqueId val="{00000000-394D-4978-BE92-9707C3CC1AE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394D-4978-BE92-9707C3CC1AE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102.6</c:v>
                </c:pt>
                <c:pt idx="1">
                  <c:v>103.6</c:v>
                </c:pt>
                <c:pt idx="2">
                  <c:v>97.6</c:v>
                </c:pt>
                <c:pt idx="3">
                  <c:v>100.7</c:v>
                </c:pt>
                <c:pt idx="4">
                  <c:v>117.8</c:v>
                </c:pt>
              </c:numCache>
            </c:numRef>
          </c:val>
          <c:extLst>
            <c:ext xmlns:c16="http://schemas.microsoft.com/office/drawing/2014/chart" uri="{C3380CC4-5D6E-409C-BE32-E72D297353CC}">
              <c16:uniqueId val="{00000000-3FCA-4EE2-AD09-06C79846681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3FCA-4EE2-AD09-06C79846681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75.8</c:v>
                </c:pt>
                <c:pt idx="1">
                  <c:v>74.2</c:v>
                </c:pt>
                <c:pt idx="2">
                  <c:v>75.900000000000006</c:v>
                </c:pt>
                <c:pt idx="3">
                  <c:v>76.900000000000006</c:v>
                </c:pt>
                <c:pt idx="4">
                  <c:v>78.099999999999994</c:v>
                </c:pt>
              </c:numCache>
            </c:numRef>
          </c:val>
          <c:extLst>
            <c:ext xmlns:c16="http://schemas.microsoft.com/office/drawing/2014/chart" uri="{C3380CC4-5D6E-409C-BE32-E72D297353CC}">
              <c16:uniqueId val="{00000000-3AF3-4FA1-8C5E-7782E2C4DA7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3AF3-4FA1-8C5E-7782E2C4DA7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85.2</c:v>
                </c:pt>
                <c:pt idx="1">
                  <c:v>70.8</c:v>
                </c:pt>
                <c:pt idx="2">
                  <c:v>74.2</c:v>
                </c:pt>
                <c:pt idx="3">
                  <c:v>73.599999999999994</c:v>
                </c:pt>
                <c:pt idx="4">
                  <c:v>75.3</c:v>
                </c:pt>
              </c:numCache>
            </c:numRef>
          </c:val>
          <c:extLst>
            <c:ext xmlns:c16="http://schemas.microsoft.com/office/drawing/2014/chart" uri="{C3380CC4-5D6E-409C-BE32-E72D297353CC}">
              <c16:uniqueId val="{00000000-3549-495C-BC4B-F62C08765E8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3549-495C-BC4B-F62C08765E8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65762467</c:v>
                </c:pt>
                <c:pt idx="1">
                  <c:v>66350457</c:v>
                </c:pt>
                <c:pt idx="2">
                  <c:v>66275377</c:v>
                </c:pt>
                <c:pt idx="3">
                  <c:v>66464070</c:v>
                </c:pt>
                <c:pt idx="4">
                  <c:v>66676176</c:v>
                </c:pt>
              </c:numCache>
            </c:numRef>
          </c:val>
          <c:extLst>
            <c:ext xmlns:c16="http://schemas.microsoft.com/office/drawing/2014/chart" uri="{C3380CC4-5D6E-409C-BE32-E72D297353CC}">
              <c16:uniqueId val="{00000000-87B7-4BE2-8B3C-918AD4ACA02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87B7-4BE2-8B3C-918AD4ACA02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18.3</c:v>
                </c:pt>
                <c:pt idx="1">
                  <c:v>15.1</c:v>
                </c:pt>
                <c:pt idx="2">
                  <c:v>14.3</c:v>
                </c:pt>
                <c:pt idx="3">
                  <c:v>15.3</c:v>
                </c:pt>
                <c:pt idx="4">
                  <c:v>16.600000000000001</c:v>
                </c:pt>
              </c:numCache>
            </c:numRef>
          </c:val>
          <c:extLst>
            <c:ext xmlns:c16="http://schemas.microsoft.com/office/drawing/2014/chart" uri="{C3380CC4-5D6E-409C-BE32-E72D297353CC}">
              <c16:uniqueId val="{00000000-E1CF-4D92-BCEB-351D99BCD4B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E1CF-4D92-BCEB-351D99BCD4B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55.9</c:v>
                </c:pt>
                <c:pt idx="1">
                  <c:v>60</c:v>
                </c:pt>
                <c:pt idx="2">
                  <c:v>63.7</c:v>
                </c:pt>
                <c:pt idx="3">
                  <c:v>79.599999999999994</c:v>
                </c:pt>
                <c:pt idx="4">
                  <c:v>82.2</c:v>
                </c:pt>
              </c:numCache>
            </c:numRef>
          </c:val>
          <c:extLst>
            <c:ext xmlns:c16="http://schemas.microsoft.com/office/drawing/2014/chart" uri="{C3380CC4-5D6E-409C-BE32-E72D297353CC}">
              <c16:uniqueId val="{00000000-FADE-45DE-876D-6C6A4D31467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FADE-45DE-876D-6C6A4D31467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921875" customWidth="1"/>
    <col min="3" max="372" width="0.61328125" customWidth="1"/>
    <col min="373" max="373" width="2.23046875" customWidth="1"/>
    <col min="374" max="388" width="3" customWidth="1"/>
    <col min="393" max="393" width="2.61328125"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70" t="str">
        <f>データ!H6</f>
        <v>愛知県新城市　新城市民病院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199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へ 災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199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5">
      <c r="A12" s="2"/>
      <c r="B12" s="86">
        <f>データ!U6</f>
        <v>44501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24006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168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168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3">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178</v>
      </c>
      <c r="NK22" s="116"/>
      <c r="NL22" s="116"/>
      <c r="NM22" s="116"/>
      <c r="NN22" s="116"/>
      <c r="NO22" s="116"/>
      <c r="NP22" s="116"/>
      <c r="NQ22" s="116"/>
      <c r="NR22" s="116"/>
      <c r="NS22" s="116"/>
      <c r="NT22" s="116"/>
      <c r="NU22" s="116"/>
      <c r="NV22" s="116"/>
      <c r="NW22" s="116"/>
      <c r="NX22" s="117"/>
      <c r="OC22" s="18" t="s">
        <v>46</v>
      </c>
    </row>
    <row r="23" spans="1:393" ht="13.5" customHeight="1" x14ac:dyDescent="0.2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5">
      <c r="A33" s="2"/>
      <c r="B33" s="15"/>
      <c r="D33" s="5"/>
      <c r="E33" s="5"/>
      <c r="F33" s="5"/>
      <c r="G33" s="127" t="s">
        <v>57</v>
      </c>
      <c r="H33" s="127"/>
      <c r="I33" s="127"/>
      <c r="J33" s="127"/>
      <c r="K33" s="127"/>
      <c r="L33" s="127"/>
      <c r="M33" s="127"/>
      <c r="N33" s="127"/>
      <c r="O33" s="127"/>
      <c r="P33" s="128">
        <f>データ!AI7</f>
        <v>102.6</v>
      </c>
      <c r="Q33" s="129"/>
      <c r="R33" s="129"/>
      <c r="S33" s="129"/>
      <c r="T33" s="129"/>
      <c r="U33" s="129"/>
      <c r="V33" s="129"/>
      <c r="W33" s="129"/>
      <c r="X33" s="129"/>
      <c r="Y33" s="129"/>
      <c r="Z33" s="129"/>
      <c r="AA33" s="129"/>
      <c r="AB33" s="129"/>
      <c r="AC33" s="129"/>
      <c r="AD33" s="130"/>
      <c r="AE33" s="128">
        <f>データ!AJ7</f>
        <v>103.6</v>
      </c>
      <c r="AF33" s="129"/>
      <c r="AG33" s="129"/>
      <c r="AH33" s="129"/>
      <c r="AI33" s="129"/>
      <c r="AJ33" s="129"/>
      <c r="AK33" s="129"/>
      <c r="AL33" s="129"/>
      <c r="AM33" s="129"/>
      <c r="AN33" s="129"/>
      <c r="AO33" s="129"/>
      <c r="AP33" s="129"/>
      <c r="AQ33" s="129"/>
      <c r="AR33" s="129"/>
      <c r="AS33" s="130"/>
      <c r="AT33" s="128">
        <f>データ!AK7</f>
        <v>97.6</v>
      </c>
      <c r="AU33" s="129"/>
      <c r="AV33" s="129"/>
      <c r="AW33" s="129"/>
      <c r="AX33" s="129"/>
      <c r="AY33" s="129"/>
      <c r="AZ33" s="129"/>
      <c r="BA33" s="129"/>
      <c r="BB33" s="129"/>
      <c r="BC33" s="129"/>
      <c r="BD33" s="129"/>
      <c r="BE33" s="129"/>
      <c r="BF33" s="129"/>
      <c r="BG33" s="129"/>
      <c r="BH33" s="130"/>
      <c r="BI33" s="128">
        <f>データ!AL7</f>
        <v>100.7</v>
      </c>
      <c r="BJ33" s="129"/>
      <c r="BK33" s="129"/>
      <c r="BL33" s="129"/>
      <c r="BM33" s="129"/>
      <c r="BN33" s="129"/>
      <c r="BO33" s="129"/>
      <c r="BP33" s="129"/>
      <c r="BQ33" s="129"/>
      <c r="BR33" s="129"/>
      <c r="BS33" s="129"/>
      <c r="BT33" s="129"/>
      <c r="BU33" s="129"/>
      <c r="BV33" s="129"/>
      <c r="BW33" s="130"/>
      <c r="BX33" s="128">
        <f>データ!AM7</f>
        <v>117.8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93.5</v>
      </c>
      <c r="DE33" s="129"/>
      <c r="DF33" s="129"/>
      <c r="DG33" s="129"/>
      <c r="DH33" s="129"/>
      <c r="DI33" s="129"/>
      <c r="DJ33" s="129"/>
      <c r="DK33" s="129"/>
      <c r="DL33" s="129"/>
      <c r="DM33" s="129"/>
      <c r="DN33" s="129"/>
      <c r="DO33" s="129"/>
      <c r="DP33" s="129"/>
      <c r="DQ33" s="129"/>
      <c r="DR33" s="130"/>
      <c r="DS33" s="128">
        <f>データ!AU7</f>
        <v>92.4</v>
      </c>
      <c r="DT33" s="129"/>
      <c r="DU33" s="129"/>
      <c r="DV33" s="129"/>
      <c r="DW33" s="129"/>
      <c r="DX33" s="129"/>
      <c r="DY33" s="129"/>
      <c r="DZ33" s="129"/>
      <c r="EA33" s="129"/>
      <c r="EB33" s="129"/>
      <c r="EC33" s="129"/>
      <c r="ED33" s="129"/>
      <c r="EE33" s="129"/>
      <c r="EF33" s="129"/>
      <c r="EG33" s="130"/>
      <c r="EH33" s="128">
        <f>データ!AV7</f>
        <v>88</v>
      </c>
      <c r="EI33" s="129"/>
      <c r="EJ33" s="129"/>
      <c r="EK33" s="129"/>
      <c r="EL33" s="129"/>
      <c r="EM33" s="129"/>
      <c r="EN33" s="129"/>
      <c r="EO33" s="129"/>
      <c r="EP33" s="129"/>
      <c r="EQ33" s="129"/>
      <c r="ER33" s="129"/>
      <c r="ES33" s="129"/>
      <c r="ET33" s="129"/>
      <c r="EU33" s="129"/>
      <c r="EV33" s="130"/>
      <c r="EW33" s="128">
        <f>データ!AW7</f>
        <v>78.099999999999994</v>
      </c>
      <c r="EX33" s="129"/>
      <c r="EY33" s="129"/>
      <c r="EZ33" s="129"/>
      <c r="FA33" s="129"/>
      <c r="FB33" s="129"/>
      <c r="FC33" s="129"/>
      <c r="FD33" s="129"/>
      <c r="FE33" s="129"/>
      <c r="FF33" s="129"/>
      <c r="FG33" s="129"/>
      <c r="FH33" s="129"/>
      <c r="FI33" s="129"/>
      <c r="FJ33" s="129"/>
      <c r="FK33" s="130"/>
      <c r="FL33" s="128">
        <f>データ!AX7</f>
        <v>74.7</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95.3</v>
      </c>
      <c r="GS33" s="129"/>
      <c r="GT33" s="129"/>
      <c r="GU33" s="129"/>
      <c r="GV33" s="129"/>
      <c r="GW33" s="129"/>
      <c r="GX33" s="129"/>
      <c r="GY33" s="129"/>
      <c r="GZ33" s="129"/>
      <c r="HA33" s="129"/>
      <c r="HB33" s="129"/>
      <c r="HC33" s="129"/>
      <c r="HD33" s="129"/>
      <c r="HE33" s="129"/>
      <c r="HF33" s="130"/>
      <c r="HG33" s="128">
        <f>データ!BF7</f>
        <v>89.6</v>
      </c>
      <c r="HH33" s="129"/>
      <c r="HI33" s="129"/>
      <c r="HJ33" s="129"/>
      <c r="HK33" s="129"/>
      <c r="HL33" s="129"/>
      <c r="HM33" s="129"/>
      <c r="HN33" s="129"/>
      <c r="HO33" s="129"/>
      <c r="HP33" s="129"/>
      <c r="HQ33" s="129"/>
      <c r="HR33" s="129"/>
      <c r="HS33" s="129"/>
      <c r="HT33" s="129"/>
      <c r="HU33" s="130"/>
      <c r="HV33" s="128">
        <f>データ!BG7</f>
        <v>91.9</v>
      </c>
      <c r="HW33" s="129"/>
      <c r="HX33" s="129"/>
      <c r="HY33" s="129"/>
      <c r="HZ33" s="129"/>
      <c r="IA33" s="129"/>
      <c r="IB33" s="129"/>
      <c r="IC33" s="129"/>
      <c r="ID33" s="129"/>
      <c r="IE33" s="129"/>
      <c r="IF33" s="129"/>
      <c r="IG33" s="129"/>
      <c r="IH33" s="129"/>
      <c r="II33" s="129"/>
      <c r="IJ33" s="130"/>
      <c r="IK33" s="128">
        <f>データ!BH7</f>
        <v>103.4</v>
      </c>
      <c r="IL33" s="129"/>
      <c r="IM33" s="129"/>
      <c r="IN33" s="129"/>
      <c r="IO33" s="129"/>
      <c r="IP33" s="129"/>
      <c r="IQ33" s="129"/>
      <c r="IR33" s="129"/>
      <c r="IS33" s="129"/>
      <c r="IT33" s="129"/>
      <c r="IU33" s="129"/>
      <c r="IV33" s="129"/>
      <c r="IW33" s="129"/>
      <c r="IX33" s="129"/>
      <c r="IY33" s="130"/>
      <c r="IZ33" s="128">
        <f>データ!BI7</f>
        <v>80.7</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51.4</v>
      </c>
      <c r="KG33" s="129"/>
      <c r="KH33" s="129"/>
      <c r="KI33" s="129"/>
      <c r="KJ33" s="129"/>
      <c r="KK33" s="129"/>
      <c r="KL33" s="129"/>
      <c r="KM33" s="129"/>
      <c r="KN33" s="129"/>
      <c r="KO33" s="129"/>
      <c r="KP33" s="129"/>
      <c r="KQ33" s="129"/>
      <c r="KR33" s="129"/>
      <c r="KS33" s="129"/>
      <c r="KT33" s="130"/>
      <c r="KU33" s="128">
        <f>データ!BQ7</f>
        <v>54.8</v>
      </c>
      <c r="KV33" s="129"/>
      <c r="KW33" s="129"/>
      <c r="KX33" s="129"/>
      <c r="KY33" s="129"/>
      <c r="KZ33" s="129"/>
      <c r="LA33" s="129"/>
      <c r="LB33" s="129"/>
      <c r="LC33" s="129"/>
      <c r="LD33" s="129"/>
      <c r="LE33" s="129"/>
      <c r="LF33" s="129"/>
      <c r="LG33" s="129"/>
      <c r="LH33" s="129"/>
      <c r="LI33" s="130"/>
      <c r="LJ33" s="128">
        <f>データ!BR7</f>
        <v>52.8</v>
      </c>
      <c r="LK33" s="129"/>
      <c r="LL33" s="129"/>
      <c r="LM33" s="129"/>
      <c r="LN33" s="129"/>
      <c r="LO33" s="129"/>
      <c r="LP33" s="129"/>
      <c r="LQ33" s="129"/>
      <c r="LR33" s="129"/>
      <c r="LS33" s="129"/>
      <c r="LT33" s="129"/>
      <c r="LU33" s="129"/>
      <c r="LV33" s="129"/>
      <c r="LW33" s="129"/>
      <c r="LX33" s="130"/>
      <c r="LY33" s="128">
        <f>データ!BS7</f>
        <v>48.7</v>
      </c>
      <c r="LZ33" s="129"/>
      <c r="MA33" s="129"/>
      <c r="MB33" s="129"/>
      <c r="MC33" s="129"/>
      <c r="MD33" s="129"/>
      <c r="ME33" s="129"/>
      <c r="MF33" s="129"/>
      <c r="MG33" s="129"/>
      <c r="MH33" s="129"/>
      <c r="MI33" s="129"/>
      <c r="MJ33" s="129"/>
      <c r="MK33" s="129"/>
      <c r="ML33" s="129"/>
      <c r="MM33" s="130"/>
      <c r="MN33" s="128">
        <f>データ!BT7</f>
        <v>46.9</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5">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177</v>
      </c>
      <c r="NK39" s="138"/>
      <c r="NL39" s="138"/>
      <c r="NM39" s="138"/>
      <c r="NN39" s="138"/>
      <c r="NO39" s="138"/>
      <c r="NP39" s="138"/>
      <c r="NQ39" s="138"/>
      <c r="NR39" s="138"/>
      <c r="NS39" s="138"/>
      <c r="NT39" s="138"/>
      <c r="NU39" s="138"/>
      <c r="NV39" s="138"/>
      <c r="NW39" s="138"/>
      <c r="NX39" s="139"/>
      <c r="OC39" s="18" t="s">
        <v>67</v>
      </c>
    </row>
    <row r="40" spans="1:393" ht="13.5" customHeight="1" x14ac:dyDescent="0.2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2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2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2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2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2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2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2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2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2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2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2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2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176</v>
      </c>
      <c r="NK54" s="119"/>
      <c r="NL54" s="119"/>
      <c r="NM54" s="119"/>
      <c r="NN54" s="119"/>
      <c r="NO54" s="119"/>
      <c r="NP54" s="119"/>
      <c r="NQ54" s="119"/>
      <c r="NR54" s="119"/>
      <c r="NS54" s="119"/>
      <c r="NT54" s="119"/>
      <c r="NU54" s="119"/>
      <c r="NV54" s="119"/>
      <c r="NW54" s="119"/>
      <c r="NX54" s="120"/>
      <c r="OC54" s="18" t="s">
        <v>83</v>
      </c>
    </row>
    <row r="55" spans="1:393" ht="13.5" customHeight="1" x14ac:dyDescent="0.25">
      <c r="A55" s="2"/>
      <c r="B55" s="15"/>
      <c r="C55" s="5"/>
      <c r="D55" s="5"/>
      <c r="E55" s="5"/>
      <c r="F55" s="5"/>
      <c r="G55" s="127" t="s">
        <v>57</v>
      </c>
      <c r="H55" s="127"/>
      <c r="I55" s="127"/>
      <c r="J55" s="127"/>
      <c r="K55" s="127"/>
      <c r="L55" s="127"/>
      <c r="M55" s="127"/>
      <c r="N55" s="127"/>
      <c r="O55" s="127"/>
      <c r="P55" s="143">
        <f>データ!CA7</f>
        <v>40613</v>
      </c>
      <c r="Q55" s="144"/>
      <c r="R55" s="144"/>
      <c r="S55" s="144"/>
      <c r="T55" s="144"/>
      <c r="U55" s="144"/>
      <c r="V55" s="144"/>
      <c r="W55" s="144"/>
      <c r="X55" s="144"/>
      <c r="Y55" s="144"/>
      <c r="Z55" s="144"/>
      <c r="AA55" s="144"/>
      <c r="AB55" s="144"/>
      <c r="AC55" s="144"/>
      <c r="AD55" s="145"/>
      <c r="AE55" s="143">
        <f>データ!CB7</f>
        <v>41609</v>
      </c>
      <c r="AF55" s="144"/>
      <c r="AG55" s="144"/>
      <c r="AH55" s="144"/>
      <c r="AI55" s="144"/>
      <c r="AJ55" s="144"/>
      <c r="AK55" s="144"/>
      <c r="AL55" s="144"/>
      <c r="AM55" s="144"/>
      <c r="AN55" s="144"/>
      <c r="AO55" s="144"/>
      <c r="AP55" s="144"/>
      <c r="AQ55" s="144"/>
      <c r="AR55" s="144"/>
      <c r="AS55" s="145"/>
      <c r="AT55" s="143">
        <f>データ!CC7</f>
        <v>41210</v>
      </c>
      <c r="AU55" s="144"/>
      <c r="AV55" s="144"/>
      <c r="AW55" s="144"/>
      <c r="AX55" s="144"/>
      <c r="AY55" s="144"/>
      <c r="AZ55" s="144"/>
      <c r="BA55" s="144"/>
      <c r="BB55" s="144"/>
      <c r="BC55" s="144"/>
      <c r="BD55" s="144"/>
      <c r="BE55" s="144"/>
      <c r="BF55" s="144"/>
      <c r="BG55" s="144"/>
      <c r="BH55" s="145"/>
      <c r="BI55" s="143">
        <f>データ!CD7</f>
        <v>42899</v>
      </c>
      <c r="BJ55" s="144"/>
      <c r="BK55" s="144"/>
      <c r="BL55" s="144"/>
      <c r="BM55" s="144"/>
      <c r="BN55" s="144"/>
      <c r="BO55" s="144"/>
      <c r="BP55" s="144"/>
      <c r="BQ55" s="144"/>
      <c r="BR55" s="144"/>
      <c r="BS55" s="144"/>
      <c r="BT55" s="144"/>
      <c r="BU55" s="144"/>
      <c r="BV55" s="144"/>
      <c r="BW55" s="145"/>
      <c r="BX55" s="143">
        <f>データ!CE7</f>
        <v>41509</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15812</v>
      </c>
      <c r="DE55" s="144"/>
      <c r="DF55" s="144"/>
      <c r="DG55" s="144"/>
      <c r="DH55" s="144"/>
      <c r="DI55" s="144"/>
      <c r="DJ55" s="144"/>
      <c r="DK55" s="144"/>
      <c r="DL55" s="144"/>
      <c r="DM55" s="144"/>
      <c r="DN55" s="144"/>
      <c r="DO55" s="144"/>
      <c r="DP55" s="144"/>
      <c r="DQ55" s="144"/>
      <c r="DR55" s="145"/>
      <c r="DS55" s="143">
        <f>データ!CM7</f>
        <v>15566</v>
      </c>
      <c r="DT55" s="144"/>
      <c r="DU55" s="144"/>
      <c r="DV55" s="144"/>
      <c r="DW55" s="144"/>
      <c r="DX55" s="144"/>
      <c r="DY55" s="144"/>
      <c r="DZ55" s="144"/>
      <c r="EA55" s="144"/>
      <c r="EB55" s="144"/>
      <c r="EC55" s="144"/>
      <c r="ED55" s="144"/>
      <c r="EE55" s="144"/>
      <c r="EF55" s="144"/>
      <c r="EG55" s="145"/>
      <c r="EH55" s="143">
        <f>データ!CN7</f>
        <v>15688</v>
      </c>
      <c r="EI55" s="144"/>
      <c r="EJ55" s="144"/>
      <c r="EK55" s="144"/>
      <c r="EL55" s="144"/>
      <c r="EM55" s="144"/>
      <c r="EN55" s="144"/>
      <c r="EO55" s="144"/>
      <c r="EP55" s="144"/>
      <c r="EQ55" s="144"/>
      <c r="ER55" s="144"/>
      <c r="ES55" s="144"/>
      <c r="ET55" s="144"/>
      <c r="EU55" s="144"/>
      <c r="EV55" s="145"/>
      <c r="EW55" s="143">
        <f>データ!CO7</f>
        <v>15921</v>
      </c>
      <c r="EX55" s="144"/>
      <c r="EY55" s="144"/>
      <c r="EZ55" s="144"/>
      <c r="FA55" s="144"/>
      <c r="FB55" s="144"/>
      <c r="FC55" s="144"/>
      <c r="FD55" s="144"/>
      <c r="FE55" s="144"/>
      <c r="FF55" s="144"/>
      <c r="FG55" s="144"/>
      <c r="FH55" s="144"/>
      <c r="FI55" s="144"/>
      <c r="FJ55" s="144"/>
      <c r="FK55" s="145"/>
      <c r="FL55" s="143">
        <f>データ!CP7</f>
        <v>16255</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55.9</v>
      </c>
      <c r="GS55" s="129"/>
      <c r="GT55" s="129"/>
      <c r="GU55" s="129"/>
      <c r="GV55" s="129"/>
      <c r="GW55" s="129"/>
      <c r="GX55" s="129"/>
      <c r="GY55" s="129"/>
      <c r="GZ55" s="129"/>
      <c r="HA55" s="129"/>
      <c r="HB55" s="129"/>
      <c r="HC55" s="129"/>
      <c r="HD55" s="129"/>
      <c r="HE55" s="129"/>
      <c r="HF55" s="130"/>
      <c r="HG55" s="128">
        <f>データ!CX7</f>
        <v>60</v>
      </c>
      <c r="HH55" s="129"/>
      <c r="HI55" s="129"/>
      <c r="HJ55" s="129"/>
      <c r="HK55" s="129"/>
      <c r="HL55" s="129"/>
      <c r="HM55" s="129"/>
      <c r="HN55" s="129"/>
      <c r="HO55" s="129"/>
      <c r="HP55" s="129"/>
      <c r="HQ55" s="129"/>
      <c r="HR55" s="129"/>
      <c r="HS55" s="129"/>
      <c r="HT55" s="129"/>
      <c r="HU55" s="130"/>
      <c r="HV55" s="128">
        <f>データ!CY7</f>
        <v>63.7</v>
      </c>
      <c r="HW55" s="129"/>
      <c r="HX55" s="129"/>
      <c r="HY55" s="129"/>
      <c r="HZ55" s="129"/>
      <c r="IA55" s="129"/>
      <c r="IB55" s="129"/>
      <c r="IC55" s="129"/>
      <c r="ID55" s="129"/>
      <c r="IE55" s="129"/>
      <c r="IF55" s="129"/>
      <c r="IG55" s="129"/>
      <c r="IH55" s="129"/>
      <c r="II55" s="129"/>
      <c r="IJ55" s="130"/>
      <c r="IK55" s="128">
        <f>データ!CZ7</f>
        <v>79.599999999999994</v>
      </c>
      <c r="IL55" s="129"/>
      <c r="IM55" s="129"/>
      <c r="IN55" s="129"/>
      <c r="IO55" s="129"/>
      <c r="IP55" s="129"/>
      <c r="IQ55" s="129"/>
      <c r="IR55" s="129"/>
      <c r="IS55" s="129"/>
      <c r="IT55" s="129"/>
      <c r="IU55" s="129"/>
      <c r="IV55" s="129"/>
      <c r="IW55" s="129"/>
      <c r="IX55" s="129"/>
      <c r="IY55" s="130"/>
      <c r="IZ55" s="128">
        <f>データ!DA7</f>
        <v>82.2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18.3</v>
      </c>
      <c r="KG55" s="129"/>
      <c r="KH55" s="129"/>
      <c r="KI55" s="129"/>
      <c r="KJ55" s="129"/>
      <c r="KK55" s="129"/>
      <c r="KL55" s="129"/>
      <c r="KM55" s="129"/>
      <c r="KN55" s="129"/>
      <c r="KO55" s="129"/>
      <c r="KP55" s="129"/>
      <c r="KQ55" s="129"/>
      <c r="KR55" s="129"/>
      <c r="KS55" s="129"/>
      <c r="KT55" s="130"/>
      <c r="KU55" s="128">
        <f>データ!DI7</f>
        <v>15.1</v>
      </c>
      <c r="KV55" s="129"/>
      <c r="KW55" s="129"/>
      <c r="KX55" s="129"/>
      <c r="KY55" s="129"/>
      <c r="KZ55" s="129"/>
      <c r="LA55" s="129"/>
      <c r="LB55" s="129"/>
      <c r="LC55" s="129"/>
      <c r="LD55" s="129"/>
      <c r="LE55" s="129"/>
      <c r="LF55" s="129"/>
      <c r="LG55" s="129"/>
      <c r="LH55" s="129"/>
      <c r="LI55" s="130"/>
      <c r="LJ55" s="128">
        <f>データ!DJ7</f>
        <v>14.3</v>
      </c>
      <c r="LK55" s="129"/>
      <c r="LL55" s="129"/>
      <c r="LM55" s="129"/>
      <c r="LN55" s="129"/>
      <c r="LO55" s="129"/>
      <c r="LP55" s="129"/>
      <c r="LQ55" s="129"/>
      <c r="LR55" s="129"/>
      <c r="LS55" s="129"/>
      <c r="LT55" s="129"/>
      <c r="LU55" s="129"/>
      <c r="LV55" s="129"/>
      <c r="LW55" s="129"/>
      <c r="LX55" s="130"/>
      <c r="LY55" s="128">
        <f>データ!DK7</f>
        <v>15.3</v>
      </c>
      <c r="LZ55" s="129"/>
      <c r="MA55" s="129"/>
      <c r="MB55" s="129"/>
      <c r="MC55" s="129"/>
      <c r="MD55" s="129"/>
      <c r="ME55" s="129"/>
      <c r="MF55" s="129"/>
      <c r="MG55" s="129"/>
      <c r="MH55" s="129"/>
      <c r="MI55" s="129"/>
      <c r="MJ55" s="129"/>
      <c r="MK55" s="129"/>
      <c r="ML55" s="129"/>
      <c r="MM55" s="130"/>
      <c r="MN55" s="128">
        <f>データ!DL7</f>
        <v>16.600000000000001</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5">
      <c r="A56" s="2"/>
      <c r="B56" s="15"/>
      <c r="C56" s="5"/>
      <c r="D56" s="5"/>
      <c r="E56" s="5"/>
      <c r="F56" s="5"/>
      <c r="G56" s="127" t="s">
        <v>59</v>
      </c>
      <c r="H56" s="127"/>
      <c r="I56" s="127"/>
      <c r="J56" s="127"/>
      <c r="K56" s="127"/>
      <c r="L56" s="127"/>
      <c r="M56" s="127"/>
      <c r="N56" s="127"/>
      <c r="O56" s="127"/>
      <c r="P56" s="143">
        <f>データ!CF7</f>
        <v>34136</v>
      </c>
      <c r="Q56" s="144"/>
      <c r="R56" s="144"/>
      <c r="S56" s="144"/>
      <c r="T56" s="144"/>
      <c r="U56" s="144"/>
      <c r="V56" s="144"/>
      <c r="W56" s="144"/>
      <c r="X56" s="144"/>
      <c r="Y56" s="144"/>
      <c r="Z56" s="144"/>
      <c r="AA56" s="144"/>
      <c r="AB56" s="144"/>
      <c r="AC56" s="144"/>
      <c r="AD56" s="145"/>
      <c r="AE56" s="143">
        <f>データ!CG7</f>
        <v>34924</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10130</v>
      </c>
      <c r="DE56" s="144"/>
      <c r="DF56" s="144"/>
      <c r="DG56" s="144"/>
      <c r="DH56" s="144"/>
      <c r="DI56" s="144"/>
      <c r="DJ56" s="144"/>
      <c r="DK56" s="144"/>
      <c r="DL56" s="144"/>
      <c r="DM56" s="144"/>
      <c r="DN56" s="144"/>
      <c r="DO56" s="144"/>
      <c r="DP56" s="144"/>
      <c r="DQ56" s="144"/>
      <c r="DR56" s="145"/>
      <c r="DS56" s="143">
        <f>データ!CR7</f>
        <v>10244</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179</v>
      </c>
      <c r="NK70" s="152"/>
      <c r="NL70" s="152"/>
      <c r="NM70" s="152"/>
      <c r="NN70" s="152"/>
      <c r="NO70" s="152"/>
      <c r="NP70" s="152"/>
      <c r="NQ70" s="152"/>
      <c r="NR70" s="152"/>
      <c r="NS70" s="152"/>
      <c r="NT70" s="152"/>
      <c r="NU70" s="152"/>
      <c r="NV70" s="152"/>
      <c r="NW70" s="152"/>
      <c r="NX70" s="153"/>
    </row>
    <row r="71" spans="1:388" ht="13.5" customHeight="1" x14ac:dyDescent="0.2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2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2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2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2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2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2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2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25">
      <c r="A79" s="2"/>
      <c r="B79" s="15"/>
      <c r="C79" s="5"/>
      <c r="D79" s="5"/>
      <c r="E79" s="5"/>
      <c r="F79" s="5"/>
      <c r="G79" s="26"/>
      <c r="H79" s="26"/>
      <c r="I79" s="30"/>
      <c r="J79" s="148" t="s">
        <v>57</v>
      </c>
      <c r="K79" s="149"/>
      <c r="L79" s="149"/>
      <c r="M79" s="149"/>
      <c r="N79" s="149"/>
      <c r="O79" s="149"/>
      <c r="P79" s="149"/>
      <c r="Q79" s="149"/>
      <c r="R79" s="149"/>
      <c r="S79" s="149"/>
      <c r="T79" s="150"/>
      <c r="U79" s="147">
        <f>データ!DS7</f>
        <v>75.8</v>
      </c>
      <c r="V79" s="147"/>
      <c r="W79" s="147"/>
      <c r="X79" s="147"/>
      <c r="Y79" s="147"/>
      <c r="Z79" s="147"/>
      <c r="AA79" s="147"/>
      <c r="AB79" s="147"/>
      <c r="AC79" s="147"/>
      <c r="AD79" s="147"/>
      <c r="AE79" s="147"/>
      <c r="AF79" s="147"/>
      <c r="AG79" s="147"/>
      <c r="AH79" s="147"/>
      <c r="AI79" s="147"/>
      <c r="AJ79" s="147"/>
      <c r="AK79" s="147"/>
      <c r="AL79" s="147"/>
      <c r="AM79" s="147"/>
      <c r="AN79" s="147">
        <f>データ!DT7</f>
        <v>74.2</v>
      </c>
      <c r="AO79" s="147"/>
      <c r="AP79" s="147"/>
      <c r="AQ79" s="147"/>
      <c r="AR79" s="147"/>
      <c r="AS79" s="147"/>
      <c r="AT79" s="147"/>
      <c r="AU79" s="147"/>
      <c r="AV79" s="147"/>
      <c r="AW79" s="147"/>
      <c r="AX79" s="147"/>
      <c r="AY79" s="147"/>
      <c r="AZ79" s="147"/>
      <c r="BA79" s="147"/>
      <c r="BB79" s="147"/>
      <c r="BC79" s="147"/>
      <c r="BD79" s="147"/>
      <c r="BE79" s="147"/>
      <c r="BF79" s="147"/>
      <c r="BG79" s="147">
        <f>データ!DU7</f>
        <v>75.900000000000006</v>
      </c>
      <c r="BH79" s="147"/>
      <c r="BI79" s="147"/>
      <c r="BJ79" s="147"/>
      <c r="BK79" s="147"/>
      <c r="BL79" s="147"/>
      <c r="BM79" s="147"/>
      <c r="BN79" s="147"/>
      <c r="BO79" s="147"/>
      <c r="BP79" s="147"/>
      <c r="BQ79" s="147"/>
      <c r="BR79" s="147"/>
      <c r="BS79" s="147"/>
      <c r="BT79" s="147"/>
      <c r="BU79" s="147"/>
      <c r="BV79" s="147"/>
      <c r="BW79" s="147"/>
      <c r="BX79" s="147"/>
      <c r="BY79" s="147"/>
      <c r="BZ79" s="147">
        <f>データ!DV7</f>
        <v>76.900000000000006</v>
      </c>
      <c r="CA79" s="147"/>
      <c r="CB79" s="147"/>
      <c r="CC79" s="147"/>
      <c r="CD79" s="147"/>
      <c r="CE79" s="147"/>
      <c r="CF79" s="147"/>
      <c r="CG79" s="147"/>
      <c r="CH79" s="147"/>
      <c r="CI79" s="147"/>
      <c r="CJ79" s="147"/>
      <c r="CK79" s="147"/>
      <c r="CL79" s="147"/>
      <c r="CM79" s="147"/>
      <c r="CN79" s="147"/>
      <c r="CO79" s="147"/>
      <c r="CP79" s="147"/>
      <c r="CQ79" s="147"/>
      <c r="CR79" s="147"/>
      <c r="CS79" s="147">
        <f>データ!DW7</f>
        <v>78.099999999999994</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85.2</v>
      </c>
      <c r="EP79" s="147"/>
      <c r="EQ79" s="147"/>
      <c r="ER79" s="147"/>
      <c r="ES79" s="147"/>
      <c r="ET79" s="147"/>
      <c r="EU79" s="147"/>
      <c r="EV79" s="147"/>
      <c r="EW79" s="147"/>
      <c r="EX79" s="147"/>
      <c r="EY79" s="147"/>
      <c r="EZ79" s="147"/>
      <c r="FA79" s="147"/>
      <c r="FB79" s="147"/>
      <c r="FC79" s="147"/>
      <c r="FD79" s="147"/>
      <c r="FE79" s="147"/>
      <c r="FF79" s="147"/>
      <c r="FG79" s="147"/>
      <c r="FH79" s="147">
        <f>データ!EE7</f>
        <v>70.8</v>
      </c>
      <c r="FI79" s="147"/>
      <c r="FJ79" s="147"/>
      <c r="FK79" s="147"/>
      <c r="FL79" s="147"/>
      <c r="FM79" s="147"/>
      <c r="FN79" s="147"/>
      <c r="FO79" s="147"/>
      <c r="FP79" s="147"/>
      <c r="FQ79" s="147"/>
      <c r="FR79" s="147"/>
      <c r="FS79" s="147"/>
      <c r="FT79" s="147"/>
      <c r="FU79" s="147"/>
      <c r="FV79" s="147"/>
      <c r="FW79" s="147"/>
      <c r="FX79" s="147"/>
      <c r="FY79" s="147"/>
      <c r="FZ79" s="147"/>
      <c r="GA79" s="147">
        <f>データ!EF7</f>
        <v>74.2</v>
      </c>
      <c r="GB79" s="147"/>
      <c r="GC79" s="147"/>
      <c r="GD79" s="147"/>
      <c r="GE79" s="147"/>
      <c r="GF79" s="147"/>
      <c r="GG79" s="147"/>
      <c r="GH79" s="147"/>
      <c r="GI79" s="147"/>
      <c r="GJ79" s="147"/>
      <c r="GK79" s="147"/>
      <c r="GL79" s="147"/>
      <c r="GM79" s="147"/>
      <c r="GN79" s="147"/>
      <c r="GO79" s="147"/>
      <c r="GP79" s="147"/>
      <c r="GQ79" s="147"/>
      <c r="GR79" s="147"/>
      <c r="GS79" s="147"/>
      <c r="GT79" s="147">
        <f>データ!EG7</f>
        <v>73.599999999999994</v>
      </c>
      <c r="GU79" s="147"/>
      <c r="GV79" s="147"/>
      <c r="GW79" s="147"/>
      <c r="GX79" s="147"/>
      <c r="GY79" s="147"/>
      <c r="GZ79" s="147"/>
      <c r="HA79" s="147"/>
      <c r="HB79" s="147"/>
      <c r="HC79" s="147"/>
      <c r="HD79" s="147"/>
      <c r="HE79" s="147"/>
      <c r="HF79" s="147"/>
      <c r="HG79" s="147"/>
      <c r="HH79" s="147"/>
      <c r="HI79" s="147"/>
      <c r="HJ79" s="147"/>
      <c r="HK79" s="147"/>
      <c r="HL79" s="147"/>
      <c r="HM79" s="147">
        <f>データ!EH7</f>
        <v>75.3</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65762467</v>
      </c>
      <c r="JK79" s="146"/>
      <c r="JL79" s="146"/>
      <c r="JM79" s="146"/>
      <c r="JN79" s="146"/>
      <c r="JO79" s="146"/>
      <c r="JP79" s="146"/>
      <c r="JQ79" s="146"/>
      <c r="JR79" s="146"/>
      <c r="JS79" s="146"/>
      <c r="JT79" s="146"/>
      <c r="JU79" s="146"/>
      <c r="JV79" s="146"/>
      <c r="JW79" s="146"/>
      <c r="JX79" s="146"/>
      <c r="JY79" s="146"/>
      <c r="JZ79" s="146"/>
      <c r="KA79" s="146"/>
      <c r="KB79" s="146"/>
      <c r="KC79" s="146">
        <f>データ!EP7</f>
        <v>66350457</v>
      </c>
      <c r="KD79" s="146"/>
      <c r="KE79" s="146"/>
      <c r="KF79" s="146"/>
      <c r="KG79" s="146"/>
      <c r="KH79" s="146"/>
      <c r="KI79" s="146"/>
      <c r="KJ79" s="146"/>
      <c r="KK79" s="146"/>
      <c r="KL79" s="146"/>
      <c r="KM79" s="146"/>
      <c r="KN79" s="146"/>
      <c r="KO79" s="146"/>
      <c r="KP79" s="146"/>
      <c r="KQ79" s="146"/>
      <c r="KR79" s="146"/>
      <c r="KS79" s="146"/>
      <c r="KT79" s="146"/>
      <c r="KU79" s="146"/>
      <c r="KV79" s="146">
        <f>データ!EQ7</f>
        <v>66275377</v>
      </c>
      <c r="KW79" s="146"/>
      <c r="KX79" s="146"/>
      <c r="KY79" s="146"/>
      <c r="KZ79" s="146"/>
      <c r="LA79" s="146"/>
      <c r="LB79" s="146"/>
      <c r="LC79" s="146"/>
      <c r="LD79" s="146"/>
      <c r="LE79" s="146"/>
      <c r="LF79" s="146"/>
      <c r="LG79" s="146"/>
      <c r="LH79" s="146"/>
      <c r="LI79" s="146"/>
      <c r="LJ79" s="146"/>
      <c r="LK79" s="146"/>
      <c r="LL79" s="146"/>
      <c r="LM79" s="146"/>
      <c r="LN79" s="146"/>
      <c r="LO79" s="146">
        <f>データ!ER7</f>
        <v>66464070</v>
      </c>
      <c r="LP79" s="146"/>
      <c r="LQ79" s="146"/>
      <c r="LR79" s="146"/>
      <c r="LS79" s="146"/>
      <c r="LT79" s="146"/>
      <c r="LU79" s="146"/>
      <c r="LV79" s="146"/>
      <c r="LW79" s="146"/>
      <c r="LX79" s="146"/>
      <c r="LY79" s="146"/>
      <c r="LZ79" s="146"/>
      <c r="MA79" s="146"/>
      <c r="MB79" s="146"/>
      <c r="MC79" s="146"/>
      <c r="MD79" s="146"/>
      <c r="ME79" s="146"/>
      <c r="MF79" s="146"/>
      <c r="MG79" s="146"/>
      <c r="MH79" s="146">
        <f>データ!ES7</f>
        <v>66676176</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25">
      <c r="A80" s="2"/>
      <c r="B80" s="15"/>
      <c r="C80" s="5"/>
      <c r="D80" s="5"/>
      <c r="E80" s="5"/>
      <c r="F80" s="5"/>
      <c r="G80" s="5"/>
      <c r="H80" s="5"/>
      <c r="I80" s="30"/>
      <c r="J80" s="148" t="s">
        <v>59</v>
      </c>
      <c r="K80" s="149"/>
      <c r="L80" s="149"/>
      <c r="M80" s="149"/>
      <c r="N80" s="149"/>
      <c r="O80" s="149"/>
      <c r="P80" s="149"/>
      <c r="Q80" s="149"/>
      <c r="R80" s="149"/>
      <c r="S80" s="149"/>
      <c r="T80" s="150"/>
      <c r="U80" s="147">
        <f>データ!DX7</f>
        <v>53.5</v>
      </c>
      <c r="V80" s="147"/>
      <c r="W80" s="147"/>
      <c r="X80" s="147"/>
      <c r="Y80" s="147"/>
      <c r="Z80" s="147"/>
      <c r="AA80" s="147"/>
      <c r="AB80" s="147"/>
      <c r="AC80" s="147"/>
      <c r="AD80" s="147"/>
      <c r="AE80" s="147"/>
      <c r="AF80" s="147"/>
      <c r="AG80" s="147"/>
      <c r="AH80" s="147"/>
      <c r="AI80" s="147"/>
      <c r="AJ80" s="147"/>
      <c r="AK80" s="147"/>
      <c r="AL80" s="147"/>
      <c r="AM80" s="147"/>
      <c r="AN80" s="147">
        <f>データ!DY7</f>
        <v>54.1</v>
      </c>
      <c r="AO80" s="147"/>
      <c r="AP80" s="147"/>
      <c r="AQ80" s="147"/>
      <c r="AR80" s="147"/>
      <c r="AS80" s="147"/>
      <c r="AT80" s="147"/>
      <c r="AU80" s="147"/>
      <c r="AV80" s="147"/>
      <c r="AW80" s="147"/>
      <c r="AX80" s="147"/>
      <c r="AY80" s="147"/>
      <c r="AZ80" s="147"/>
      <c r="BA80" s="147"/>
      <c r="BB80" s="147"/>
      <c r="BC80" s="147"/>
      <c r="BD80" s="147"/>
      <c r="BE80" s="147"/>
      <c r="BF80" s="147"/>
      <c r="BG80" s="147">
        <f>データ!DZ7</f>
        <v>54.6</v>
      </c>
      <c r="BH80" s="147"/>
      <c r="BI80" s="147"/>
      <c r="BJ80" s="147"/>
      <c r="BK80" s="147"/>
      <c r="BL80" s="147"/>
      <c r="BM80" s="147"/>
      <c r="BN80" s="147"/>
      <c r="BO80" s="147"/>
      <c r="BP80" s="147"/>
      <c r="BQ80" s="147"/>
      <c r="BR80" s="147"/>
      <c r="BS80" s="147"/>
      <c r="BT80" s="147"/>
      <c r="BU80" s="147"/>
      <c r="BV80" s="147"/>
      <c r="BW80" s="147"/>
      <c r="BX80" s="147"/>
      <c r="BY80" s="147"/>
      <c r="BZ80" s="147">
        <f>データ!EA7</f>
        <v>56.9</v>
      </c>
      <c r="CA80" s="147"/>
      <c r="CB80" s="147"/>
      <c r="CC80" s="147"/>
      <c r="CD80" s="147"/>
      <c r="CE80" s="147"/>
      <c r="CF80" s="147"/>
      <c r="CG80" s="147"/>
      <c r="CH80" s="147"/>
      <c r="CI80" s="147"/>
      <c r="CJ80" s="147"/>
      <c r="CK80" s="147"/>
      <c r="CL80" s="147"/>
      <c r="CM80" s="147"/>
      <c r="CN80" s="147"/>
      <c r="CO80" s="147"/>
      <c r="CP80" s="147"/>
      <c r="CQ80" s="147"/>
      <c r="CR80" s="147"/>
      <c r="CS80" s="147">
        <f>データ!EB7</f>
        <v>58.1</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71.3</v>
      </c>
      <c r="EP80" s="147"/>
      <c r="EQ80" s="147"/>
      <c r="ER80" s="147"/>
      <c r="ES80" s="147"/>
      <c r="ET80" s="147"/>
      <c r="EU80" s="147"/>
      <c r="EV80" s="147"/>
      <c r="EW80" s="147"/>
      <c r="EX80" s="147"/>
      <c r="EY80" s="147"/>
      <c r="EZ80" s="147"/>
      <c r="FA80" s="147"/>
      <c r="FB80" s="147"/>
      <c r="FC80" s="147"/>
      <c r="FD80" s="147"/>
      <c r="FE80" s="147"/>
      <c r="FF80" s="147"/>
      <c r="FG80" s="147"/>
      <c r="FH80" s="147">
        <f>データ!EJ7</f>
        <v>71.400000000000006</v>
      </c>
      <c r="FI80" s="147"/>
      <c r="FJ80" s="147"/>
      <c r="FK80" s="147"/>
      <c r="FL80" s="147"/>
      <c r="FM80" s="147"/>
      <c r="FN80" s="147"/>
      <c r="FO80" s="147"/>
      <c r="FP80" s="147"/>
      <c r="FQ80" s="147"/>
      <c r="FR80" s="147"/>
      <c r="FS80" s="147"/>
      <c r="FT80" s="147"/>
      <c r="FU80" s="147"/>
      <c r="FV80" s="147"/>
      <c r="FW80" s="147"/>
      <c r="FX80" s="147"/>
      <c r="FY80" s="147"/>
      <c r="FZ80" s="147"/>
      <c r="GA80" s="147">
        <f>データ!EK7</f>
        <v>71.7</v>
      </c>
      <c r="GB80" s="147"/>
      <c r="GC80" s="147"/>
      <c r="GD80" s="147"/>
      <c r="GE80" s="147"/>
      <c r="GF80" s="147"/>
      <c r="GG80" s="147"/>
      <c r="GH80" s="147"/>
      <c r="GI80" s="147"/>
      <c r="GJ80" s="147"/>
      <c r="GK80" s="147"/>
      <c r="GL80" s="147"/>
      <c r="GM80" s="147"/>
      <c r="GN80" s="147"/>
      <c r="GO80" s="147"/>
      <c r="GP80" s="147"/>
      <c r="GQ80" s="147"/>
      <c r="GR80" s="147"/>
      <c r="GS80" s="147"/>
      <c r="GT80" s="147">
        <f>データ!EL7</f>
        <v>72.900000000000006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73.900000000000006</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39094598</v>
      </c>
      <c r="JK80" s="146"/>
      <c r="JL80" s="146"/>
      <c r="JM80" s="146"/>
      <c r="JN80" s="146"/>
      <c r="JO80" s="146"/>
      <c r="JP80" s="146"/>
      <c r="JQ80" s="146"/>
      <c r="JR80" s="146"/>
      <c r="JS80" s="146"/>
      <c r="JT80" s="146"/>
      <c r="JU80" s="146"/>
      <c r="JV80" s="146"/>
      <c r="JW80" s="146"/>
      <c r="JX80" s="146"/>
      <c r="JY80" s="146"/>
      <c r="JZ80" s="146"/>
      <c r="KA80" s="146"/>
      <c r="KB80" s="146"/>
      <c r="KC80" s="146">
        <f>データ!EU7</f>
        <v>40683727</v>
      </c>
      <c r="KD80" s="146"/>
      <c r="KE80" s="146"/>
      <c r="KF80" s="146"/>
      <c r="KG80" s="146"/>
      <c r="KH80" s="146"/>
      <c r="KI80" s="146"/>
      <c r="KJ80" s="146"/>
      <c r="KK80" s="146"/>
      <c r="KL80" s="146"/>
      <c r="KM80" s="146"/>
      <c r="KN80" s="146"/>
      <c r="KO80" s="146"/>
      <c r="KP80" s="146"/>
      <c r="KQ80" s="146"/>
      <c r="KR80" s="146"/>
      <c r="KS80" s="146"/>
      <c r="KT80" s="146"/>
      <c r="KU80" s="146"/>
      <c r="KV80" s="146">
        <f>データ!EV7</f>
        <v>41891213</v>
      </c>
      <c r="KW80" s="146"/>
      <c r="KX80" s="146"/>
      <c r="KY80" s="146"/>
      <c r="KZ80" s="146"/>
      <c r="LA80" s="146"/>
      <c r="LB80" s="146"/>
      <c r="LC80" s="146"/>
      <c r="LD80" s="146"/>
      <c r="LE80" s="146"/>
      <c r="LF80" s="146"/>
      <c r="LG80" s="146"/>
      <c r="LH80" s="146"/>
      <c r="LI80" s="146"/>
      <c r="LJ80" s="146"/>
      <c r="LK80" s="146"/>
      <c r="LL80" s="146"/>
      <c r="LM80" s="146"/>
      <c r="LN80" s="146"/>
      <c r="LO80" s="146">
        <f>データ!EW7</f>
        <v>42806727</v>
      </c>
      <c r="LP80" s="146"/>
      <c r="LQ80" s="146"/>
      <c r="LR80" s="146"/>
      <c r="LS80" s="146"/>
      <c r="LT80" s="146"/>
      <c r="LU80" s="146"/>
      <c r="LV80" s="146"/>
      <c r="LW80" s="146"/>
      <c r="LX80" s="146"/>
      <c r="LY80" s="146"/>
      <c r="LZ80" s="146"/>
      <c r="MA80" s="146"/>
      <c r="MB80" s="146"/>
      <c r="MC80" s="146"/>
      <c r="MD80" s="146"/>
      <c r="ME80" s="146"/>
      <c r="MF80" s="146"/>
      <c r="MG80" s="146"/>
      <c r="MH80" s="146">
        <f>データ!EX7</f>
        <v>43530781</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2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2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2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2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2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25">
      <c r="C86" s="2"/>
      <c r="BH86" s="2"/>
      <c r="GR86" s="2"/>
      <c r="IV86" s="2"/>
      <c r="LD86" s="2"/>
    </row>
    <row r="87" spans="1:388"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8jj4P//4ACrTTcPXwcqN+6b0o39kfgIHWjnmR2FEdCiGJtgBJJ8LbePOCwKsaAUsOrhrg0jKCdCmVXB8dXv3Jw==" saltValue="ZdSO02dE5QSxjeqsssYZt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3" x14ac:dyDescent="0.25"/>
  <cols>
    <col min="1" max="1" width="14.61328125" customWidth="1"/>
    <col min="2" max="7" width="11.921875" customWidth="1"/>
    <col min="8" max="10" width="15.921875" bestFit="1" customWidth="1"/>
    <col min="11" max="154" width="11.921875" customWidth="1"/>
    <col min="155" max="155" width="10.921875" customWidth="1"/>
  </cols>
  <sheetData>
    <row r="1" spans="1:155" x14ac:dyDescent="0.2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2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25">
      <c r="A6" s="38" t="s">
        <v>155</v>
      </c>
      <c r="B6" s="53">
        <f>B8</f>
        <v>2021</v>
      </c>
      <c r="C6" s="53">
        <f t="shared" ref="C6:M6" si="2">C8</f>
        <v>232211</v>
      </c>
      <c r="D6" s="53">
        <f t="shared" si="2"/>
        <v>46</v>
      </c>
      <c r="E6" s="53">
        <f t="shared" si="2"/>
        <v>6</v>
      </c>
      <c r="F6" s="53">
        <f t="shared" si="2"/>
        <v>0</v>
      </c>
      <c r="G6" s="53">
        <f t="shared" si="2"/>
        <v>1</v>
      </c>
      <c r="H6" s="161" t="str">
        <f>IF(H8&lt;&gt;I8,H8,"")&amp;IF(I8&lt;&gt;J8,I8,"")&amp;"　"&amp;J8</f>
        <v>愛知県新城市　新城市民病院</v>
      </c>
      <c r="I6" s="162"/>
      <c r="J6" s="163"/>
      <c r="K6" s="53" t="str">
        <f t="shared" si="2"/>
        <v>当然財務</v>
      </c>
      <c r="L6" s="53" t="str">
        <f t="shared" si="2"/>
        <v>病院事業</v>
      </c>
      <c r="M6" s="53" t="str">
        <f t="shared" si="2"/>
        <v>一般病院</v>
      </c>
      <c r="N6" s="53" t="str">
        <f>N8</f>
        <v>100床以上～200床未満</v>
      </c>
      <c r="O6" s="53" t="str">
        <f>O8</f>
        <v>非設置</v>
      </c>
      <c r="P6" s="53" t="str">
        <f>P8</f>
        <v>直営</v>
      </c>
      <c r="Q6" s="54">
        <f t="shared" ref="Q6:AH6" si="3">Q8</f>
        <v>22</v>
      </c>
      <c r="R6" s="53" t="str">
        <f t="shared" si="3"/>
        <v>対象</v>
      </c>
      <c r="S6" s="53" t="str">
        <f t="shared" si="3"/>
        <v>ド 透 訓</v>
      </c>
      <c r="T6" s="53" t="str">
        <f t="shared" si="3"/>
        <v>救 臨 へ 災 輪</v>
      </c>
      <c r="U6" s="54">
        <f>U8</f>
        <v>44501</v>
      </c>
      <c r="V6" s="54">
        <f>V8</f>
        <v>24006</v>
      </c>
      <c r="W6" s="53" t="str">
        <f>W8</f>
        <v>-</v>
      </c>
      <c r="X6" s="53" t="str">
        <f t="shared" ref="X6" si="4">X8</f>
        <v>第２種該当</v>
      </c>
      <c r="Y6" s="53" t="str">
        <f t="shared" si="3"/>
        <v>７：１</v>
      </c>
      <c r="Z6" s="54">
        <f t="shared" si="3"/>
        <v>199</v>
      </c>
      <c r="AA6" s="54" t="str">
        <f t="shared" si="3"/>
        <v>-</v>
      </c>
      <c r="AB6" s="54" t="str">
        <f t="shared" si="3"/>
        <v>-</v>
      </c>
      <c r="AC6" s="54" t="str">
        <f t="shared" si="3"/>
        <v>-</v>
      </c>
      <c r="AD6" s="54" t="str">
        <f t="shared" si="3"/>
        <v>-</v>
      </c>
      <c r="AE6" s="54">
        <f t="shared" si="3"/>
        <v>199</v>
      </c>
      <c r="AF6" s="54">
        <f t="shared" si="3"/>
        <v>168</v>
      </c>
      <c r="AG6" s="54" t="str">
        <f t="shared" si="3"/>
        <v>-</v>
      </c>
      <c r="AH6" s="54">
        <f t="shared" si="3"/>
        <v>168</v>
      </c>
      <c r="AI6" s="55">
        <f>IF(AI8="-",NA(),AI8)</f>
        <v>102.6</v>
      </c>
      <c r="AJ6" s="55">
        <f t="shared" ref="AJ6:AR6" si="5">IF(AJ8="-",NA(),AJ8)</f>
        <v>103.6</v>
      </c>
      <c r="AK6" s="55">
        <f t="shared" si="5"/>
        <v>97.6</v>
      </c>
      <c r="AL6" s="55">
        <f t="shared" si="5"/>
        <v>100.7</v>
      </c>
      <c r="AM6" s="55">
        <f t="shared" si="5"/>
        <v>117.8</v>
      </c>
      <c r="AN6" s="55">
        <f t="shared" si="5"/>
        <v>96.6</v>
      </c>
      <c r="AO6" s="55">
        <f t="shared" si="5"/>
        <v>97.2</v>
      </c>
      <c r="AP6" s="55">
        <f t="shared" si="5"/>
        <v>96.9</v>
      </c>
      <c r="AQ6" s="55">
        <f t="shared" si="5"/>
        <v>100.6</v>
      </c>
      <c r="AR6" s="55">
        <f t="shared" si="5"/>
        <v>105.9</v>
      </c>
      <c r="AS6" s="55" t="str">
        <f>IF(AS8="-","【-】","【"&amp;SUBSTITUTE(TEXT(AS8,"#,##0.0"),"-","△")&amp;"】")</f>
        <v>【106.2】</v>
      </c>
      <c r="AT6" s="55">
        <f>IF(AT8="-",NA(),AT8)</f>
        <v>93.5</v>
      </c>
      <c r="AU6" s="55">
        <f t="shared" ref="AU6:BC6" si="6">IF(AU8="-",NA(),AU8)</f>
        <v>92.4</v>
      </c>
      <c r="AV6" s="55">
        <f t="shared" si="6"/>
        <v>88</v>
      </c>
      <c r="AW6" s="55">
        <f t="shared" si="6"/>
        <v>78.099999999999994</v>
      </c>
      <c r="AX6" s="55">
        <f t="shared" si="6"/>
        <v>74.7</v>
      </c>
      <c r="AY6" s="55">
        <f t="shared" si="6"/>
        <v>83.9</v>
      </c>
      <c r="AZ6" s="55">
        <f t="shared" si="6"/>
        <v>84</v>
      </c>
      <c r="BA6" s="55">
        <f t="shared" si="6"/>
        <v>84.3</v>
      </c>
      <c r="BB6" s="55">
        <f t="shared" si="6"/>
        <v>80.7</v>
      </c>
      <c r="BC6" s="55">
        <f t="shared" si="6"/>
        <v>82.2</v>
      </c>
      <c r="BD6" s="55" t="str">
        <f>IF(BD8="-","【-】","【"&amp;SUBSTITUTE(TEXT(BD8,"#,##0.0"),"-","△")&amp;"】")</f>
        <v>【86.6】</v>
      </c>
      <c r="BE6" s="55">
        <f>IF(BE8="-",NA(),BE8)</f>
        <v>95.3</v>
      </c>
      <c r="BF6" s="55">
        <f t="shared" ref="BF6:BN6" si="7">IF(BF8="-",NA(),BF8)</f>
        <v>89.6</v>
      </c>
      <c r="BG6" s="55">
        <f t="shared" si="7"/>
        <v>91.9</v>
      </c>
      <c r="BH6" s="55">
        <f t="shared" si="7"/>
        <v>103.4</v>
      </c>
      <c r="BI6" s="55">
        <f t="shared" si="7"/>
        <v>80.7</v>
      </c>
      <c r="BJ6" s="55">
        <f t="shared" si="7"/>
        <v>116.9</v>
      </c>
      <c r="BK6" s="55">
        <f t="shared" si="7"/>
        <v>117.1</v>
      </c>
      <c r="BL6" s="55">
        <f t="shared" si="7"/>
        <v>120.5</v>
      </c>
      <c r="BM6" s="55">
        <f t="shared" si="7"/>
        <v>124.2</v>
      </c>
      <c r="BN6" s="55">
        <f t="shared" si="7"/>
        <v>121.6</v>
      </c>
      <c r="BO6" s="55" t="str">
        <f>IF(BO8="-","【-】","【"&amp;SUBSTITUTE(TEXT(BO8,"#,##0.0"),"-","△")&amp;"】")</f>
        <v>【70.7】</v>
      </c>
      <c r="BP6" s="55">
        <f>IF(BP8="-",NA(),BP8)</f>
        <v>51.4</v>
      </c>
      <c r="BQ6" s="55">
        <f t="shared" ref="BQ6:BY6" si="8">IF(BQ8="-",NA(),BQ8)</f>
        <v>54.8</v>
      </c>
      <c r="BR6" s="55">
        <f t="shared" si="8"/>
        <v>52.8</v>
      </c>
      <c r="BS6" s="55">
        <f t="shared" si="8"/>
        <v>48.7</v>
      </c>
      <c r="BT6" s="55">
        <f t="shared" si="8"/>
        <v>46.9</v>
      </c>
      <c r="BU6" s="55">
        <f t="shared" si="8"/>
        <v>69.7</v>
      </c>
      <c r="BV6" s="55">
        <f t="shared" si="8"/>
        <v>70.099999999999994</v>
      </c>
      <c r="BW6" s="55">
        <f t="shared" si="8"/>
        <v>70.400000000000006</v>
      </c>
      <c r="BX6" s="55">
        <f t="shared" si="8"/>
        <v>65.8</v>
      </c>
      <c r="BY6" s="55">
        <f t="shared" si="8"/>
        <v>65</v>
      </c>
      <c r="BZ6" s="55" t="str">
        <f>IF(BZ8="-","【-】","【"&amp;SUBSTITUTE(TEXT(BZ8,"#,##0.0"),"-","△")&amp;"】")</f>
        <v>【67.1】</v>
      </c>
      <c r="CA6" s="56">
        <f>IF(CA8="-",NA(),CA8)</f>
        <v>40613</v>
      </c>
      <c r="CB6" s="56">
        <f t="shared" ref="CB6:CJ6" si="9">IF(CB8="-",NA(),CB8)</f>
        <v>41609</v>
      </c>
      <c r="CC6" s="56">
        <f t="shared" si="9"/>
        <v>41210</v>
      </c>
      <c r="CD6" s="56">
        <f t="shared" si="9"/>
        <v>42899</v>
      </c>
      <c r="CE6" s="56">
        <f t="shared" si="9"/>
        <v>41509</v>
      </c>
      <c r="CF6" s="56">
        <f t="shared" si="9"/>
        <v>34136</v>
      </c>
      <c r="CG6" s="56">
        <f t="shared" si="9"/>
        <v>34924</v>
      </c>
      <c r="CH6" s="56">
        <f t="shared" si="9"/>
        <v>35788</v>
      </c>
      <c r="CI6" s="56">
        <f t="shared" si="9"/>
        <v>37855</v>
      </c>
      <c r="CJ6" s="56">
        <f t="shared" si="9"/>
        <v>39289</v>
      </c>
      <c r="CK6" s="55" t="str">
        <f>IF(CK8="-","【-】","【"&amp;SUBSTITUTE(TEXT(CK8,"#,##0"),"-","△")&amp;"】")</f>
        <v>【59,287】</v>
      </c>
      <c r="CL6" s="56">
        <f>IF(CL8="-",NA(),CL8)</f>
        <v>15812</v>
      </c>
      <c r="CM6" s="56">
        <f t="shared" ref="CM6:CU6" si="10">IF(CM8="-",NA(),CM8)</f>
        <v>15566</v>
      </c>
      <c r="CN6" s="56">
        <f t="shared" si="10"/>
        <v>15688</v>
      </c>
      <c r="CO6" s="56">
        <f t="shared" si="10"/>
        <v>15921</v>
      </c>
      <c r="CP6" s="56">
        <f t="shared" si="10"/>
        <v>16255</v>
      </c>
      <c r="CQ6" s="56">
        <f t="shared" si="10"/>
        <v>10130</v>
      </c>
      <c r="CR6" s="56">
        <f t="shared" si="10"/>
        <v>10244</v>
      </c>
      <c r="CS6" s="56">
        <f t="shared" si="10"/>
        <v>10602</v>
      </c>
      <c r="CT6" s="56">
        <f t="shared" si="10"/>
        <v>11234</v>
      </c>
      <c r="CU6" s="56">
        <f t="shared" si="10"/>
        <v>11512</v>
      </c>
      <c r="CV6" s="55" t="str">
        <f>IF(CV8="-","【-】","【"&amp;SUBSTITUTE(TEXT(CV8,"#,##0"),"-","△")&amp;"】")</f>
        <v>【17,202】</v>
      </c>
      <c r="CW6" s="55">
        <f>IF(CW8="-",NA(),CW8)</f>
        <v>55.9</v>
      </c>
      <c r="CX6" s="55">
        <f t="shared" ref="CX6:DF6" si="11">IF(CX8="-",NA(),CX8)</f>
        <v>60</v>
      </c>
      <c r="CY6" s="55">
        <f t="shared" si="11"/>
        <v>63.7</v>
      </c>
      <c r="CZ6" s="55">
        <f t="shared" si="11"/>
        <v>79.599999999999994</v>
      </c>
      <c r="DA6" s="55">
        <f t="shared" si="11"/>
        <v>82.2</v>
      </c>
      <c r="DB6" s="55">
        <f t="shared" si="11"/>
        <v>63.4</v>
      </c>
      <c r="DC6" s="55">
        <f t="shared" si="11"/>
        <v>63.7</v>
      </c>
      <c r="DD6" s="55">
        <f t="shared" si="11"/>
        <v>63.3</v>
      </c>
      <c r="DE6" s="55">
        <f t="shared" si="11"/>
        <v>68.5</v>
      </c>
      <c r="DF6" s="55">
        <f t="shared" si="11"/>
        <v>67.099999999999994</v>
      </c>
      <c r="DG6" s="55" t="str">
        <f>IF(DG8="-","【-】","【"&amp;SUBSTITUTE(TEXT(DG8,"#,##0.0"),"-","△")&amp;"】")</f>
        <v>【56.4】</v>
      </c>
      <c r="DH6" s="55">
        <f>IF(DH8="-",NA(),DH8)</f>
        <v>18.3</v>
      </c>
      <c r="DI6" s="55">
        <f t="shared" ref="DI6:DQ6" si="12">IF(DI8="-",NA(),DI8)</f>
        <v>15.1</v>
      </c>
      <c r="DJ6" s="55">
        <f t="shared" si="12"/>
        <v>14.3</v>
      </c>
      <c r="DK6" s="55">
        <f t="shared" si="12"/>
        <v>15.3</v>
      </c>
      <c r="DL6" s="55">
        <f t="shared" si="12"/>
        <v>16.600000000000001</v>
      </c>
      <c r="DM6" s="55">
        <f t="shared" si="12"/>
        <v>18.3</v>
      </c>
      <c r="DN6" s="55">
        <f t="shared" si="12"/>
        <v>17.7</v>
      </c>
      <c r="DO6" s="55">
        <f t="shared" si="12"/>
        <v>17.5</v>
      </c>
      <c r="DP6" s="55">
        <f t="shared" si="12"/>
        <v>17.5</v>
      </c>
      <c r="DQ6" s="55">
        <f t="shared" si="12"/>
        <v>17.3</v>
      </c>
      <c r="DR6" s="55" t="str">
        <f>IF(DR8="-","【-】","【"&amp;SUBSTITUTE(TEXT(DR8,"#,##0.0"),"-","△")&amp;"】")</f>
        <v>【24.8】</v>
      </c>
      <c r="DS6" s="55">
        <f>IF(DS8="-",NA(),DS8)</f>
        <v>75.8</v>
      </c>
      <c r="DT6" s="55">
        <f t="shared" ref="DT6:EB6" si="13">IF(DT8="-",NA(),DT8)</f>
        <v>74.2</v>
      </c>
      <c r="DU6" s="55">
        <f t="shared" si="13"/>
        <v>75.900000000000006</v>
      </c>
      <c r="DV6" s="55">
        <f t="shared" si="13"/>
        <v>76.900000000000006</v>
      </c>
      <c r="DW6" s="55">
        <f t="shared" si="13"/>
        <v>78.099999999999994</v>
      </c>
      <c r="DX6" s="55">
        <f t="shared" si="13"/>
        <v>53.5</v>
      </c>
      <c r="DY6" s="55">
        <f t="shared" si="13"/>
        <v>54.1</v>
      </c>
      <c r="DZ6" s="55">
        <f t="shared" si="13"/>
        <v>54.6</v>
      </c>
      <c r="EA6" s="55">
        <f t="shared" si="13"/>
        <v>56.9</v>
      </c>
      <c r="EB6" s="55">
        <f t="shared" si="13"/>
        <v>58.1</v>
      </c>
      <c r="EC6" s="55" t="str">
        <f>IF(EC8="-","【-】","【"&amp;SUBSTITUTE(TEXT(EC8,"#,##0.0"),"-","△")&amp;"】")</f>
        <v>【56.0】</v>
      </c>
      <c r="ED6" s="55">
        <f>IF(ED8="-",NA(),ED8)</f>
        <v>85.2</v>
      </c>
      <c r="EE6" s="55">
        <f t="shared" ref="EE6:EM6" si="14">IF(EE8="-",NA(),EE8)</f>
        <v>70.8</v>
      </c>
      <c r="EF6" s="55">
        <f t="shared" si="14"/>
        <v>74.2</v>
      </c>
      <c r="EG6" s="55">
        <f t="shared" si="14"/>
        <v>73.599999999999994</v>
      </c>
      <c r="EH6" s="55">
        <f t="shared" si="14"/>
        <v>75.3</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65762467</v>
      </c>
      <c r="EP6" s="56">
        <f t="shared" ref="EP6:EX6" si="15">IF(EP8="-",NA(),EP8)</f>
        <v>66350457</v>
      </c>
      <c r="EQ6" s="56">
        <f t="shared" si="15"/>
        <v>66275377</v>
      </c>
      <c r="ER6" s="56">
        <f t="shared" si="15"/>
        <v>66464070</v>
      </c>
      <c r="ES6" s="56">
        <f t="shared" si="15"/>
        <v>66676176</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25">
      <c r="A7" s="38" t="s">
        <v>156</v>
      </c>
      <c r="B7" s="53">
        <f t="shared" ref="B7:AH7" si="16">B8</f>
        <v>2021</v>
      </c>
      <c r="C7" s="53">
        <f t="shared" si="16"/>
        <v>232211</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直営</v>
      </c>
      <c r="Q7" s="54">
        <f t="shared" si="16"/>
        <v>22</v>
      </c>
      <c r="R7" s="53" t="str">
        <f t="shared" si="16"/>
        <v>対象</v>
      </c>
      <c r="S7" s="53" t="str">
        <f t="shared" si="16"/>
        <v>ド 透 訓</v>
      </c>
      <c r="T7" s="53" t="str">
        <f t="shared" si="16"/>
        <v>救 臨 へ 災 輪</v>
      </c>
      <c r="U7" s="54">
        <f>U8</f>
        <v>44501</v>
      </c>
      <c r="V7" s="54">
        <f>V8</f>
        <v>24006</v>
      </c>
      <c r="W7" s="53" t="str">
        <f>W8</f>
        <v>-</v>
      </c>
      <c r="X7" s="53" t="str">
        <f t="shared" si="16"/>
        <v>第２種該当</v>
      </c>
      <c r="Y7" s="53" t="str">
        <f t="shared" si="16"/>
        <v>７：１</v>
      </c>
      <c r="Z7" s="54">
        <f t="shared" si="16"/>
        <v>199</v>
      </c>
      <c r="AA7" s="54" t="str">
        <f t="shared" si="16"/>
        <v>-</v>
      </c>
      <c r="AB7" s="54" t="str">
        <f t="shared" si="16"/>
        <v>-</v>
      </c>
      <c r="AC7" s="54" t="str">
        <f t="shared" si="16"/>
        <v>-</v>
      </c>
      <c r="AD7" s="54" t="str">
        <f t="shared" si="16"/>
        <v>-</v>
      </c>
      <c r="AE7" s="54">
        <f t="shared" si="16"/>
        <v>199</v>
      </c>
      <c r="AF7" s="54">
        <f t="shared" si="16"/>
        <v>168</v>
      </c>
      <c r="AG7" s="54" t="str">
        <f t="shared" si="16"/>
        <v>-</v>
      </c>
      <c r="AH7" s="54">
        <f t="shared" si="16"/>
        <v>168</v>
      </c>
      <c r="AI7" s="55">
        <f>AI8</f>
        <v>102.6</v>
      </c>
      <c r="AJ7" s="55">
        <f t="shared" ref="AJ7:AR7" si="17">AJ8</f>
        <v>103.6</v>
      </c>
      <c r="AK7" s="55">
        <f t="shared" si="17"/>
        <v>97.6</v>
      </c>
      <c r="AL7" s="55">
        <f t="shared" si="17"/>
        <v>100.7</v>
      </c>
      <c r="AM7" s="55">
        <f t="shared" si="17"/>
        <v>117.8</v>
      </c>
      <c r="AN7" s="55">
        <f t="shared" si="17"/>
        <v>96.6</v>
      </c>
      <c r="AO7" s="55">
        <f t="shared" si="17"/>
        <v>97.2</v>
      </c>
      <c r="AP7" s="55">
        <f t="shared" si="17"/>
        <v>96.9</v>
      </c>
      <c r="AQ7" s="55">
        <f t="shared" si="17"/>
        <v>100.6</v>
      </c>
      <c r="AR7" s="55">
        <f t="shared" si="17"/>
        <v>105.9</v>
      </c>
      <c r="AS7" s="55"/>
      <c r="AT7" s="55">
        <f>AT8</f>
        <v>93.5</v>
      </c>
      <c r="AU7" s="55">
        <f t="shared" ref="AU7:BC7" si="18">AU8</f>
        <v>92.4</v>
      </c>
      <c r="AV7" s="55">
        <f t="shared" si="18"/>
        <v>88</v>
      </c>
      <c r="AW7" s="55">
        <f t="shared" si="18"/>
        <v>78.099999999999994</v>
      </c>
      <c r="AX7" s="55">
        <f t="shared" si="18"/>
        <v>74.7</v>
      </c>
      <c r="AY7" s="55">
        <f t="shared" si="18"/>
        <v>83.9</v>
      </c>
      <c r="AZ7" s="55">
        <f t="shared" si="18"/>
        <v>84</v>
      </c>
      <c r="BA7" s="55">
        <f t="shared" si="18"/>
        <v>84.3</v>
      </c>
      <c r="BB7" s="55">
        <f t="shared" si="18"/>
        <v>80.7</v>
      </c>
      <c r="BC7" s="55">
        <f t="shared" si="18"/>
        <v>82.2</v>
      </c>
      <c r="BD7" s="55"/>
      <c r="BE7" s="55">
        <f>BE8</f>
        <v>95.3</v>
      </c>
      <c r="BF7" s="55">
        <f t="shared" ref="BF7:BN7" si="19">BF8</f>
        <v>89.6</v>
      </c>
      <c r="BG7" s="55">
        <f t="shared" si="19"/>
        <v>91.9</v>
      </c>
      <c r="BH7" s="55">
        <f t="shared" si="19"/>
        <v>103.4</v>
      </c>
      <c r="BI7" s="55">
        <f t="shared" si="19"/>
        <v>80.7</v>
      </c>
      <c r="BJ7" s="55">
        <f t="shared" si="19"/>
        <v>116.9</v>
      </c>
      <c r="BK7" s="55">
        <f t="shared" si="19"/>
        <v>117.1</v>
      </c>
      <c r="BL7" s="55">
        <f t="shared" si="19"/>
        <v>120.5</v>
      </c>
      <c r="BM7" s="55">
        <f t="shared" si="19"/>
        <v>124.2</v>
      </c>
      <c r="BN7" s="55">
        <f t="shared" si="19"/>
        <v>121.6</v>
      </c>
      <c r="BO7" s="55"/>
      <c r="BP7" s="55">
        <f>BP8</f>
        <v>51.4</v>
      </c>
      <c r="BQ7" s="55">
        <f t="shared" ref="BQ7:BY7" si="20">BQ8</f>
        <v>54.8</v>
      </c>
      <c r="BR7" s="55">
        <f t="shared" si="20"/>
        <v>52.8</v>
      </c>
      <c r="BS7" s="55">
        <f t="shared" si="20"/>
        <v>48.7</v>
      </c>
      <c r="BT7" s="55">
        <f t="shared" si="20"/>
        <v>46.9</v>
      </c>
      <c r="BU7" s="55">
        <f t="shared" si="20"/>
        <v>69.7</v>
      </c>
      <c r="BV7" s="55">
        <f t="shared" si="20"/>
        <v>70.099999999999994</v>
      </c>
      <c r="BW7" s="55">
        <f t="shared" si="20"/>
        <v>70.400000000000006</v>
      </c>
      <c r="BX7" s="55">
        <f t="shared" si="20"/>
        <v>65.8</v>
      </c>
      <c r="BY7" s="55">
        <f t="shared" si="20"/>
        <v>65</v>
      </c>
      <c r="BZ7" s="55"/>
      <c r="CA7" s="56">
        <f>CA8</f>
        <v>40613</v>
      </c>
      <c r="CB7" s="56">
        <f t="shared" ref="CB7:CJ7" si="21">CB8</f>
        <v>41609</v>
      </c>
      <c r="CC7" s="56">
        <f t="shared" si="21"/>
        <v>41210</v>
      </c>
      <c r="CD7" s="56">
        <f t="shared" si="21"/>
        <v>42899</v>
      </c>
      <c r="CE7" s="56">
        <f t="shared" si="21"/>
        <v>41509</v>
      </c>
      <c r="CF7" s="56">
        <f t="shared" si="21"/>
        <v>34136</v>
      </c>
      <c r="CG7" s="56">
        <f t="shared" si="21"/>
        <v>34924</v>
      </c>
      <c r="CH7" s="56">
        <f t="shared" si="21"/>
        <v>35788</v>
      </c>
      <c r="CI7" s="56">
        <f t="shared" si="21"/>
        <v>37855</v>
      </c>
      <c r="CJ7" s="56">
        <f t="shared" si="21"/>
        <v>39289</v>
      </c>
      <c r="CK7" s="55"/>
      <c r="CL7" s="56">
        <f>CL8</f>
        <v>15812</v>
      </c>
      <c r="CM7" s="56">
        <f t="shared" ref="CM7:CU7" si="22">CM8</f>
        <v>15566</v>
      </c>
      <c r="CN7" s="56">
        <f t="shared" si="22"/>
        <v>15688</v>
      </c>
      <c r="CO7" s="56">
        <f t="shared" si="22"/>
        <v>15921</v>
      </c>
      <c r="CP7" s="56">
        <f t="shared" si="22"/>
        <v>16255</v>
      </c>
      <c r="CQ7" s="56">
        <f t="shared" si="22"/>
        <v>10130</v>
      </c>
      <c r="CR7" s="56">
        <f t="shared" si="22"/>
        <v>10244</v>
      </c>
      <c r="CS7" s="56">
        <f t="shared" si="22"/>
        <v>10602</v>
      </c>
      <c r="CT7" s="56">
        <f t="shared" si="22"/>
        <v>11234</v>
      </c>
      <c r="CU7" s="56">
        <f t="shared" si="22"/>
        <v>11512</v>
      </c>
      <c r="CV7" s="55"/>
      <c r="CW7" s="55">
        <f>CW8</f>
        <v>55.9</v>
      </c>
      <c r="CX7" s="55">
        <f t="shared" ref="CX7:DF7" si="23">CX8</f>
        <v>60</v>
      </c>
      <c r="CY7" s="55">
        <f t="shared" si="23"/>
        <v>63.7</v>
      </c>
      <c r="CZ7" s="55">
        <f t="shared" si="23"/>
        <v>79.599999999999994</v>
      </c>
      <c r="DA7" s="55">
        <f t="shared" si="23"/>
        <v>82.2</v>
      </c>
      <c r="DB7" s="55">
        <f t="shared" si="23"/>
        <v>63.4</v>
      </c>
      <c r="DC7" s="55">
        <f t="shared" si="23"/>
        <v>63.7</v>
      </c>
      <c r="DD7" s="55">
        <f t="shared" si="23"/>
        <v>63.3</v>
      </c>
      <c r="DE7" s="55">
        <f t="shared" si="23"/>
        <v>68.5</v>
      </c>
      <c r="DF7" s="55">
        <f t="shared" si="23"/>
        <v>67.099999999999994</v>
      </c>
      <c r="DG7" s="55"/>
      <c r="DH7" s="55">
        <f>DH8</f>
        <v>18.3</v>
      </c>
      <c r="DI7" s="55">
        <f t="shared" ref="DI7:DQ7" si="24">DI8</f>
        <v>15.1</v>
      </c>
      <c r="DJ7" s="55">
        <f t="shared" si="24"/>
        <v>14.3</v>
      </c>
      <c r="DK7" s="55">
        <f t="shared" si="24"/>
        <v>15.3</v>
      </c>
      <c r="DL7" s="55">
        <f t="shared" si="24"/>
        <v>16.600000000000001</v>
      </c>
      <c r="DM7" s="55">
        <f t="shared" si="24"/>
        <v>18.3</v>
      </c>
      <c r="DN7" s="55">
        <f t="shared" si="24"/>
        <v>17.7</v>
      </c>
      <c r="DO7" s="55">
        <f t="shared" si="24"/>
        <v>17.5</v>
      </c>
      <c r="DP7" s="55">
        <f t="shared" si="24"/>
        <v>17.5</v>
      </c>
      <c r="DQ7" s="55">
        <f t="shared" si="24"/>
        <v>17.3</v>
      </c>
      <c r="DR7" s="55"/>
      <c r="DS7" s="55">
        <f>DS8</f>
        <v>75.8</v>
      </c>
      <c r="DT7" s="55">
        <f t="shared" ref="DT7:EB7" si="25">DT8</f>
        <v>74.2</v>
      </c>
      <c r="DU7" s="55">
        <f t="shared" si="25"/>
        <v>75.900000000000006</v>
      </c>
      <c r="DV7" s="55">
        <f t="shared" si="25"/>
        <v>76.900000000000006</v>
      </c>
      <c r="DW7" s="55">
        <f t="shared" si="25"/>
        <v>78.099999999999994</v>
      </c>
      <c r="DX7" s="55">
        <f t="shared" si="25"/>
        <v>53.5</v>
      </c>
      <c r="DY7" s="55">
        <f t="shared" si="25"/>
        <v>54.1</v>
      </c>
      <c r="DZ7" s="55">
        <f t="shared" si="25"/>
        <v>54.6</v>
      </c>
      <c r="EA7" s="55">
        <f t="shared" si="25"/>
        <v>56.9</v>
      </c>
      <c r="EB7" s="55">
        <f t="shared" si="25"/>
        <v>58.1</v>
      </c>
      <c r="EC7" s="55"/>
      <c r="ED7" s="55">
        <f>ED8</f>
        <v>85.2</v>
      </c>
      <c r="EE7" s="55">
        <f t="shared" ref="EE7:EM7" si="26">EE8</f>
        <v>70.8</v>
      </c>
      <c r="EF7" s="55">
        <f t="shared" si="26"/>
        <v>74.2</v>
      </c>
      <c r="EG7" s="55">
        <f t="shared" si="26"/>
        <v>73.599999999999994</v>
      </c>
      <c r="EH7" s="55">
        <f t="shared" si="26"/>
        <v>75.3</v>
      </c>
      <c r="EI7" s="55">
        <f t="shared" si="26"/>
        <v>71.3</v>
      </c>
      <c r="EJ7" s="55">
        <f t="shared" si="26"/>
        <v>71.400000000000006</v>
      </c>
      <c r="EK7" s="55">
        <f t="shared" si="26"/>
        <v>71.7</v>
      </c>
      <c r="EL7" s="55">
        <f t="shared" si="26"/>
        <v>72.900000000000006</v>
      </c>
      <c r="EM7" s="55">
        <f t="shared" si="26"/>
        <v>73.900000000000006</v>
      </c>
      <c r="EN7" s="55"/>
      <c r="EO7" s="56">
        <f>EO8</f>
        <v>65762467</v>
      </c>
      <c r="EP7" s="56">
        <f t="shared" ref="EP7:EX7" si="27">EP8</f>
        <v>66350457</v>
      </c>
      <c r="EQ7" s="56">
        <f t="shared" si="27"/>
        <v>66275377</v>
      </c>
      <c r="ER7" s="56">
        <f t="shared" si="27"/>
        <v>66464070</v>
      </c>
      <c r="ES7" s="56">
        <f t="shared" si="27"/>
        <v>66676176</v>
      </c>
      <c r="ET7" s="56">
        <f t="shared" si="27"/>
        <v>39094598</v>
      </c>
      <c r="EU7" s="56">
        <f t="shared" si="27"/>
        <v>40683727</v>
      </c>
      <c r="EV7" s="56">
        <f t="shared" si="27"/>
        <v>41891213</v>
      </c>
      <c r="EW7" s="56">
        <f t="shared" si="27"/>
        <v>42806727</v>
      </c>
      <c r="EX7" s="56">
        <f t="shared" si="27"/>
        <v>43530781</v>
      </c>
      <c r="EY7" s="56"/>
    </row>
    <row r="8" spans="1:155" s="57" customFormat="1" x14ac:dyDescent="0.25">
      <c r="A8" s="38"/>
      <c r="B8" s="58">
        <v>2021</v>
      </c>
      <c r="C8" s="58">
        <v>232211</v>
      </c>
      <c r="D8" s="58">
        <v>46</v>
      </c>
      <c r="E8" s="58">
        <v>6</v>
      </c>
      <c r="F8" s="58">
        <v>0</v>
      </c>
      <c r="G8" s="58">
        <v>1</v>
      </c>
      <c r="H8" s="58" t="s">
        <v>157</v>
      </c>
      <c r="I8" s="58" t="s">
        <v>158</v>
      </c>
      <c r="J8" s="58" t="s">
        <v>159</v>
      </c>
      <c r="K8" s="58" t="s">
        <v>160</v>
      </c>
      <c r="L8" s="58" t="s">
        <v>161</v>
      </c>
      <c r="M8" s="58" t="s">
        <v>162</v>
      </c>
      <c r="N8" s="58" t="s">
        <v>163</v>
      </c>
      <c r="O8" s="58" t="s">
        <v>164</v>
      </c>
      <c r="P8" s="58" t="s">
        <v>165</v>
      </c>
      <c r="Q8" s="59">
        <v>22</v>
      </c>
      <c r="R8" s="58" t="s">
        <v>166</v>
      </c>
      <c r="S8" s="58" t="s">
        <v>167</v>
      </c>
      <c r="T8" s="58" t="s">
        <v>168</v>
      </c>
      <c r="U8" s="59">
        <v>44501</v>
      </c>
      <c r="V8" s="59">
        <v>24006</v>
      </c>
      <c r="W8" s="58" t="s">
        <v>39</v>
      </c>
      <c r="X8" s="58" t="s">
        <v>169</v>
      </c>
      <c r="Y8" s="60" t="s">
        <v>170</v>
      </c>
      <c r="Z8" s="59">
        <v>199</v>
      </c>
      <c r="AA8" s="59" t="s">
        <v>39</v>
      </c>
      <c r="AB8" s="59" t="s">
        <v>39</v>
      </c>
      <c r="AC8" s="59" t="s">
        <v>39</v>
      </c>
      <c r="AD8" s="59" t="s">
        <v>39</v>
      </c>
      <c r="AE8" s="59">
        <v>199</v>
      </c>
      <c r="AF8" s="59">
        <v>168</v>
      </c>
      <c r="AG8" s="59" t="s">
        <v>39</v>
      </c>
      <c r="AH8" s="59">
        <v>168</v>
      </c>
      <c r="AI8" s="61">
        <v>102.6</v>
      </c>
      <c r="AJ8" s="61">
        <v>103.6</v>
      </c>
      <c r="AK8" s="61">
        <v>97.6</v>
      </c>
      <c r="AL8" s="61">
        <v>100.7</v>
      </c>
      <c r="AM8" s="61">
        <v>117.8</v>
      </c>
      <c r="AN8" s="61">
        <v>96.6</v>
      </c>
      <c r="AO8" s="61">
        <v>97.2</v>
      </c>
      <c r="AP8" s="61">
        <v>96.9</v>
      </c>
      <c r="AQ8" s="61">
        <v>100.6</v>
      </c>
      <c r="AR8" s="61">
        <v>105.9</v>
      </c>
      <c r="AS8" s="61">
        <v>106.2</v>
      </c>
      <c r="AT8" s="61">
        <v>93.5</v>
      </c>
      <c r="AU8" s="61">
        <v>92.4</v>
      </c>
      <c r="AV8" s="61">
        <v>88</v>
      </c>
      <c r="AW8" s="61">
        <v>78.099999999999994</v>
      </c>
      <c r="AX8" s="61">
        <v>74.7</v>
      </c>
      <c r="AY8" s="61">
        <v>83.9</v>
      </c>
      <c r="AZ8" s="61">
        <v>84</v>
      </c>
      <c r="BA8" s="61">
        <v>84.3</v>
      </c>
      <c r="BB8" s="61">
        <v>80.7</v>
      </c>
      <c r="BC8" s="61">
        <v>82.2</v>
      </c>
      <c r="BD8" s="61">
        <v>86.6</v>
      </c>
      <c r="BE8" s="62">
        <v>95.3</v>
      </c>
      <c r="BF8" s="62">
        <v>89.6</v>
      </c>
      <c r="BG8" s="62">
        <v>91.9</v>
      </c>
      <c r="BH8" s="62">
        <v>103.4</v>
      </c>
      <c r="BI8" s="62">
        <v>80.7</v>
      </c>
      <c r="BJ8" s="62">
        <v>116.9</v>
      </c>
      <c r="BK8" s="62">
        <v>117.1</v>
      </c>
      <c r="BL8" s="62">
        <v>120.5</v>
      </c>
      <c r="BM8" s="62">
        <v>124.2</v>
      </c>
      <c r="BN8" s="62">
        <v>121.6</v>
      </c>
      <c r="BO8" s="62">
        <v>70.7</v>
      </c>
      <c r="BP8" s="61">
        <v>51.4</v>
      </c>
      <c r="BQ8" s="61">
        <v>54.8</v>
      </c>
      <c r="BR8" s="61">
        <v>52.8</v>
      </c>
      <c r="BS8" s="61">
        <v>48.7</v>
      </c>
      <c r="BT8" s="61">
        <v>46.9</v>
      </c>
      <c r="BU8" s="61">
        <v>69.7</v>
      </c>
      <c r="BV8" s="61">
        <v>70.099999999999994</v>
      </c>
      <c r="BW8" s="61">
        <v>70.400000000000006</v>
      </c>
      <c r="BX8" s="61">
        <v>65.8</v>
      </c>
      <c r="BY8" s="61">
        <v>65</v>
      </c>
      <c r="BZ8" s="61">
        <v>67.099999999999994</v>
      </c>
      <c r="CA8" s="62">
        <v>40613</v>
      </c>
      <c r="CB8" s="62">
        <v>41609</v>
      </c>
      <c r="CC8" s="62">
        <v>41210</v>
      </c>
      <c r="CD8" s="62">
        <v>42899</v>
      </c>
      <c r="CE8" s="62">
        <v>41509</v>
      </c>
      <c r="CF8" s="62">
        <v>34136</v>
      </c>
      <c r="CG8" s="62">
        <v>34924</v>
      </c>
      <c r="CH8" s="62">
        <v>35788</v>
      </c>
      <c r="CI8" s="62">
        <v>37855</v>
      </c>
      <c r="CJ8" s="62">
        <v>39289</v>
      </c>
      <c r="CK8" s="61">
        <v>59287</v>
      </c>
      <c r="CL8" s="62">
        <v>15812</v>
      </c>
      <c r="CM8" s="62">
        <v>15566</v>
      </c>
      <c r="CN8" s="62">
        <v>15688</v>
      </c>
      <c r="CO8" s="62">
        <v>15921</v>
      </c>
      <c r="CP8" s="62">
        <v>16255</v>
      </c>
      <c r="CQ8" s="62">
        <v>10130</v>
      </c>
      <c r="CR8" s="62">
        <v>10244</v>
      </c>
      <c r="CS8" s="62">
        <v>10602</v>
      </c>
      <c r="CT8" s="62">
        <v>11234</v>
      </c>
      <c r="CU8" s="62">
        <v>11512</v>
      </c>
      <c r="CV8" s="61">
        <v>17202</v>
      </c>
      <c r="CW8" s="62">
        <v>55.9</v>
      </c>
      <c r="CX8" s="62">
        <v>60</v>
      </c>
      <c r="CY8" s="62">
        <v>63.7</v>
      </c>
      <c r="CZ8" s="62">
        <v>79.599999999999994</v>
      </c>
      <c r="DA8" s="62">
        <v>82.2</v>
      </c>
      <c r="DB8" s="62">
        <v>63.4</v>
      </c>
      <c r="DC8" s="62">
        <v>63.7</v>
      </c>
      <c r="DD8" s="62">
        <v>63.3</v>
      </c>
      <c r="DE8" s="62">
        <v>68.5</v>
      </c>
      <c r="DF8" s="62">
        <v>67.099999999999994</v>
      </c>
      <c r="DG8" s="62">
        <v>56.4</v>
      </c>
      <c r="DH8" s="62">
        <v>18.3</v>
      </c>
      <c r="DI8" s="62">
        <v>15.1</v>
      </c>
      <c r="DJ8" s="62">
        <v>14.3</v>
      </c>
      <c r="DK8" s="62">
        <v>15.3</v>
      </c>
      <c r="DL8" s="62">
        <v>16.600000000000001</v>
      </c>
      <c r="DM8" s="62">
        <v>18.3</v>
      </c>
      <c r="DN8" s="62">
        <v>17.7</v>
      </c>
      <c r="DO8" s="62">
        <v>17.5</v>
      </c>
      <c r="DP8" s="62">
        <v>17.5</v>
      </c>
      <c r="DQ8" s="62">
        <v>17.3</v>
      </c>
      <c r="DR8" s="62">
        <v>24.8</v>
      </c>
      <c r="DS8" s="61">
        <v>75.8</v>
      </c>
      <c r="DT8" s="61">
        <v>74.2</v>
      </c>
      <c r="DU8" s="61">
        <v>75.900000000000006</v>
      </c>
      <c r="DV8" s="61">
        <v>76.900000000000006</v>
      </c>
      <c r="DW8" s="61">
        <v>78.099999999999994</v>
      </c>
      <c r="DX8" s="61">
        <v>53.5</v>
      </c>
      <c r="DY8" s="61">
        <v>54.1</v>
      </c>
      <c r="DZ8" s="61">
        <v>54.6</v>
      </c>
      <c r="EA8" s="61">
        <v>56.9</v>
      </c>
      <c r="EB8" s="61">
        <v>58.1</v>
      </c>
      <c r="EC8" s="61">
        <v>56</v>
      </c>
      <c r="ED8" s="61">
        <v>85.2</v>
      </c>
      <c r="EE8" s="61">
        <v>70.8</v>
      </c>
      <c r="EF8" s="61">
        <v>74.2</v>
      </c>
      <c r="EG8" s="61">
        <v>73.599999999999994</v>
      </c>
      <c r="EH8" s="61">
        <v>75.3</v>
      </c>
      <c r="EI8" s="61">
        <v>71.3</v>
      </c>
      <c r="EJ8" s="61">
        <v>71.400000000000006</v>
      </c>
      <c r="EK8" s="61">
        <v>71.7</v>
      </c>
      <c r="EL8" s="61">
        <v>72.900000000000006</v>
      </c>
      <c r="EM8" s="61">
        <v>73.900000000000006</v>
      </c>
      <c r="EN8" s="61">
        <v>70.7</v>
      </c>
      <c r="EO8" s="62">
        <v>65762467</v>
      </c>
      <c r="EP8" s="62">
        <v>66350457</v>
      </c>
      <c r="EQ8" s="62">
        <v>66275377</v>
      </c>
      <c r="ER8" s="62">
        <v>66464070</v>
      </c>
      <c r="ES8" s="62">
        <v>66676176</v>
      </c>
      <c r="ET8" s="62">
        <v>39094598</v>
      </c>
      <c r="EU8" s="62">
        <v>40683727</v>
      </c>
      <c r="EV8" s="62">
        <v>41891213</v>
      </c>
      <c r="EW8" s="62">
        <v>42806727</v>
      </c>
      <c r="EX8" s="62">
        <v>43530781</v>
      </c>
      <c r="EY8" s="62">
        <v>49765843</v>
      </c>
    </row>
    <row r="9" spans="1:155" x14ac:dyDescent="0.2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2023-02-09T07:09:03Z</cp:lastPrinted>
  <dcterms:created xsi:type="dcterms:W3CDTF">2022-12-01T02:24:53Z</dcterms:created>
  <dcterms:modified xsi:type="dcterms:W3CDTF">2023-02-12T00:53:31Z</dcterms:modified>
  <cp:category/>
</cp:coreProperties>
</file>