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48_南知多町\下水道\"/>
    </mc:Choice>
  </mc:AlternateContent>
  <xr:revisionPtr revIDLastSave="0" documentId="13_ncr:1_{C4C3851F-1763-4D16-97A1-B07F910E99EB}" xr6:coauthVersionLast="47" xr6:coauthVersionMax="47" xr10:uidLastSave="{00000000-0000-0000-0000-000000000000}"/>
  <workbookProtection workbookAlgorithmName="SHA-512" workbookHashValue="eNKqLF+oCjbS9aL6I6JQQvcU2tSnx5y12HWaDXpxo176xd9Fm02dR3VWHgwbRsEJ0r1xH254YF7ajuhfCLBmRA==" workbookSaltValue="wFY5kQcPttVRcg1yFBQV2A=="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D10" i="4"/>
  <c r="I10"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<sst xmlns="http://schemas.openxmlformats.org/spreadsheetml/2006/main" count="236" uniqueCount="121">
  <si>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</si>
  <si>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</si>
  <si>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</si>
  <si>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</si>
  <si>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</si>
  <si>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</si>
  <si>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</si>
  <si>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</si>
  <si>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</si>
  <si>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</si>
  <si>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</si>
  <si>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</si>
  <si>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</si>
  <si>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</si>
  <si>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</si>
  <si>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</si>
  <si>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</si>
  <si>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</si>
  <si>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</si>
  <si>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</si>
  <si>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</si>
  <si>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</si>
  <si>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</si>
  <si>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</si>
  <si>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</si>
  <si>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</si>
  <si>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</si>
  <si>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</si>
  <si>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</si>
  <si>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</si>
  <si>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</si>
  <si>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</si>
  <si>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</si>
  <si>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</si>
  <si>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</si>
  <si>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</si>
  <si>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</si>
  <si>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</si>
  <si>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</si>
  <si>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</si>
  <si>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</si>
  <si>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</si>
  <si>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</si>
  <si>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</si>
  <si>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</si>
  <si>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</si>
  <si>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</si>
  <si>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</si>
  <si>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</si>
  <si>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</si>
  <si>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</si>
  <si>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</si>
  <si>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</si>
  <si>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</si>
  <si>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</si>
  <si>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</si>
  <si>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</si>
  <si>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</si>
  <si>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</si>
  <si>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</si>
  <si>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</si>
  <si>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</si>
  <si>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</si>
  <si>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</si>
  <si>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</si>
  <si>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</si>
  <si>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</si>
  <si>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</si>
  <si>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</si>
  <si>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</si>
  <si>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</si>
  <si>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</si>
  <si>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</si>
  <si>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</si>
  <si>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</si>
  <si>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</si>
  <si>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</si>
  <si>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</si>
  <si>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</si>
  <si>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</si>
  <si>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</si>
  <si>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</si>
  <si>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</si>
  <si>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</si>
  <si>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</si>
  <si>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</si>
  <si>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</si>
  <si>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</si>
  <si>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</si>
  <si>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</si>
  <si>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</si>
  <si>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</si>
  <si>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</si>
  <si>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</si>
  <si>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</si>
  <si>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</si>
  <si>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</si>
  <si>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</si>
  <si>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</si>
  <si>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</si>
  <si>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</si>
  <si>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</si>
  <si>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</si>
  <si>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</si>
  <si>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</si>
  <si>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</si>
  <si>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</si>
  <si>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</si>
  <si>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</si>
  <si>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</si>
  <si>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</si>
  <si>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</si>
  <si>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</si>
  <si>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</si>
  <si>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</si>
  <si>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</si>
  <si>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</si>
  <si>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</si>
  <si>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平成15年8月の一部供用開始より18年経過した。
　日間賀島浄化センターや各中継ポンプ等の維持管理に努めているが、今後、維持費や更新費用等の増加が予想されるため、平成30年度に機能保全計画を策定している。この計画を基に各施設の長寿命化を図る必要がある。</t>
    <phoneticPr fontId="4"/>
  </si>
  <si>
    <t>　これまでは健全な経営を続けることができたが、経年劣化は避けられず、今後の大規模改修等に備えた施策を講じていく必要がある。
　また、将来的に維持費や更新費用等が増加することが見込まれることから、財政計画の見直し及び適正な使用料の収入確保と汚水処理費等を削減することにより、健全な経営努力をしていく必要がある。
　経営戦略は令和2年度に策定しており、令和6年度（公営企業会計適用後）に見直しを行う予定。</t>
    <phoneticPr fontId="4"/>
  </si>
  <si>
    <t xml:space="preserve">①収益的収支比率
　平成23年度以降100％以上となっており、経営健全性は保たれている。
④企業債残高対事業規模比率
　企業債を一般会計から繰り入れて負担しているため、当該数値は0％となっている。
⑤経費回収率
　使用料で回収すべき経費を、全て使用料で賄えていない状況（100％未満）が続いているが、更なる費用削減や効率化を進めて改善を図る。
⑥汚水処理原価
　今後は経年劣化等により汚水処理原価増加は避けられないが、投資の効率化や経費の削減等を図り改善に努める。
⑦施設利用率
　季節変動の大きい観光人口を抱えていることは観光地である日間賀島の特性であるが、今後も平準化に向けた改善を進めていく。
⑧水洗化率
　今後も水洗化率100％に向けた未加入者対策等に努める。
</t>
    <rPh sb="60" eb="63">
      <t>キギョウサイ</t>
    </rPh>
    <rPh sb="64" eb="68">
      <t>イッパンカイケイ</t>
    </rPh>
    <rPh sb="75" eb="77">
      <t>フタン</t>
    </rPh>
    <rPh sb="84" eb="86">
      <t>トウガイ</t>
    </rPh>
    <rPh sb="86" eb="8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</si>
</sst>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FA-4B4B-9BF9-7625358A3C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0.02</c:v>
                </c:pt>
                <c:pt idx="2">
                  <c:v>0.01</c:v>
                </c:pt>
                <c:pt idx="3">
                  <c:v>1.6</c:v>
                </c:pt>
                <c:pt idx="4">
                  <c:v>0.01</c:v>
                </c:pt>
              </c:numCache>
            </c:numRef>
          </c:val>
          <c:smooth val="0"/>
          <c:extLst>
            <c:ext xmlns:c16="http://schemas.microsoft.com/office/drawing/2014/chart" uri="{C3380CC4-5D6E-409C-BE32-E72D297353CC}">
              <c16:uniqueId val="{00000001-A3FA-4B4B-9BF9-7625358A3C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38.51</c:v>
                </c:pt>
                <c:pt idx="1">
                  <c:v>38.83</c:v>
                </c:pt>
                <c:pt idx="2">
                  <c:v>38.25</c:v>
                </c:pt>
                <c:pt idx="3">
                  <c:v>36.85</c:v>
                </c:pt>
                <c:pt idx="4">
                  <c:v>36.97</c:v>
                </c:pt>
              </c:numCache>
            </c:numRef>
          </c:val>
          <c:extLst>
            <c:ext xmlns:c16="http://schemas.microsoft.com/office/drawing/2014/chart" uri="{C3380CC4-5D6E-409C-BE32-E72D297353CC}">
              <c16:uniqueId val="{00000000-06FB-4F46-B5DC-E59BA630C9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06FB-4F46-B5DC-E59BA630C9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97.54</c:v>
                </c:pt>
                <c:pt idx="1">
                  <c:v>97.65</c:v>
                </c:pt>
                <c:pt idx="2">
                  <c:v>97.4</c:v>
                </c:pt>
                <c:pt idx="3">
                  <c:v>97.9</c:v>
                </c:pt>
                <c:pt idx="4">
                  <c:v>98.08</c:v>
                </c:pt>
              </c:numCache>
            </c:numRef>
          </c:val>
          <c:extLst>
            <c:ext xmlns:c16="http://schemas.microsoft.com/office/drawing/2014/chart" uri="{C3380CC4-5D6E-409C-BE32-E72D297353CC}">
              <c16:uniqueId val="{00000000-930C-4321-81A8-3F5570E5F6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80.8</c:v>
                </c:pt>
                <c:pt idx="2">
                  <c:v>79.2</c:v>
                </c:pt>
                <c:pt idx="3">
                  <c:v>79.09</c:v>
                </c:pt>
                <c:pt idx="4">
                  <c:v>78.900000000000006</c:v>
                </c:pt>
              </c:numCache>
            </c:numRef>
          </c:val>
          <c:smooth val="0"/>
          <c:extLst>
            <c:ext xmlns:c16="http://schemas.microsoft.com/office/drawing/2014/chart" uri="{C3380CC4-5D6E-409C-BE32-E72D297353CC}">
              <c16:uniqueId val="{00000001-930C-4321-81A8-3F5570E5F6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101.31</c:v>
                </c:pt>
                <c:pt idx="1">
                  <c:v>102.31</c:v>
                </c:pt>
                <c:pt idx="2">
                  <c:v>103.2</c:v>
                </c:pt>
                <c:pt idx="3">
                  <c:v>105.7</c:v>
                </c:pt>
                <c:pt idx="4">
                  <c:v>103.08</c:v>
                </c:pt>
              </c:numCache>
            </c:numRef>
          </c:val>
          <c:extLst>
            <c:ext xmlns:c16="http://schemas.microsoft.com/office/drawing/2014/chart" uri="{C3380CC4-5D6E-409C-BE32-E72D297353CC}">
              <c16:uniqueId val="{00000000-7054-46DC-8B0F-80AB7EF0FF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4-46DC-8B0F-80AB7EF0FF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31-4985-93AA-DA477E333A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31-4985-93AA-DA477E333A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43-4610-978B-1BC5E97105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43-4610-978B-1BC5E97105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FA-4328-8D11-A486F0FD87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FA-4328-8D11-A486F0FD87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12-4C68-90FC-E3D3EFABE4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12-4C68-90FC-E3D3EFABE4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1D-4FB8-9621-EE628DB290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1006.65</c:v>
                </c:pt>
                <c:pt idx="2">
                  <c:v>998.42</c:v>
                </c:pt>
                <c:pt idx="3">
                  <c:v>1095.52</c:v>
                </c:pt>
                <c:pt idx="4">
                  <c:v>1056.55</c:v>
                </c:pt>
              </c:numCache>
            </c:numRef>
          </c:val>
          <c:smooth val="0"/>
          <c:extLst>
            <c:ext xmlns:c16="http://schemas.microsoft.com/office/drawing/2014/chart" uri="{C3380CC4-5D6E-409C-BE32-E72D297353CC}">
              <c16:uniqueId val="{00000001-1E1D-4FB8-9621-EE628DB290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81.05</c:v>
                </c:pt>
                <c:pt idx="1">
                  <c:v>81.069999999999993</c:v>
                </c:pt>
                <c:pt idx="2">
                  <c:v>81.37</c:v>
                </c:pt>
                <c:pt idx="3">
                  <c:v>94.46</c:v>
                </c:pt>
                <c:pt idx="4">
                  <c:v>91.11</c:v>
                </c:pt>
              </c:numCache>
            </c:numRef>
          </c:val>
          <c:extLst>
            <c:ext xmlns:c16="http://schemas.microsoft.com/office/drawing/2014/chart" uri="{C3380CC4-5D6E-409C-BE32-E72D297353CC}">
              <c16:uniqueId val="{00000000-9530-4F31-AB46-AAF503C80E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43.43</c:v>
                </c:pt>
                <c:pt idx="2">
                  <c:v>41.41</c:v>
                </c:pt>
                <c:pt idx="3">
                  <c:v>39.64</c:v>
                </c:pt>
                <c:pt idx="4">
                  <c:v>40</c:v>
                </c:pt>
              </c:numCache>
            </c:numRef>
          </c:val>
          <c:smooth val="0"/>
          <c:extLst>
            <c:ext xmlns:c16="http://schemas.microsoft.com/office/drawing/2014/chart" uri="{C3380CC4-5D6E-409C-BE32-E72D297353CC}">
              <c16:uniqueId val="{00000001-9530-4F31-AB46-AAF503C80E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168.55</c:v>
                </c:pt>
                <c:pt idx="1">
                  <c:v>167.93</c:v>
                </c:pt>
                <c:pt idx="2">
                  <c:v>170.6</c:v>
                </c:pt>
                <c:pt idx="3">
                  <c:v>150</c:v>
                </c:pt>
                <c:pt idx="4">
                  <c:v>154.71</c:v>
                </c:pt>
              </c:numCache>
            </c:numRef>
          </c:val>
          <c:extLst>
            <c:ext xmlns:c16="http://schemas.microsoft.com/office/drawing/2014/chart" uri="{C3380CC4-5D6E-409C-BE32-E72D297353CC}">
              <c16:uniqueId val="{00000000-28A4-4F0F-90F4-B395CCC430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400.44</c:v>
                </c:pt>
                <c:pt idx="2">
                  <c:v>417.56</c:v>
                </c:pt>
                <c:pt idx="3">
                  <c:v>449.72</c:v>
                </c:pt>
                <c:pt idx="4">
                  <c:v>437.27</c:v>
                </c:pt>
              </c:numCache>
            </c:numRef>
          </c:val>
          <c:smooth val="0"/>
          <c:extLst>
            <c:ext xmlns:c16="http://schemas.microsoft.com/office/drawing/2014/chart" uri="{C3380CC4-5D6E-409C-BE32-E72D297353CC}">
              <c16:uniqueId val="{00000001-28A4-4F0F-90F4-B395CCC430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南知多町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16660</v>
      </c>
      <c r="AM8" s="42"/>
      <c r="AN8" s="42"/>
      <c r="AO8" s="42"/>
      <c r="AP8" s="42"/>
      <c r="AQ8" s="42"/>
      <c r="AR8" s="42"/>
      <c r="AS8" s="42"/>
      <c r="AT8" s="35">
        <f>データ!T6</f>
        <v>38.369999999999997</v>
      </c>
      <c r="AU8" s="35"/>
      <c r="AV8" s="35"/>
      <c r="AW8" s="35"/>
      <c r="AX8" s="35"/>
      <c r="AY8" s="35"/>
      <c r="AZ8" s="35"/>
      <c r="BA8" s="35"/>
      <c r="BB8" s="35">
        <f>データ!U6</f>
        <v>434.19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t="str">
        <f>データ!O6</f>
        <v>該当数値なし</v>
      </c>
      <c r="J10" s="35"/>
      <c r="K10" s="35"/>
      <c r="L10" s="35"/>
      <c r="M10" s="35"/>
      <c r="N10" s="35"/>
      <c r="O10" s="35"/>
      <c r="P10" s="35">
        <f>データ!P6</f>
        <v>10.74</v>
      </c>
      <c r="Q10" s="35"/>
      <c r="R10" s="35"/>
      <c r="S10" s="35"/>
      <c r="T10" s="35"/>
      <c r="U10" s="35"/>
      <c r="V10" s="35"/>
      <c r="W10" s="35">
        <f>データ!Q6</f>
        <v>100.3</v>
      </c>
      <c r="X10" s="35"/>
      <c r="Y10" s="35"/>
      <c r="Z10" s="35"/>
      <c r="AA10" s="35"/>
      <c r="AB10" s="35"/>
      <c r="AC10" s="35"/>
      <c r="AD10" s="42">
        <f>データ!R6</f>
        <v>2562</v>
      </c>
      <c r="AE10" s="42"/>
      <c r="AF10" s="42"/>
      <c r="AG10" s="42"/>
      <c r="AH10" s="42"/>
      <c r="AI10" s="42"/>
      <c r="AJ10" s="42"/>
      <c r="AK10" s="2"/>
      <c r="AL10" s="42">
        <f>データ!V6</f>
        <v>1767</v>
      </c>
      <c r="AM10" s="42"/>
      <c r="AN10" s="42"/>
      <c r="AO10" s="42"/>
      <c r="AP10" s="42"/>
      <c r="AQ10" s="42"/>
      <c r="AR10" s="42"/>
      <c r="AS10" s="42"/>
      <c r="AT10" s="35">
        <f>データ!W6</f>
        <v>0.33</v>
      </c>
      <c r="AU10" s="35"/>
      <c r="AV10" s="35"/>
      <c r="AW10" s="35"/>
      <c r="AX10" s="35"/>
      <c r="AY10" s="35"/>
      <c r="AZ10" s="35"/>
      <c r="BA10" s="35"/>
      <c r="BB10" s="35">
        <f>データ!X6</f>
        <v>5354.55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5">
      <c r="C84" s="2"/>
    </row>
    <row r="85" spans="1:78" hidden="1" x14ac:dyDescent="0.2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nLoISPmlNO3k6pxoMgwflU5O13bnK9TgNOAghXU1yze6wfoyxmNM8XjFwtqnV1Qpkf7a1gyv1xJ0NDsM0d21bg==" saltValue="Bs46y4pZEtWIfwqKI78N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5">
      <c r="A6" s="14" t="s">
        <v>97</v>
      </c>
      <c r="B6" s="19">
        <f>B7</f>
        <v>2021</v>
      </c>
      <c r="C6" s="19">
        <f t="shared" ref="C6:X6" si="3">C7</f>
        <v>234451</v>
      </c>
      <c r="D6" s="19">
        <f t="shared" si="3"/>
        <v>47</v>
      </c>
      <c r="E6" s="19">
        <f t="shared" si="3"/>
        <v>17</v>
      </c>
      <c r="F6" s="19">
        <f t="shared" si="3"/>
        <v>6</v>
      </c>
      <c r="G6" s="19">
        <f t="shared" si="3"/>
        <v>0</v>
      </c>
      <c r="H6" s="19" t="str">
        <f t="shared" si="3"/>
        <v>愛知県　南知多町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10.74</v>
      </c>
      <c r="Q6" s="20">
        <f t="shared" si="3"/>
        <v>100.3</v>
      </c>
      <c r="R6" s="20">
        <f t="shared" si="3"/>
        <v>2562</v>
      </c>
      <c r="S6" s="20">
        <f t="shared" si="3"/>
        <v>16660</v>
      </c>
      <c r="T6" s="20">
        <f t="shared" si="3"/>
        <v>38.369999999999997</v>
      </c>
      <c r="U6" s="20">
        <f t="shared" si="3"/>
        <v>434.19</v>
      </c>
      <c r="V6" s="20">
        <f t="shared" si="3"/>
        <v>1767</v>
      </c>
      <c r="W6" s="20">
        <f t="shared" si="3"/>
        <v>0.33</v>
      </c>
      <c r="X6" s="20">
        <f t="shared" si="3"/>
        <v>5354.55</v>
      </c>
      <c r="Y6" s="21">
        <f>IF(Y7="",NA(),Y7)</f>
        <v>101.31</v>
      </c>
      <c r="Z6" s="21">
        <f t="shared" ref="Z6:AH6" si="4">IF(Z7="",NA(),Z7)</f>
        <v>102.31</v>
      </c>
      <c r="AA6" s="21">
        <f t="shared" si="4"/>
        <v>103.2</v>
      </c>
      <c r="AB6" s="21">
        <f t="shared" si="4"/>
        <v>105.7</v>
      </c>
      <c r="AC6" s="21">
        <f t="shared" si="4"/>
        <v>103.08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1491.92</v>
      </c>
      <c r="BL6" s="21">
        <f t="shared" si="7"/>
        <v>1006.65</v>
      </c>
      <c r="BM6" s="21">
        <f t="shared" si="7"/>
        <v>998.42</v>
      </c>
      <c r="BN6" s="21">
        <f t="shared" si="7"/>
        <v>1095.52</v>
      </c>
      <c r="BO6" s="21">
        <f t="shared" si="7"/>
        <v>1056.55</v>
      </c>
      <c r="BP6" s="20" t="str">
        <f>IF(BP7="","",IF(BP7="-","【-】","【"&amp;SUBSTITUTE(TEXT(BP7,"#,##0.00"),"-","△")&amp;"】"))</f>
        <v>【974.72】</v>
      </c>
      <c r="BQ6" s="21">
        <f>IF(BQ7="",NA(),BQ7)</f>
        <v>81.05</v>
      </c>
      <c r="BR6" s="21">
        <f t="shared" ref="BR6:BZ6" si="8">IF(BR7="",NA(),BR7)</f>
        <v>81.069999999999993</v>
      </c>
      <c r="BS6" s="21">
        <f t="shared" si="8"/>
        <v>81.37</v>
      </c>
      <c r="BT6" s="21">
        <f t="shared" si="8"/>
        <v>94.46</v>
      </c>
      <c r="BU6" s="21">
        <f t="shared" si="8"/>
        <v>91.11</v>
      </c>
      <c r="BV6" s="21">
        <f t="shared" si="8"/>
        <v>46.77</v>
      </c>
      <c r="BW6" s="21">
        <f t="shared" si="8"/>
        <v>43.43</v>
      </c>
      <c r="BX6" s="21">
        <f t="shared" si="8"/>
        <v>41.41</v>
      </c>
      <c r="BY6" s="21">
        <f t="shared" si="8"/>
        <v>39.64</v>
      </c>
      <c r="BZ6" s="21">
        <f t="shared" si="8"/>
        <v>40</v>
      </c>
      <c r="CA6" s="20" t="str">
        <f>IF(CA7="","",IF(CA7="-","【-】","【"&amp;SUBSTITUTE(TEXT(CA7,"#,##0.00"),"-","△")&amp;"】"))</f>
        <v>【44.22】</v>
      </c>
      <c r="CB6" s="21">
        <f>IF(CB7="",NA(),CB7)</f>
        <v>168.55</v>
      </c>
      <c r="CC6" s="21">
        <f t="shared" ref="CC6:CK6" si="9">IF(CC7="",NA(),CC7)</f>
        <v>167.93</v>
      </c>
      <c r="CD6" s="21">
        <f t="shared" si="9"/>
        <v>170.6</v>
      </c>
      <c r="CE6" s="21">
        <f t="shared" si="9"/>
        <v>150</v>
      </c>
      <c r="CF6" s="21">
        <f t="shared" si="9"/>
        <v>154.71</v>
      </c>
      <c r="CG6" s="21">
        <f t="shared" si="9"/>
        <v>348.75</v>
      </c>
      <c r="CH6" s="21">
        <f t="shared" si="9"/>
        <v>400.44</v>
      </c>
      <c r="CI6" s="21">
        <f t="shared" si="9"/>
        <v>417.56</v>
      </c>
      <c r="CJ6" s="21">
        <f t="shared" si="9"/>
        <v>449.72</v>
      </c>
      <c r="CK6" s="21">
        <f t="shared" si="9"/>
        <v>437.27</v>
      </c>
      <c r="CL6" s="20" t="str">
        <f>IF(CL7="","",IF(CL7="-","【-】","【"&amp;SUBSTITUTE(TEXT(CL7,"#,##0.00"),"-","△")&amp;"】"))</f>
        <v>【392.85】</v>
      </c>
      <c r="CM6" s="21">
        <f>IF(CM7="",NA(),CM7)</f>
        <v>38.51</v>
      </c>
      <c r="CN6" s="21">
        <f t="shared" ref="CN6:CV6" si="10">IF(CN7="",NA(),CN7)</f>
        <v>38.83</v>
      </c>
      <c r="CO6" s="21">
        <f t="shared" si="10"/>
        <v>38.25</v>
      </c>
      <c r="CP6" s="21">
        <f t="shared" si="10"/>
        <v>36.85</v>
      </c>
      <c r="CQ6" s="21">
        <f t="shared" si="10"/>
        <v>36.97</v>
      </c>
      <c r="CR6" s="21">
        <f t="shared" si="10"/>
        <v>29.8</v>
      </c>
      <c r="CS6" s="21">
        <f t="shared" si="10"/>
        <v>32.229999999999997</v>
      </c>
      <c r="CT6" s="21">
        <f t="shared" si="10"/>
        <v>32.479999999999997</v>
      </c>
      <c r="CU6" s="21">
        <f t="shared" si="10"/>
        <v>30.19</v>
      </c>
      <c r="CV6" s="21">
        <f t="shared" si="10"/>
        <v>28.77</v>
      </c>
      <c r="CW6" s="20" t="str">
        <f>IF(CW7="","",IF(CW7="-","【-】","【"&amp;SUBSTITUTE(TEXT(CW7,"#,##0.00"),"-","△")&amp;"】"))</f>
        <v>【32.23】</v>
      </c>
      <c r="CX6" s="21">
        <f>IF(CX7="",NA(),CX7)</f>
        <v>97.54</v>
      </c>
      <c r="CY6" s="21">
        <f t="shared" ref="CY6:DG6" si="11">IF(CY7="",NA(),CY7)</f>
        <v>97.65</v>
      </c>
      <c r="CZ6" s="21">
        <f t="shared" si="11"/>
        <v>97.4</v>
      </c>
      <c r="DA6" s="21">
        <f t="shared" si="11"/>
        <v>97.9</v>
      </c>
      <c r="DB6" s="21">
        <f t="shared" si="11"/>
        <v>98.08</v>
      </c>
      <c r="DC6" s="21">
        <f t="shared" si="11"/>
        <v>66.95</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0.02</v>
      </c>
      <c r="EL6" s="21">
        <f t="shared" si="14"/>
        <v>0.01</v>
      </c>
      <c r="EM6" s="21">
        <f t="shared" si="14"/>
        <v>1.6</v>
      </c>
      <c r="EN6" s="21">
        <f t="shared" si="14"/>
        <v>0.01</v>
      </c>
      <c r="EO6" s="20" t="str">
        <f>IF(EO7="","",IF(EO7="-","【-】","【"&amp;SUBSTITUTE(TEXT(EO7,"#,##0.00"),"-","△")&amp;"】"))</f>
        <v>【0.01】</v>
      </c>
    </row>
    <row r="7" spans="1:145" s="22" customFormat="1" x14ac:dyDescent="0.25">
      <c r="A7" s="14"/>
      <c r="B7" s="23">
        <v>2021</v>
      </c>
      <c r="C7" s="23">
        <v>234451</v>
      </c>
      <c r="D7" s="23">
        <v>47</v>
      </c>
      <c r="E7" s="23">
        <v>17</v>
      </c>
      <c r="F7" s="23">
        <v>6</v>
      </c>
      <c r="G7" s="23">
        <v>0</v>
      </c>
      <c r="H7" s="23" t="s">
        <v>98</v>
      </c>
      <c r="I7" s="23" t="s">
        <v>99</v>
      </c>
      <c r="J7" s="23" t="s">
        <v>100</v>
      </c>
      <c r="K7" s="23" t="s">
        <v>101</v>
      </c>
      <c r="L7" s="23" t="s">
        <v>102</v>
      </c>
      <c r="M7" s="23" t="s">
        <v>103</v>
      </c>
      <c r="N7" s="24" t="s">
        <v>104</v>
      </c>
      <c r="O7" s="24" t="s">
        <v>105</v>
      </c>
      <c r="P7" s="24">
        <v>10.74</v>
      </c>
      <c r="Q7" s="24">
        <v>100.3</v>
      </c>
      <c r="R7" s="24">
        <v>2562</v>
      </c>
      <c r="S7" s="24">
        <v>16660</v>
      </c>
      <c r="T7" s="24">
        <v>38.369999999999997</v>
      </c>
      <c r="U7" s="24">
        <v>434.19</v>
      </c>
      <c r="V7" s="24">
        <v>1767</v>
      </c>
      <c r="W7" s="24">
        <v>0.33</v>
      </c>
      <c r="X7" s="24">
        <v>5354.55</v>
      </c>
      <c r="Y7" s="24">
        <v>101.31</v>
      </c>
      <c r="Z7" s="24">
        <v>102.31</v>
      </c>
      <c r="AA7" s="24">
        <v>103.2</v>
      </c>
      <c r="AB7" s="24">
        <v>105.7</v>
      </c>
      <c r="AC7" s="24">
        <v>103.08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1491.92</v>
      </c>
      <c r="BL7" s="24">
        <v>1006.65</v>
      </c>
      <c r="BM7" s="24">
        <v>998.42</v>
      </c>
      <c r="BN7" s="24">
        <v>1095.52</v>
      </c>
      <c r="BO7" s="24">
        <v>1056.55</v>
      </c>
      <c r="BP7" s="24">
        <v>974.72</v>
      </c>
      <c r="BQ7" s="24">
        <v>81.05</v>
      </c>
      <c r="BR7" s="24">
        <v>81.069999999999993</v>
      </c>
      <c r="BS7" s="24">
        <v>81.37</v>
      </c>
      <c r="BT7" s="24">
        <v>94.46</v>
      </c>
      <c r="BU7" s="24">
        <v>91.11</v>
      </c>
      <c r="BV7" s="24">
        <v>46.77</v>
      </c>
      <c r="BW7" s="24">
        <v>43.43</v>
      </c>
      <c r="BX7" s="24">
        <v>41.41</v>
      </c>
      <c r="BY7" s="24">
        <v>39.64</v>
      </c>
      <c r="BZ7" s="24">
        <v>40</v>
      </c>
      <c r="CA7" s="24">
        <v>44.22</v>
      </c>
      <c r="CB7" s="24">
        <v>168.55</v>
      </c>
      <c r="CC7" s="24">
        <v>167.93</v>
      </c>
      <c r="CD7" s="24">
        <v>170.6</v>
      </c>
      <c r="CE7" s="24">
        <v>150</v>
      </c>
      <c r="CF7" s="24">
        <v>154.71</v>
      </c>
      <c r="CG7" s="24">
        <v>348.75</v>
      </c>
      <c r="CH7" s="24">
        <v>400.44</v>
      </c>
      <c r="CI7" s="24">
        <v>417.56</v>
      </c>
      <c r="CJ7" s="24">
        <v>449.72</v>
      </c>
      <c r="CK7" s="24">
        <v>437.27</v>
      </c>
      <c r="CL7" s="24">
        <v>392.85</v>
      </c>
      <c r="CM7" s="24">
        <v>38.51</v>
      </c>
      <c r="CN7" s="24">
        <v>38.83</v>
      </c>
      <c r="CO7" s="24">
        <v>38.25</v>
      </c>
      <c r="CP7" s="24">
        <v>36.85</v>
      </c>
      <c r="CQ7" s="24">
        <v>36.97</v>
      </c>
      <c r="CR7" s="24">
        <v>29.8</v>
      </c>
      <c r="CS7" s="24">
        <v>32.229999999999997</v>
      </c>
      <c r="CT7" s="24">
        <v>32.479999999999997</v>
      </c>
      <c r="CU7" s="24">
        <v>30.19</v>
      </c>
      <c r="CV7" s="24">
        <v>28.77</v>
      </c>
      <c r="CW7" s="24">
        <v>32.229999999999997</v>
      </c>
      <c r="CX7" s="24">
        <v>97.54</v>
      </c>
      <c r="CY7" s="24">
        <v>97.65</v>
      </c>
      <c r="CZ7" s="24">
        <v>97.4</v>
      </c>
      <c r="DA7" s="24">
        <v>97.9</v>
      </c>
      <c r="DB7" s="24">
        <v>98.08</v>
      </c>
      <c r="DC7" s="24">
        <v>66.95</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0.02</v>
      </c>
      <c r="EL7" s="24">
        <v>0.01</v>
      </c>
      <c r="EM7" s="24">
        <v>1.6</v>
      </c>
      <c r="EN7" s="24">
        <v>0.01</v>
      </c>
      <c r="EO7" s="24">
        <v>0.01</v>
      </c>
    </row>
    <row r="8" spans="1:145"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5">
      <c r="B11">
        <v>4</v>
      </c>
      <c r="C11">
        <v>3</v>
      </c>
      <c r="D11">
        <v>2</v>
      </c>
      <c r="E11">
        <v>1</v>
      </c>
      <c r="F11">
        <v>0</v>
      </c>
      <c r="G11" t="s">
        <v>111</v>
      </c>
    </row>
    <row r="12" spans="1:145" x14ac:dyDescent="0.25">
      <c r="B12">
        <v>1</v>
      </c>
      <c r="C12">
        <v>1</v>
      </c>
      <c r="D12">
        <v>1</v>
      </c>
      <c r="E12">
        <v>2</v>
      </c>
      <c r="F12">
        <v>3</v>
      </c>
      <c r="G12" t="s">
        <v>112</v>
      </c>
    </row>
    <row r="13" spans="1:145" x14ac:dyDescent="0.2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2023-02-03T12:11:04Z</cp:lastPrinted>
  <dcterms:created xsi:type="dcterms:W3CDTF">2022-12-01T02:03:02Z</dcterms:created>
  <dcterms:modified xsi:type="dcterms:W3CDTF">2023-02-03T12:11:06Z</dcterms:modified>
  <cp:category/>
</cp:coreProperties>
</file>