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78_北名古屋水道企業団\02 0127修正\"/>
    </mc:Choice>
  </mc:AlternateContent>
  <xr:revisionPtr revIDLastSave="0" documentId="13_ncr:1_{A92C6C14-BDE6-4E73-9FBA-AD19E01CE60E}" xr6:coauthVersionLast="47" xr6:coauthVersionMax="47" xr10:uidLastSave="{00000000-0000-0000-0000-000000000000}"/>
  <workbookProtection workbookAlgorithmName="SHA-512" workbookHashValue="j6OrfYOu9mPrSBwx34F3dq6VW7Bn+mw/JqrtEmbwiz22esHak/HwIyFN55H+1IM4uMo5dMCTBJSDIs/FwxC6rw==" workbookSaltValue="nsXFS43NVd9iCBE/iL9+O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I10" i="4"/>
  <c r="B10" i="4"/>
  <c r="AD8"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<sst xmlns="http://schemas.openxmlformats.org/spreadsheetml/2006/main" count="231" uniqueCount="113">
  <si>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</si>
  <si>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</si>
  <si>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</si>
  <si>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</si>
  <si>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</si>
  <si>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</si>
  <si>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</si>
  <si>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</si>
  <si>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</si>
  <si>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</si>
  <si>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</si>
  <si>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</si>
  <si>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</si>
  <si>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</si>
  <si>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</si>
  <si>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</si>
  <si>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</si>
  <si>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</si>
  <si>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</si>
  <si>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</si>
  <si>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</si>
  <si>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</si>
  <si>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</si>
  <si>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</si>
  <si>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</si>
  <si>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</si>
  <si>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</si>
  <si>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</si>
  <si>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</si>
  <si>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</si>
  <si>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</si>
  <si>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</si>
  <si>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</si>
  <si>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</si>
  <si>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</si>
  <si>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</si>
  <si>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</si>
  <si>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</si>
  <si>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</si>
  <si>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</si>
  <si>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</si>
  <si>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</si>
  <si>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</si>
  <si>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</si>
  <si>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</si>
  <si>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</si>
  <si>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</si>
  <si>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</si>
  <si>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</si>
  <si>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</si>
  <si>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</si>
  <si>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</si>
  <si>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</si>
  <si>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</si>
  <si>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</si>
  <si>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</si>
  <si>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</si>
  <si>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</si>
  <si>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</si>
  <si>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</si>
  <si>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</si>
  <si>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</si>
  <si>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</si>
  <si>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</si>
  <si>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</si>
  <si>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</si>
  <si>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</si>
  <si>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</si>
  <si>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</si>
  <si>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</si>
  <si>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</si>
  <si>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</si>
  <si>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</si>
  <si>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</si>
  <si>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</si>
  <si>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</si>
  <si>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</si>
  <si>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</si>
  <si>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</si>
  <si>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</si>
  <si>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</si>
  <si>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</si>
  <si>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</si>
  <si>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</si>
  <si>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</si>
  <si>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</si>
  <si>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</si>
  <si>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</si>
  <si>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</si>
  <si>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</si>
  <si>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</si>
  <si>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</si>
  <si>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</si>
  <si>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</si>
  <si>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</si>
  <si>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</si>
  <si>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</si>
  <si>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</si>
  <si>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</si>
  <si>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</si>
  <si>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</si>
  <si>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</si>
  <si>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</si>
  <si>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</si>
  <si>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</si>
  <si>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</si>
  <si>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</si>
  <si>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</si>
  <si>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</si>
  <si>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</si>
  <si>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３年度決算では、経営の健全性・効率性における各指標は類似団体平均値と比較して概ね良好な数値を示しており、健全かつ効率的に経営を行っているといえる。しかし、中長期的には、給水人口の減少や節水機器の更なる普及により給水収益の減少が予測されるなか、老朽化した施設の更新・統合事業や基幹管路・重要給水施設管路の耐震化に多額の費用が見込まれるため、経営状況は厳しさを増していくと思われる。
　施設の統合事業においては、３箇所の配水場の統合を行い、将来的な更新費用の削減に取り組む予定である。
　強靭で持続可能な水道事業を構築していくため、新水道ビジョン（平成27年度策定）や、経営戦略（令和2年度策定）を令和５年度に見直し、更なる効率化に努めていく予定である。</t>
    <rPh sb="135" eb="137">
      <t>トウゴウ</t>
    </rPh>
    <rPh sb="197" eb="199">
      <t>トウゴウ</t>
    </rPh>
    <rPh sb="300" eb="302">
      <t>レイワ</t>
    </rPh>
    <rPh sb="303" eb="304">
      <t>ネン</t>
    </rPh>
    <rPh sb="304" eb="305">
      <t>ド</t>
    </rPh>
    <rPh sb="306" eb="308">
      <t>ミナオ</t>
    </rPh>
    <rPh sb="317" eb="318">
      <t>ツト</t>
    </rPh>
    <rPh sb="322" eb="324">
      <t>ヨテイ</t>
    </rPh>
    <phoneticPr fontId="4"/>
  </si>
  <si>
    <t>　①経常収支比率及び⑤料金回収率は類似団体平均値を上回っており、経営状況は比較的良好といえる。しかし、長期的には施設の更新事業及び給水人口の減少により経常収支の悪化が見込まれる。また、エネルギー資源の高騰により動力費の増加が予想される。引き続き経営改革に取り組み費用の削減に努め、⑥給水原価を抑制するとともに、水道料金改定の検討をしていく必要がある。
　③流動比率は、前年度に続き令和３年度に２億円の企業債借入を行ったことと、一時的に施設更新工事が減り流動負債となる未払金が減少したため、令和２年度に比べると指数が改善したが、類似団体平均値と比べると下回っている。令和４年度以降も施設の更新費用を企業債の借入により賄っていくことを予定しているため、④企業債残高対給水収益比率が増加していくことが予測される。
　⑦施設利用率については、類似団体平均値を上回っており、施設の有効利用ができているといえる。また３箇所ある配水場施設の老朽化に伴い新たに建設する１箇所に統合する方針で進め、更なる効率化を行う。
　⑧有収率は、構成市町の下水道工事に同調して老朽管の更新を計画的に実施してきたことにより漏水等の無効水量が減少し、類似団体平均値を上回って推移している。今後は、基幹管路や配水場施設の更新・統合を中心に投資を行う予定であるため、現在の有収率を維持できるように努めていく必要がある。</t>
    <rPh sb="97" eb="99">
      <t>シゲン</t>
    </rPh>
    <rPh sb="100" eb="102">
      <t>コウトウ</t>
    </rPh>
    <rPh sb="105" eb="107">
      <t>ドウリョク</t>
    </rPh>
    <rPh sb="107" eb="108">
      <t>ヒ</t>
    </rPh>
    <rPh sb="109" eb="111">
      <t>ゾウカ</t>
    </rPh>
    <rPh sb="112" eb="114">
      <t>ヨソウ</t>
    </rPh>
    <rPh sb="185" eb="188">
      <t>ゼンネンド</t>
    </rPh>
    <rPh sb="189" eb="190">
      <t>ツヅ</t>
    </rPh>
    <rPh sb="214" eb="217">
      <t>イチジテキ</t>
    </rPh>
    <rPh sb="218" eb="220">
      <t>シセツ</t>
    </rPh>
    <rPh sb="220" eb="222">
      <t>コウシン</t>
    </rPh>
    <rPh sb="222" eb="224">
      <t>コウジ</t>
    </rPh>
    <rPh sb="225" eb="226">
      <t>ヘ</t>
    </rPh>
    <rPh sb="405" eb="407">
      <t>カショ</t>
    </rPh>
    <rPh sb="409" eb="411">
      <t>ハイスイ</t>
    </rPh>
    <rPh sb="411" eb="412">
      <t>ジョウ</t>
    </rPh>
    <rPh sb="412" eb="414">
      <t>シセツ</t>
    </rPh>
    <rPh sb="415" eb="418">
      <t>ロウキュウカ</t>
    </rPh>
    <rPh sb="419" eb="420">
      <t>トモナ</t>
    </rPh>
    <rPh sb="421" eb="422">
      <t>アラ</t>
    </rPh>
    <rPh sb="424" eb="426">
      <t>ケンセツ</t>
    </rPh>
    <rPh sb="429" eb="431">
      <t>カショ</t>
    </rPh>
    <rPh sb="432" eb="434">
      <t>トウゴウ</t>
    </rPh>
    <rPh sb="436" eb="438">
      <t>ホウシン</t>
    </rPh>
    <rPh sb="439" eb="440">
      <t>スス</t>
    </rPh>
    <rPh sb="442" eb="443">
      <t>サラ</t>
    </rPh>
    <rPh sb="445" eb="448">
      <t>コウリツカ</t>
    </rPh>
    <rPh sb="449" eb="450">
      <t>オコナ</t>
    </rPh>
    <rPh sb="548" eb="550">
      <t>トウゴウ</t>
    </rPh>
    <phoneticPr fontId="4"/>
  </si>
  <si>
    <t>　①有形固定資産減価償却率は、固定資産の老朽化に伴い年々増加傾向にある。また、拡張時代に埋設した配水管が法定耐用年数を超え始めたため、②管路経年化率も年々増加傾向にあり、令和３年度については類似団体平均値を下回ったものの、耐用年数が40年以上とされるダクタイル鋳鉄管や高密度ポリエチレン管を積極的に採用することにより管路の長寿命化を図っている。
③管路更新率は、構成市町の下水道整備に同調して配水支管の老朽管を中心に積極的に更新を行ってきたため、類似団体平均値を上回って推移してきたが、今後は基幹管路・重要給水施設管路の耐震化や配水施設の更新・統合に多額の費用が必要であり、支管管路更新に係る費用が削減されるため平均値に近づくと予測される。</t>
    <rPh sb="85" eb="87">
      <t>レイワ</t>
    </rPh>
    <rPh sb="88" eb="90">
      <t>ネンド</t>
    </rPh>
    <rPh sb="103" eb="104">
      <t>シタ</t>
    </rPh>
    <rPh sb="252" eb="254">
      <t>ジュウヨウ</t>
    </rPh>
    <rPh sb="254" eb="256">
      <t>キュウスイ</t>
    </rPh>
    <rPh sb="256" eb="258">
      <t>シセツ</t>
    </rPh>
    <rPh sb="258" eb="260">
      <t>カンロ</t>
    </rPh>
    <rPh sb="273" eb="275">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</si>
</sst>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1.94</c:v>
                </c:pt>
                <c:pt idx="1">
                  <c:v>2.16</c:v>
                </c:pt>
                <c:pt idx="2">
                  <c:v>1.92</c:v>
                </c:pt>
                <c:pt idx="3">
                  <c:v>2.1</c:v>
                </c:pt>
                <c:pt idx="4">
                  <c:v>1.73</c:v>
                </c:pt>
              </c:numCache>
            </c:numRef>
          </c:val>
          <c:extLst>
            <c:ext xmlns:c16="http://schemas.microsoft.com/office/drawing/2014/chart" uri="{C3380CC4-5D6E-409C-BE32-E72D297353CC}">
              <c16:uniqueId val="{00000000-6B39-48B4-BFED-A3751A82D0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6B39-48B4-BFED-A3751A82D0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78.400000000000006</c:v>
                </c:pt>
                <c:pt idx="1">
                  <c:v>72.739999999999995</c:v>
                </c:pt>
                <c:pt idx="2">
                  <c:v>71.87</c:v>
                </c:pt>
                <c:pt idx="3">
                  <c:v>72.7</c:v>
                </c:pt>
                <c:pt idx="4">
                  <c:v>71.900000000000006</c:v>
                </c:pt>
              </c:numCache>
            </c:numRef>
          </c:val>
          <c:extLst>
            <c:ext xmlns:c16="http://schemas.microsoft.com/office/drawing/2014/chart" uri="{C3380CC4-5D6E-409C-BE32-E72D297353CC}">
              <c16:uniqueId val="{00000000-4DDD-4E21-A534-96931D77A9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DDD-4E21-A534-96931D77A9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93.42</c:v>
                </c:pt>
                <c:pt idx="1">
                  <c:v>93.72</c:v>
                </c:pt>
                <c:pt idx="2">
                  <c:v>94.4</c:v>
                </c:pt>
                <c:pt idx="3">
                  <c:v>95.09</c:v>
                </c:pt>
                <c:pt idx="4">
                  <c:v>95.41</c:v>
                </c:pt>
              </c:numCache>
            </c:numRef>
          </c:val>
          <c:extLst>
            <c:ext xmlns:c16="http://schemas.microsoft.com/office/drawing/2014/chart" uri="{C3380CC4-5D6E-409C-BE32-E72D297353CC}">
              <c16:uniqueId val="{00000000-0279-40A1-B8E8-6F55D8721A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279-40A1-B8E8-6F55D8721A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117.07</c:v>
                </c:pt>
                <c:pt idx="1">
                  <c:v>120.13</c:v>
                </c:pt>
                <c:pt idx="2">
                  <c:v>119.99</c:v>
                </c:pt>
                <c:pt idx="3">
                  <c:v>118.47</c:v>
                </c:pt>
                <c:pt idx="4">
                  <c:v>119.78</c:v>
                </c:pt>
              </c:numCache>
            </c:numRef>
          </c:val>
          <c:extLst>
            <c:ext xmlns:c16="http://schemas.microsoft.com/office/drawing/2014/chart" uri="{C3380CC4-5D6E-409C-BE32-E72D297353CC}">
              <c16:uniqueId val="{00000000-C2AC-442B-B140-054A17ADBD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C2AC-442B-B140-054A17ADBD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44.12</c:v>
                </c:pt>
                <c:pt idx="1">
                  <c:v>44.42</c:v>
                </c:pt>
                <c:pt idx="2">
                  <c:v>45.55</c:v>
                </c:pt>
                <c:pt idx="3">
                  <c:v>45.68</c:v>
                </c:pt>
                <c:pt idx="4">
                  <c:v>46.78</c:v>
                </c:pt>
              </c:numCache>
            </c:numRef>
          </c:val>
          <c:extLst>
            <c:ext xmlns:c16="http://schemas.microsoft.com/office/drawing/2014/chart" uri="{C3380CC4-5D6E-409C-BE32-E72D297353CC}">
              <c16:uniqueId val="{00000000-D497-4816-9499-99ABDE2C20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D497-4816-9499-99ABDE2C20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15.28</c:v>
                </c:pt>
                <c:pt idx="1">
                  <c:v>17.170000000000002</c:v>
                </c:pt>
                <c:pt idx="2">
                  <c:v>18.28</c:v>
                </c:pt>
                <c:pt idx="3">
                  <c:v>18.829999999999998</c:v>
                </c:pt>
                <c:pt idx="4">
                  <c:v>18.989999999999998</c:v>
                </c:pt>
              </c:numCache>
            </c:numRef>
          </c:val>
          <c:extLst>
            <c:ext xmlns:c16="http://schemas.microsoft.com/office/drawing/2014/chart" uri="{C3380CC4-5D6E-409C-BE32-E72D297353CC}">
              <c16:uniqueId val="{00000000-D382-482E-9763-0C222AEBE9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382-482E-9763-0C222AEBE9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26-42A6-ACF7-6A5CCA396B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B26-42A6-ACF7-6A5CCA396B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229.39</c:v>
                </c:pt>
                <c:pt idx="1">
                  <c:v>204.81</c:v>
                </c:pt>
                <c:pt idx="2">
                  <c:v>229.22</c:v>
                </c:pt>
                <c:pt idx="3">
                  <c:v>240.68</c:v>
                </c:pt>
                <c:pt idx="4">
                  <c:v>321.88</c:v>
                </c:pt>
              </c:numCache>
            </c:numRef>
          </c:val>
          <c:extLst>
            <c:ext xmlns:c16="http://schemas.microsoft.com/office/drawing/2014/chart" uri="{C3380CC4-5D6E-409C-BE32-E72D297353CC}">
              <c16:uniqueId val="{00000000-FC69-4291-AAFC-DD16A2FEF4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C69-4291-AAFC-DD16A2FEF4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138.18</c:v>
                </c:pt>
                <c:pt idx="1">
                  <c:v>126.35</c:v>
                </c:pt>
                <c:pt idx="2">
                  <c:v>114.92</c:v>
                </c:pt>
                <c:pt idx="3">
                  <c:v>119.64</c:v>
                </c:pt>
                <c:pt idx="4">
                  <c:v>119.9</c:v>
                </c:pt>
              </c:numCache>
            </c:numRef>
          </c:val>
          <c:extLst>
            <c:ext xmlns:c16="http://schemas.microsoft.com/office/drawing/2014/chart" uri="{C3380CC4-5D6E-409C-BE32-E72D297353CC}">
              <c16:uniqueId val="{00000000-2076-4E30-95A9-0EBD81FFA0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076-4E30-95A9-0EBD81FFA0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118.99</c:v>
                </c:pt>
                <c:pt idx="1">
                  <c:v>122.39</c:v>
                </c:pt>
                <c:pt idx="2">
                  <c:v>121.49</c:v>
                </c:pt>
                <c:pt idx="3">
                  <c:v>119.88</c:v>
                </c:pt>
                <c:pt idx="4">
                  <c:v>121.92</c:v>
                </c:pt>
              </c:numCache>
            </c:numRef>
          </c:val>
          <c:extLst>
            <c:ext xmlns:c16="http://schemas.microsoft.com/office/drawing/2014/chart" uri="{C3380CC4-5D6E-409C-BE32-E72D297353CC}">
              <c16:uniqueId val="{00000000-B405-4F6A-95B4-DDF8287C13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405-4F6A-95B4-DDF8287C13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140.11000000000001</c:v>
                </c:pt>
                <c:pt idx="1">
                  <c:v>136.61000000000001</c:v>
                </c:pt>
                <c:pt idx="2">
                  <c:v>137.66999999999999</c:v>
                </c:pt>
                <c:pt idx="3">
                  <c:v>137.91999999999999</c:v>
                </c:pt>
                <c:pt idx="4">
                  <c:v>136.37</c:v>
                </c:pt>
              </c:numCache>
            </c:numRef>
          </c:val>
          <c:extLst>
            <c:ext xmlns:c16="http://schemas.microsoft.com/office/drawing/2014/chart" uri="{C3380CC4-5D6E-409C-BE32-E72D297353CC}">
              <c16:uniqueId val="{00000000-7612-4A3D-BB34-AAD208A8AE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612-4A3D-BB34-AAD208A8AE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愛知県　北名古屋水道企業団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自治体職員</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78.81</v>
      </c>
      <c r="J10" s="38"/>
      <c r="K10" s="38"/>
      <c r="L10" s="38"/>
      <c r="M10" s="38"/>
      <c r="N10" s="38"/>
      <c r="O10" s="68"/>
      <c r="P10" s="58">
        <f>データ!$P$6</f>
        <v>97.34</v>
      </c>
      <c r="Q10" s="58"/>
      <c r="R10" s="58"/>
      <c r="S10" s="58"/>
      <c r="T10" s="58"/>
      <c r="U10" s="58"/>
      <c r="V10" s="58"/>
      <c r="W10" s="69">
        <f>データ!$Q$6</f>
        <v>2860</v>
      </c>
      <c r="X10" s="69"/>
      <c r="Y10" s="69"/>
      <c r="Z10" s="69"/>
      <c r="AA10" s="69"/>
      <c r="AB10" s="69"/>
      <c r="AC10" s="69"/>
      <c r="AD10" s="2"/>
      <c r="AE10" s="2"/>
      <c r="AF10" s="2"/>
      <c r="AG10" s="2"/>
      <c r="AH10" s="2"/>
      <c r="AI10" s="2"/>
      <c r="AJ10" s="2"/>
      <c r="AK10" s="2"/>
      <c r="AL10" s="69">
        <f>データ!$U$6</f>
        <v>99064</v>
      </c>
      <c r="AM10" s="69"/>
      <c r="AN10" s="69"/>
      <c r="AO10" s="69"/>
      <c r="AP10" s="69"/>
      <c r="AQ10" s="69"/>
      <c r="AR10" s="69"/>
      <c r="AS10" s="69"/>
      <c r="AT10" s="37">
        <f>データ!$V$6</f>
        <v>22.21</v>
      </c>
      <c r="AU10" s="38"/>
      <c r="AV10" s="38"/>
      <c r="AW10" s="38"/>
      <c r="AX10" s="38"/>
      <c r="AY10" s="38"/>
      <c r="AZ10" s="38"/>
      <c r="BA10" s="38"/>
      <c r="BB10" s="58">
        <f>データ!$W$6</f>
        <v>4460.33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LF2vP61tWtOvCjGxd41SjyE2hDNPYh7EXQk5WB7Jj2xKNkEycAA/f9KT/IzVWnsrWl4GtZ3E4gUPdvMsLqyUw==" saltValue="UnGTT9vpA7d6phOXZ78y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238635</v>
      </c>
      <c r="D6" s="20">
        <f t="shared" si="3"/>
        <v>46</v>
      </c>
      <c r="E6" s="20">
        <f t="shared" si="3"/>
        <v>1</v>
      </c>
      <c r="F6" s="20">
        <f t="shared" si="3"/>
        <v>0</v>
      </c>
      <c r="G6" s="20">
        <f t="shared" si="3"/>
        <v>1</v>
      </c>
      <c r="H6" s="20" t="str">
        <f t="shared" si="3"/>
        <v>愛知県　北名古屋水道企業団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78.81</v>
      </c>
      <c r="P6" s="21">
        <f t="shared" si="3"/>
        <v>97.34</v>
      </c>
      <c r="Q6" s="21">
        <f t="shared" si="3"/>
        <v>2860</v>
      </c>
      <c r="R6" s="21" t="str">
        <f t="shared" si="3"/>
        <v>-</v>
      </c>
      <c r="S6" s="21" t="str">
        <f t="shared" si="3"/>
        <v>-</v>
      </c>
      <c r="T6" s="21" t="str">
        <f t="shared" si="3"/>
        <v>-</v>
      </c>
      <c r="U6" s="21">
        <f t="shared" si="3"/>
        <v>99064</v>
      </c>
      <c r="V6" s="21">
        <f t="shared" si="3"/>
        <v>22.21</v>
      </c>
      <c r="W6" s="21">
        <f t="shared" si="3"/>
        <v>4460.33</v>
      </c>
      <c r="X6" s="22">
        <f>IF(X7="",NA(),X7)</f>
        <v>117.07</v>
      </c>
      <c r="Y6" s="22">
        <f t="shared" ref="Y6:AG6" si="4">IF(Y7="",NA(),Y7)</f>
        <v>120.13</v>
      </c>
      <c r="Z6" s="22">
        <f t="shared" si="4"/>
        <v>119.99</v>
      </c>
      <c r="AA6" s="22">
        <f t="shared" si="4"/>
        <v>118.47</v>
      </c>
      <c r="AB6" s="22">
        <f t="shared" si="4"/>
        <v>119.78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229.39</v>
      </c>
      <c r="AU6" s="22">
        <f t="shared" ref="AU6:BC6" si="6">IF(AU7="",NA(),AU7)</f>
        <v>204.81</v>
      </c>
      <c r="AV6" s="22">
        <f t="shared" si="6"/>
        <v>229.22</v>
      </c>
      <c r="AW6" s="22">
        <f t="shared" si="6"/>
        <v>240.68</v>
      </c>
      <c r="AX6" s="22">
        <f t="shared" si="6"/>
        <v>321.88</v>
      </c>
      <c r="AY6" s="22">
        <f t="shared" si="6"/>
        <v>355.5</v>
      </c>
      <c r="AZ6" s="22">
        <f t="shared" si="6"/>
        <v>349.83</v>
      </c>
      <c r="BA6" s="22">
        <f t="shared" si="6"/>
        <v>360.86</v>
      </c>
      <c r="BB6" s="22">
        <f t="shared" si="6"/>
        <v>350.79</v>
      </c>
      <c r="BC6" s="22">
        <f t="shared" si="6"/>
        <v>354.57</v>
      </c>
      <c r="BD6" s="21" t="str">
        <f>IF(BD7="","",IF(BD7="-","【-】","【"&amp;SUBSTITUTE(TEXT(BD7,"#,##0.00"),"-","△")&amp;"】"))</f>
        <v>【261.51】</v>
      </c>
      <c r="BE6" s="22">
        <f>IF(BE7="",NA(),BE7)</f>
        <v>138.18</v>
      </c>
      <c r="BF6" s="22">
        <f t="shared" ref="BF6:BN6" si="7">IF(BF7="",NA(),BF7)</f>
        <v>126.35</v>
      </c>
      <c r="BG6" s="22">
        <f t="shared" si="7"/>
        <v>114.92</v>
      </c>
      <c r="BH6" s="22">
        <f t="shared" si="7"/>
        <v>119.64</v>
      </c>
      <c r="BI6" s="22">
        <f t="shared" si="7"/>
        <v>119.9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118.99</v>
      </c>
      <c r="BQ6" s="22">
        <f t="shared" ref="BQ6:BY6" si="8">IF(BQ7="",NA(),BQ7)</f>
        <v>122.39</v>
      </c>
      <c r="BR6" s="22">
        <f t="shared" si="8"/>
        <v>121.49</v>
      </c>
      <c r="BS6" s="22">
        <f t="shared" si="8"/>
        <v>119.88</v>
      </c>
      <c r="BT6" s="22">
        <f t="shared" si="8"/>
        <v>121.92</v>
      </c>
      <c r="BU6" s="22">
        <f t="shared" si="8"/>
        <v>104.57</v>
      </c>
      <c r="BV6" s="22">
        <f t="shared" si="8"/>
        <v>103.54</v>
      </c>
      <c r="BW6" s="22">
        <f t="shared" si="8"/>
        <v>103.32</v>
      </c>
      <c r="BX6" s="22">
        <f t="shared" si="8"/>
        <v>100.85</v>
      </c>
      <c r="BY6" s="22">
        <f t="shared" si="8"/>
        <v>103.79</v>
      </c>
      <c r="BZ6" s="21" t="str">
        <f>IF(BZ7="","",IF(BZ7="-","【-】","【"&amp;SUBSTITUTE(TEXT(BZ7,"#,##0.00"),"-","△")&amp;"】"))</f>
        <v>【102.35】</v>
      </c>
      <c r="CA6" s="22">
        <f>IF(CA7="",NA(),CA7)</f>
        <v>140.11000000000001</v>
      </c>
      <c r="CB6" s="22">
        <f t="shared" ref="CB6:CJ6" si="9">IF(CB7="",NA(),CB7)</f>
        <v>136.61000000000001</v>
      </c>
      <c r="CC6" s="22">
        <f t="shared" si="9"/>
        <v>137.66999999999999</v>
      </c>
      <c r="CD6" s="22">
        <f t="shared" si="9"/>
        <v>137.91999999999999</v>
      </c>
      <c r="CE6" s="22">
        <f t="shared" si="9"/>
        <v>136.37</v>
      </c>
      <c r="CF6" s="22">
        <f t="shared" si="9"/>
        <v>165.47</v>
      </c>
      <c r="CG6" s="22">
        <f t="shared" si="9"/>
        <v>167.46</v>
      </c>
      <c r="CH6" s="22">
        <f t="shared" si="9"/>
        <v>168.56</v>
      </c>
      <c r="CI6" s="22">
        <f t="shared" si="9"/>
        <v>167.1</v>
      </c>
      <c r="CJ6" s="22">
        <f t="shared" si="9"/>
        <v>167.86</v>
      </c>
      <c r="CK6" s="21" t="str">
        <f>IF(CK7="","",IF(CK7="-","【-】","【"&amp;SUBSTITUTE(TEXT(CK7,"#,##0.00"),"-","△")&amp;"】"))</f>
        <v>【167.74】</v>
      </c>
      <c r="CL6" s="22">
        <f>IF(CL7="",NA(),CL7)</f>
        <v>78.400000000000006</v>
      </c>
      <c r="CM6" s="22">
        <f t="shared" ref="CM6:CU6" si="10">IF(CM7="",NA(),CM7)</f>
        <v>72.739999999999995</v>
      </c>
      <c r="CN6" s="22">
        <f t="shared" si="10"/>
        <v>71.87</v>
      </c>
      <c r="CO6" s="22">
        <f t="shared" si="10"/>
        <v>72.7</v>
      </c>
      <c r="CP6" s="22">
        <f t="shared" si="10"/>
        <v>71.900000000000006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93.42</v>
      </c>
      <c r="CX6" s="22">
        <f t="shared" ref="CX6:DF6" si="11">IF(CX7="",NA(),CX7)</f>
        <v>93.72</v>
      </c>
      <c r="CY6" s="22">
        <f t="shared" si="11"/>
        <v>94.4</v>
      </c>
      <c r="CZ6" s="22">
        <f t="shared" si="11"/>
        <v>95.09</v>
      </c>
      <c r="DA6" s="22">
        <f t="shared" si="11"/>
        <v>95.41</v>
      </c>
      <c r="DB6" s="22">
        <f t="shared" si="11"/>
        <v>87.28</v>
      </c>
      <c r="DC6" s="22">
        <f t="shared" si="11"/>
        <v>87.41</v>
      </c>
      <c r="DD6" s="22">
        <f t="shared" si="11"/>
        <v>87.08</v>
      </c>
      <c r="DE6" s="22">
        <f t="shared" si="11"/>
        <v>87.26</v>
      </c>
      <c r="DF6" s="22">
        <f t="shared" si="11"/>
        <v>87.57</v>
      </c>
      <c r="DG6" s="21" t="str">
        <f>IF(DG7="","",IF(DG7="-","【-】","【"&amp;SUBSTITUTE(TEXT(DG7,"#,##0.00"),"-","△")&amp;"】"))</f>
        <v>【90.12】</v>
      </c>
      <c r="DH6" s="22">
        <f>IF(DH7="",NA(),DH7)</f>
        <v>44.12</v>
      </c>
      <c r="DI6" s="22">
        <f t="shared" ref="DI6:DQ6" si="12">IF(DI7="",NA(),DI7)</f>
        <v>44.42</v>
      </c>
      <c r="DJ6" s="22">
        <f t="shared" si="12"/>
        <v>45.55</v>
      </c>
      <c r="DK6" s="22">
        <f t="shared" si="12"/>
        <v>45.68</v>
      </c>
      <c r="DL6" s="22">
        <f t="shared" si="12"/>
        <v>46.78</v>
      </c>
      <c r="DM6" s="22">
        <f t="shared" si="12"/>
        <v>46.94</v>
      </c>
      <c r="DN6" s="22">
        <f t="shared" si="12"/>
        <v>47.62</v>
      </c>
      <c r="DO6" s="22">
        <f t="shared" si="12"/>
        <v>48.55</v>
      </c>
      <c r="DP6" s="22">
        <f t="shared" si="12"/>
        <v>49.2</v>
      </c>
      <c r="DQ6" s="22">
        <f t="shared" si="12"/>
        <v>50.01</v>
      </c>
      <c r="DR6" s="21" t="str">
        <f>IF(DR7="","",IF(DR7="-","【-】","【"&amp;SUBSTITUTE(TEXT(DR7,"#,##0.00"),"-","△")&amp;"】"))</f>
        <v>【50.88】</v>
      </c>
      <c r="DS6" s="22">
        <f>IF(DS7="",NA(),DS7)</f>
        <v>15.28</v>
      </c>
      <c r="DT6" s="22">
        <f t="shared" ref="DT6:EB6" si="13">IF(DT7="",NA(),DT7)</f>
        <v>17.170000000000002</v>
      </c>
      <c r="DU6" s="22">
        <f t="shared" si="13"/>
        <v>18.28</v>
      </c>
      <c r="DV6" s="22">
        <f t="shared" si="13"/>
        <v>18.829999999999998</v>
      </c>
      <c r="DW6" s="22">
        <f t="shared" si="13"/>
        <v>18.989999999999998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1.94</v>
      </c>
      <c r="EE6" s="22">
        <f t="shared" ref="EE6:EM6" si="14">IF(EE7="",NA(),EE7)</f>
        <v>2.16</v>
      </c>
      <c r="EF6" s="22">
        <f t="shared" si="14"/>
        <v>1.92</v>
      </c>
      <c r="EG6" s="22">
        <f t="shared" si="14"/>
        <v>2.1</v>
      </c>
      <c r="EH6" s="22">
        <f t="shared" si="14"/>
        <v>1.73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238635</v>
      </c>
      <c r="D7" s="24">
        <v>46</v>
      </c>
      <c r="E7" s="24">
        <v>1</v>
      </c>
      <c r="F7" s="24">
        <v>0</v>
      </c>
      <c r="G7" s="24">
        <v>1</v>
      </c>
      <c r="H7" s="24" t="s">
        <v>92</v>
      </c>
      <c r="I7" s="24" t="s">
        <v>93</v>
      </c>
      <c r="J7" s="24" t="s">
        <v>94</v>
      </c>
      <c r="K7" s="24" t="s">
        <v>95</v>
      </c>
      <c r="L7" s="24" t="s">
        <v>96</v>
      </c>
      <c r="M7" s="24" t="s">
        <v>97</v>
      </c>
      <c r="N7" s="25" t="s">
        <v>98</v>
      </c>
      <c r="O7" s="25">
        <v>78.81</v>
      </c>
      <c r="P7" s="25">
        <v>97.34</v>
      </c>
      <c r="Q7" s="25">
        <v>2860</v>
      </c>
      <c r="R7" s="25" t="s">
        <v>98</v>
      </c>
      <c r="S7" s="25" t="s">
        <v>98</v>
      </c>
      <c r="T7" s="25" t="s">
        <v>98</v>
      </c>
      <c r="U7" s="25">
        <v>99064</v>
      </c>
      <c r="V7" s="25">
        <v>22.21</v>
      </c>
      <c r="W7" s="25">
        <v>4460.33</v>
      </c>
      <c r="X7" s="25">
        <v>117.07</v>
      </c>
      <c r="Y7" s="25">
        <v>120.13</v>
      </c>
      <c r="Z7" s="25">
        <v>119.99</v>
      </c>
      <c r="AA7" s="25">
        <v>118.47</v>
      </c>
      <c r="AB7" s="25">
        <v>119.78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229.39</v>
      </c>
      <c r="AU7" s="25">
        <v>204.81</v>
      </c>
      <c r="AV7" s="25">
        <v>229.22</v>
      </c>
      <c r="AW7" s="25">
        <v>240.68</v>
      </c>
      <c r="AX7" s="25">
        <v>321.88</v>
      </c>
      <c r="AY7" s="25">
        <v>355.5</v>
      </c>
      <c r="AZ7" s="25">
        <v>349.83</v>
      </c>
      <c r="BA7" s="25">
        <v>360.86</v>
      </c>
      <c r="BB7" s="25">
        <v>350.79</v>
      </c>
      <c r="BC7" s="25">
        <v>354.57</v>
      </c>
      <c r="BD7" s="25">
        <v>261.51</v>
      </c>
      <c r="BE7" s="25">
        <v>138.18</v>
      </c>
      <c r="BF7" s="25">
        <v>126.35</v>
      </c>
      <c r="BG7" s="25">
        <v>114.92</v>
      </c>
      <c r="BH7" s="25">
        <v>119.64</v>
      </c>
      <c r="BI7" s="25">
        <v>119.9</v>
      </c>
      <c r="BJ7" s="25">
        <v>312.58</v>
      </c>
      <c r="BK7" s="25">
        <v>314.87</v>
      </c>
      <c r="BL7" s="25">
        <v>309.27999999999997</v>
      </c>
      <c r="BM7" s="25">
        <v>322.92</v>
      </c>
      <c r="BN7" s="25">
        <v>303.45999999999998</v>
      </c>
      <c r="BO7" s="25">
        <v>265.16000000000003</v>
      </c>
      <c r="BP7" s="25">
        <v>118.99</v>
      </c>
      <c r="BQ7" s="25">
        <v>122.39</v>
      </c>
      <c r="BR7" s="25">
        <v>121.49</v>
      </c>
      <c r="BS7" s="25">
        <v>119.88</v>
      </c>
      <c r="BT7" s="25">
        <v>121.92</v>
      </c>
      <c r="BU7" s="25">
        <v>104.57</v>
      </c>
      <c r="BV7" s="25">
        <v>103.54</v>
      </c>
      <c r="BW7" s="25">
        <v>103.32</v>
      </c>
      <c r="BX7" s="25">
        <v>100.85</v>
      </c>
      <c r="BY7" s="25">
        <v>103.79</v>
      </c>
      <c r="BZ7" s="25">
        <v>102.35</v>
      </c>
      <c r="CA7" s="25">
        <v>140.11000000000001</v>
      </c>
      <c r="CB7" s="25">
        <v>136.61000000000001</v>
      </c>
      <c r="CC7" s="25">
        <v>137.66999999999999</v>
      </c>
      <c r="CD7" s="25">
        <v>137.91999999999999</v>
      </c>
      <c r="CE7" s="25">
        <v>136.37</v>
      </c>
      <c r="CF7" s="25">
        <v>165.47</v>
      </c>
      <c r="CG7" s="25">
        <v>167.46</v>
      </c>
      <c r="CH7" s="25">
        <v>168.56</v>
      </c>
      <c r="CI7" s="25">
        <v>167.1</v>
      </c>
      <c r="CJ7" s="25">
        <v>167.86</v>
      </c>
      <c r="CK7" s="25">
        <v>167.74</v>
      </c>
      <c r="CL7" s="25">
        <v>78.400000000000006</v>
      </c>
      <c r="CM7" s="25">
        <v>72.739999999999995</v>
      </c>
      <c r="CN7" s="25">
        <v>71.87</v>
      </c>
      <c r="CO7" s="25">
        <v>72.7</v>
      </c>
      <c r="CP7" s="25">
        <v>71.900000000000006</v>
      </c>
      <c r="CQ7" s="25">
        <v>59.74</v>
      </c>
      <c r="CR7" s="25">
        <v>59.46</v>
      </c>
      <c r="CS7" s="25">
        <v>59.51</v>
      </c>
      <c r="CT7" s="25">
        <v>59.91</v>
      </c>
      <c r="CU7" s="25">
        <v>59.4</v>
      </c>
      <c r="CV7" s="25">
        <v>60.29</v>
      </c>
      <c r="CW7" s="25">
        <v>93.42</v>
      </c>
      <c r="CX7" s="25">
        <v>93.72</v>
      </c>
      <c r="CY7" s="25">
        <v>94.4</v>
      </c>
      <c r="CZ7" s="25">
        <v>95.09</v>
      </c>
      <c r="DA7" s="25">
        <v>95.41</v>
      </c>
      <c r="DB7" s="25">
        <v>87.28</v>
      </c>
      <c r="DC7" s="25">
        <v>87.41</v>
      </c>
      <c r="DD7" s="25">
        <v>87.08</v>
      </c>
      <c r="DE7" s="25">
        <v>87.26</v>
      </c>
      <c r="DF7" s="25">
        <v>87.57</v>
      </c>
      <c r="DG7" s="25">
        <v>90.12</v>
      </c>
      <c r="DH7" s="25">
        <v>44.12</v>
      </c>
      <c r="DI7" s="25">
        <v>44.42</v>
      </c>
      <c r="DJ7" s="25">
        <v>45.55</v>
      </c>
      <c r="DK7" s="25">
        <v>45.68</v>
      </c>
      <c r="DL7" s="25">
        <v>46.78</v>
      </c>
      <c r="DM7" s="25">
        <v>46.94</v>
      </c>
      <c r="DN7" s="25">
        <v>47.62</v>
      </c>
      <c r="DO7" s="25">
        <v>48.55</v>
      </c>
      <c r="DP7" s="25">
        <v>49.2</v>
      </c>
      <c r="DQ7" s="25">
        <v>50.01</v>
      </c>
      <c r="DR7" s="25">
        <v>50.88</v>
      </c>
      <c r="DS7" s="25">
        <v>15.28</v>
      </c>
      <c r="DT7" s="25">
        <v>17.170000000000002</v>
      </c>
      <c r="DU7" s="25">
        <v>18.28</v>
      </c>
      <c r="DV7" s="25">
        <v>18.829999999999998</v>
      </c>
      <c r="DW7" s="25">
        <v>18.989999999999998</v>
      </c>
      <c r="DX7" s="25">
        <v>14.48</v>
      </c>
      <c r="DY7" s="25">
        <v>16.27</v>
      </c>
      <c r="DZ7" s="25">
        <v>17.11</v>
      </c>
      <c r="EA7" s="25">
        <v>18.329999999999998</v>
      </c>
      <c r="EB7" s="25">
        <v>20.27</v>
      </c>
      <c r="EC7" s="25">
        <v>22.3</v>
      </c>
      <c r="ED7" s="25">
        <v>1.94</v>
      </c>
      <c r="EE7" s="25">
        <v>2.16</v>
      </c>
      <c r="EF7" s="25">
        <v>1.92</v>
      </c>
      <c r="EG7" s="25">
        <v>2.1</v>
      </c>
      <c r="EH7" s="25">
        <v>1.73</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2023-01-31T09:31:02Z</cp:lastPrinted>
  <dcterms:created xsi:type="dcterms:W3CDTF">2022-12-01T01:00:27Z</dcterms:created>
  <dcterms:modified xsi:type="dcterms:W3CDTF">2023-01-31T09:31:09Z</dcterms:modified>
  <cp:category/>
</cp:coreProperties>
</file>