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15 蒲郡市\"/>
    </mc:Choice>
  </mc:AlternateContent>
  <xr:revisionPtr revIDLastSave="0" documentId="13_ncr:1_{5CDB19C4-1C7D-42C6-9271-48ABC487460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U36" i="10"/>
  <c r="BE35" i="10"/>
  <c r="C35" i="10"/>
  <c r="C36" i="10" s="1"/>
  <c r="C34" i="10"/>
  <c r="U34" i="10" l="1"/>
  <c r="U35"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CO34" i="10" l="1"/>
  <c r="CO35" i="10" s="1"/>
  <c r="CO36" i="10" s="1"/>
</calcChain>
</file>

<file path=xl/sharedStrings.xml><?xml version="1.0" encoding="utf-8"?>
<sst xmlns="http://schemas.openxmlformats.org/spreadsheetml/2006/main" count="1148" uniqueCount="619">
  <si>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</si>
  <si>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</si>
  <si>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</si>
  <si>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</si>
  <si>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</si>
  <si>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</si>
  <si>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</si>
  <si>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</si>
  <si>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</si>
  <si>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</si>
  <si>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</si>
  <si>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</si>
  <si>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</si>
  <si>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</si>
  <si>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</si>
  <si>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</si>
  <si>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</si>
  <si>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</si>
  <si>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</si>
  <si>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</si>
  <si>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</si>
  <si>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</si>
  <si>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</si>
  <si>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</si>
  <si>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</si>
  <si>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</si>
  <si>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</si>
  <si>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</si>
  <si>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</si>
  <si>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</si>
  <si>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</si>
  <si>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</si>
  <si>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</si>
  <si>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</si>
  <si>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</si>
  <si>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</si>
  <si>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</si>
  <si>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</si>
  <si>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</si>
  <si>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</si>
  <si>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</si>
  <si>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</si>
  <si>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</si>
  <si>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</si>
  <si>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</si>
  <si>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</si>
  <si>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</si>
  <si>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</si>
  <si>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</si>
  <si>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</si>
  <si>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</si>
  <si>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</si>
  <si>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</si>
  <si>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</si>
  <si>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</si>
  <si>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</si>
  <si>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</si>
  <si>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</si>
  <si>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</si>
  <si>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</si>
  <si>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</si>
  <si>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</si>
  <si>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</si>
  <si>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</si>
  <si>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</si>
  <si>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</si>
  <si>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</si>
  <si>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</si>
  <si>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</si>
  <si>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</si>
  <si>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</si>
  <si>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</si>
  <si>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</si>
  <si>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</si>
  <si>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</si>
  <si>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</si>
  <si>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</si>
  <si>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</si>
  <si>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</si>
  <si>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</si>
  <si>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</si>
  <si>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</si>
  <si>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</si>
  <si>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</si>
  <si>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</si>
  <si>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</si>
  <si>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</si>
  <si>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</si>
  <si>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</si>
  <si>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</si>
  <si>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</si>
  <si>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</si>
  <si>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</si>
  <si>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</si>
  <si>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</si>
  <si>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</si>
  <si>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</si>
  <si>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</si>
  <si>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</si>
  <si>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</si>
  <si>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</si>
  <si>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</si>
  <si>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</si>
  <si>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</si>
  <si>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</si>
  <si>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</si>
  <si>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</si>
  <si>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</si>
  <si>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</si>
  <si>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</si>
  <si>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</si>
  <si>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</si>
  <si>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</si>
  <si>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</si>
  <si>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</si>
  <si>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</si>
  <si>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</si>
  <si>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</si>
  <si>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</si>
  <si>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</si>
  <si>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</si>
  <si>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</si>
  <si>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</si>
  <si>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</si>
  <si>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</si>
  <si>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</si>
  <si>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</si>
  <si>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</si>
  <si>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</si>
  <si>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</si>
  <si>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</si>
  <si>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</si>
  <si>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</si>
  <si>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</si>
  <si>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</si>
  <si>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</si>
  <si>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</si>
  <si>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</si>
  <si>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</si>
  <si>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</si>
  <si>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</si>
  <si>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</si>
  <si>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</si>
  <si>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</si>
  <si>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</si>
  <si>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</si>
  <si>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</si>
  <si>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</si>
  <si>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</si>
  <si>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</si>
  <si>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</si>
  <si>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</si>
  <si>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</si>
  <si>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</si>
  <si>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</si>
  <si>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</si>
  <si>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</si>
  <si>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</si>
  <si>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</si>
  <si>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</si>
  <si>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</si>
  <si>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</si>
  <si>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</si>
  <si>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</si>
  <si>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</si>
  <si>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</si>
  <si>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</si>
  <si>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</si>
  <si>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</si>
  <si>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</si>
  <si>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</si>
  <si>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</si>
  <si>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</si>
  <si>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</si>
  <si>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</si>
  <si>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</si>
  <si>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</si>
  <si>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</si>
  <si>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</si>
  <si>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</si>
  <si>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</si>
  <si>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</si>
  <si>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</si>
  <si>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</si>
  <si>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</si>
  <si>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</si>
  <si>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</si>
  <si>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</si>
  <si>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</si>
  <si>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</si>
  <si>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</si>
  <si>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</si>
  <si>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</si>
  <si>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</si>
  <si>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</si>
  <si>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</si>
  <si>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</si>
  <si>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</si>
  <si>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</si>
  <si>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</si>
  <si>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</si>
  <si>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</si>
  <si>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</si>
  <si>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</si>
  <si>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</si>
  <si>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</si>
  <si>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</si>
  <si>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</si>
  <si>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</si>
  <si>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</si>
  <si>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</si>
  <si>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</si>
  <si>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</si>
  <si>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</si>
  <si>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</si>
  <si>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</si>
  <si>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</si>
  <si>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</si>
  <si>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</si>
  <si>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</si>
  <si>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</si>
  <si>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愛知県蒲郡市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</si>
  <si>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</si>
  <si>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</si>
  <si>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</si>
  <si>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</si>
  <si>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</si>
  <si>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</si>
  <si>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</si>
  <si>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</si>
  <si>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</si>
  <si>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</si>
  <si>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</si>
  <si>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</si>
  <si>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</si>
  <si>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</si>
  <si>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</si>
  <si>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</si>
  <si>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</si>
  <si>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</si>
  <si>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</si>
  <si>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</si>
  <si>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</si>
  <si>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</si>
  <si>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</si>
  <si>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</si>
  <si>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</si>
  <si>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</si>
  <si>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</si>
  <si>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</si>
  <si>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</si>
  <si>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</si>
  <si>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</si>
  <si>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</si>
  <si>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</si>
  <si>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</si>
  <si>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</si>
  <si>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</si>
  <si>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</si>
  <si>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</si>
  <si>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</si>
  <si>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</si>
  <si>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</si>
  <si>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</si>
  <si>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</si>
  <si>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</si>
  <si>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</si>
  <si>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</si>
  <si>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</si>
  <si>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</si>
  <si>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</si>
  <si>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</si>
  <si>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</si>
  <si>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</si>
  <si>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</si>
  <si>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</si>
  <si>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</si>
  <si>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</si>
  <si>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</si>
  <si>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</si>
  <si>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</si>
  <si>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</si>
  <si>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</si>
  <si>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</si>
  <si>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</si>
  <si>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</si>
  <si>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</si>
  <si>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</si>
  <si>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</si>
  <si>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</si>
  <si>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</si>
  <si>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</si>
  <si>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</si>
  <si>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</si>
  <si>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</si>
  <si>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</si>
  <si>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</si>
  <si>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</si>
  <si>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</si>
  <si>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</si>
  <si>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</si>
  <si>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</si>
  <si>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</si>
  <si>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</si>
  <si>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</si>
  <si>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</si>
  <si>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</si>
  <si>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</si>
  <si>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</si>
  <si>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</si>
  <si>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</si>
  <si>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</si>
  <si>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</si>
  <si>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</si>
  <si>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</si>
  <si>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</si>
  <si>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</si>
  <si>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</si>
  <si>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</si>
  <si>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</si>
  <si>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</si>
  <si>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</si>
  <si>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</si>
  <si>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</si>
  <si>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</si>
  <si>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</si>
  <si>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</si>
  <si>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</si>
  <si>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</si>
  <si>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</si>
  <si>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</si>
  <si>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</si>
  <si>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</si>
  <si>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</si>
  <si>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</si>
  <si>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</si>
  <si>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</si>
  <si>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</si>
  <si>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</si>
  <si>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</si>
  <si>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</si>
  <si>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</si>
  <si>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</si>
  <si>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</si>
  <si>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</si>
  <si>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</si>
  <si>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</si>
  <si>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</si>
  <si>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</si>
  <si>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</si>
  <si>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</si>
  <si>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</si>
  <si>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</si>
  <si>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</si>
  <si>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</si>
  <si>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</si>
  <si>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</si>
  <si>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</si>
  <si>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</si>
  <si>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</si>
  <si>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</si>
  <si>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</si>
  <si>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</si>
  <si>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</si>
  <si>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</si>
  <si>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</si>
  <si>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</si>
  <si>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</si>
  <si>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</si>
  <si>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</si>
  <si>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</si>
  <si>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</si>
  <si>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</si>
  <si>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</si>
  <si>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</si>
  <si>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</si>
  <si>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愛知県蒲郡市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</si>
  <si>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</si>
  <si>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</si>
  <si>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</si>
  <si>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</si>
  <si>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</si>
  <si>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</si>
  <si>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</si>
  <si>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</si>
  <si>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</si>
  <si>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</si>
  <si>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</si>
  <si>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</si>
  <si>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</si>
  <si>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</si>
  <si>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</si>
  <si>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</si>
  <si>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</si>
  <si>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</si>
  <si>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</si>
  <si>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</si>
  <si>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</si>
  <si>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</si>
  <si>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</si>
  <si>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</si>
  <si>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</si>
  <si>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</si>
  <si>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</si>
  <si>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</si>
  <si>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</si>
  <si>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</si>
  <si>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</si>
  <si>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</si>
  <si>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</si>
  <si>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</si>
  <si>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</si>
  <si>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</si>
  <si>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</si>
  <si>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</si>
  <si>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</si>
  <si>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</si>
  <si>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</si>
  <si>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</si>
  <si>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モーターボート競走事業会計</t>
    <phoneticPr fontId="5"/>
  </si>
  <si>
    <t>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</si>
  <si>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</si>
  <si>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</si>
  <si>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</si>
  <si>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</si>
  <si>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</si>
  <si>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</si>
  <si>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</si>
  <si>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</si>
  <si>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</si>
  <si>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</si>
  <si>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</si>
  <si>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</si>
  <si>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</si>
  <si>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</si>
  <si>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</si>
  <si>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</si>
  <si>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</si>
  <si>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</si>
  <si>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</si>
  <si>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</si>
  <si>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</si>
  <si>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</si>
  <si>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</si>
  <si>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</si>
  <si>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</si>
  <si>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</si>
  <si>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</si>
  <si>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</si>
  <si>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</si>
  <si>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</si>
  <si>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</si>
  <si>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</si>
  <si>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</si>
  <si>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</si>
  <si>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</si>
  <si>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</si>
  <si>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</si>
  <si>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</si>
  <si>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</si>
  <si>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</si>
  <si>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</si>
  <si>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</si>
  <si>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</si>
  <si>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</si>
  <si>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</si>
  <si>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</si>
  <si>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</si>
  <si>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</si>
  <si>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</si>
  <si>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</si>
  <si>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</si>
  <si>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</si>
  <si>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</si>
  <si>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</si>
  <si>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</si>
  <si>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</si>
  <si>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</si>
  <si>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</si>
  <si>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</si>
  <si>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</si>
  <si>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</si>
  <si>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</si>
  <si>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</si>
  <si>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</si>
  <si>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モーターボート競走事業会計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</si>
  <si>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</si>
  <si>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</si>
  <si>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</si>
  <si>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</si>
  <si>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</si>
  <si>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</si>
  <si>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</si>
  <si>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</si>
  <si>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</si>
  <si>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</si>
  <si>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</si>
  <si>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</si>
  <si>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</si>
  <si>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</si>
  <si>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</si>
  <si>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</si>
  <si>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</si>
  <si>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</si>
  <si>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</si>
  <si>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</si>
  <si>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</si>
  <si>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</si>
  <si>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</si>
  <si>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</si>
  <si>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</si>
  <si>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</si>
  <si>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</si>
  <si>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</si>
  <si>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</si>
  <si>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</si>
  <si>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</si>
  <si>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</si>
  <si>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</si>
  <si>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</si>
  <si>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</si>
  <si>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</si>
  <si>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</si>
  <si>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</si>
  <si>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</si>
  <si>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</si>
  <si>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</si>
  <si>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</si>
  <si>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</si>
  <si>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</si>
  <si>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</si>
  <si>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</si>
  <si>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</si>
  <si>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</si>
  <si>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</si>
  <si>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</si>
  <si>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</si>
  <si>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</si>
  <si>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</si>
  <si>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</si>
  <si>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</si>
  <si>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</si>
  <si>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</si>
  <si>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</si>
  <si>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</si>
  <si>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</si>
  <si>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</si>
  <si>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</si>
  <si>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</si>
  <si>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</si>
  <si>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</si>
  <si>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</si>
  <si>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</si>
  <si>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</si>
  <si>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</si>
  <si>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</si>
  <si>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</si>
  <si>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</si>
  <si>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</si>
  <si>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</si>
  <si>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</si>
  <si>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</si>
  <si>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</si>
  <si>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</si>
  <si>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</si>
  <si>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</si>
  <si>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</si>
  <si>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</si>
  <si>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</si>
  <si>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</si>
  <si>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</si>
  <si>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</si>
  <si>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</si>
  <si>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1.99</t>
  </si>
  <si>
    <t>モーターボート競走事業会計</t>
  </si>
  <si>
    <t>病院事業会計</t>
  </si>
  <si>
    <t>▲ 0.62</t>
  </si>
  <si>
    <t>一般会計</t>
  </si>
  <si>
    <t>水道事業会計</t>
  </si>
  <si>
    <t>土地区画整理事業特別会計</t>
  </si>
  <si>
    <t>公共用地対策事業特別会計</t>
  </si>
  <si>
    <t>下水道事業会計</t>
  </si>
  <si>
    <t>企業用地造成事業特別会計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</si>
  <si>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</si>
  <si>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</si>
  <si>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</si>
  <si>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</si>
  <si>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</si>
  <si>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</si>
  <si>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</si>
  <si>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</si>
  <si>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</si>
  <si>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蒲郡市幸田町衛生組合</t>
    <rPh sb="0" eb="3">
      <t>ガマゴオリシ</t>
    </rPh>
    <rPh sb="3" eb="6">
      <t>コウタチョウ</t>
    </rPh>
    <rPh sb="6" eb="8">
      <t>エイセイ</t>
    </rPh>
    <rPh sb="8" eb="10">
      <t>クミアイ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</si>
  <si>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</si>
  <si>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</si>
  <si>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東三河広域連合（一般会計）</t>
    <rPh sb="0" eb="3">
      <t>ヒガシミカワ</t>
    </rPh>
    <rPh sb="3" eb="7">
      <t>コウイキレンゴウ</t>
    </rPh>
    <rPh sb="8" eb="12">
      <t>イッパンカイケイ</t>
    </rPh>
    <phoneticPr fontId="2"/>
  </si>
  <si>
    <t>東三河広域連合（介護保険特別会計）</t>
    <rPh sb="0" eb="3">
      <t>ヒガシミカワ</t>
    </rPh>
    <rPh sb="3" eb="7">
      <t>コウイキレンゴウ</t>
    </rPh>
    <rPh sb="8" eb="10">
      <t>カイゴ</t>
    </rPh>
    <rPh sb="10" eb="12">
      <t>ホケン</t>
    </rPh>
    <rPh sb="12" eb="14">
      <t>トクベツ</t>
    </rPh>
    <rPh sb="14" eb="16">
      <t>カイケイ</t>
    </rPh>
    <phoneticPr fontId="2"/>
  </si>
  <si>
    <t>蒲郡交通安全事業会</t>
    <rPh sb="0" eb="2">
      <t>ガマゴオリ</t>
    </rPh>
    <rPh sb="2" eb="9">
      <t>コウツウアンゼンジギョウカイ</t>
    </rPh>
    <phoneticPr fontId="2"/>
  </si>
  <si>
    <t>蒲郡港営施設</t>
    <rPh sb="0" eb="2">
      <t>ガマゴオリ</t>
    </rPh>
    <rPh sb="2" eb="3">
      <t>コウ</t>
    </rPh>
    <rPh sb="3" eb="4">
      <t>エイ</t>
    </rPh>
    <rPh sb="4" eb="6">
      <t>シセツ</t>
    </rPh>
    <phoneticPr fontId="2"/>
  </si>
  <si>
    <t>蒲郡市土地開発公社</t>
    <rPh sb="0" eb="3">
      <t>ガマゴオリシ</t>
    </rPh>
    <rPh sb="3" eb="9">
      <t>トチカイハツコウシャ</t>
    </rPh>
    <phoneticPr fontId="2"/>
  </si>
  <si>
    <t>モーターボート競走事業収益基金</t>
    <rPh sb="7" eb="13">
      <t>キョウソウジギョウシュウエキ</t>
    </rPh>
    <rPh sb="13" eb="15">
      <t>キキン</t>
    </rPh>
    <phoneticPr fontId="5"/>
  </si>
  <si>
    <t>教育施設整備事業基金</t>
  </si>
  <si>
    <t>新型コロナウイルス感染症対策基金</t>
    <rPh sb="0" eb="2">
      <t>シンガタ</t>
    </rPh>
    <rPh sb="9" eb="12">
      <t>カンセンショウ</t>
    </rPh>
    <rPh sb="12" eb="16">
      <t>タイサクキキン</t>
    </rPh>
    <phoneticPr fontId="2"/>
  </si>
  <si>
    <t>社会福祉基金</t>
    <rPh sb="0" eb="2">
      <t>シャカイ</t>
    </rPh>
    <rPh sb="2" eb="4">
      <t>フクシ</t>
    </rPh>
    <rPh sb="4" eb="6">
      <t>キキン</t>
    </rPh>
    <phoneticPr fontId="19"/>
  </si>
  <si>
    <t>ふるさと蒲郡応援基金</t>
    <rPh sb="4" eb="6">
      <t>ガマゴオリ</t>
    </rPh>
    <rPh sb="6" eb="8">
      <t>オウエン</t>
    </rPh>
    <rPh sb="8" eb="10">
      <t>キキン</t>
    </rPh>
    <phoneticPr fontId="19"/>
  </si>
  <si>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</si>
  <si>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</si>
  <si>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</si>
  <si>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</si>
  <si>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</si>
  <si>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他会計に対する繰出しをモーターボート競走事業会計から直接行っているため、将来負担比率は発生していない。一方で、有形固定資産減価償却率は類似団体よりも高く上昇傾向にあるが、主な要因としては、昭和４０年代に建設された市民会館や、学校教育施設（小中学校計２０校）等をはじめとした築３０年を超える施設が多いことが挙げられる。公共施設等総合管理計画に基づき、適正な施設規模への見直し・合理化を図り、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</si>
  <si>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</si>
  <si>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</si>
  <si>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</si>
  <si>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</si>
  <si>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</si>
  <si>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</si>
  <si>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
これは、実質公債費比率については、予算編成の基本的な方針として、償還額以上に借りないという考え方に基づき、新規発行を抑制してきたためである。
しかしながら、上述のとおり、施設の老朽化が進んでおり、公共施設更新に係る投資的経費は増加する見込みであるため、今後は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</si>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</sst>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3941-42FF-9900-8382613D31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39145</c:v>
                </c:pt>
                <c:pt idx="1">
                  <c:v>33605</c:v>
                </c:pt>
                <c:pt idx="2">
                  <c:v>57422</c:v>
                </c:pt>
                <c:pt idx="3">
                  <c:v>46584</c:v>
                </c:pt>
                <c:pt idx="4">
                  <c:v>61968</c:v>
                </c:pt>
              </c:numCache>
            </c:numRef>
          </c:val>
          <c:smooth val="0"/>
          <c:extLst>
            <c:ext xmlns:c16="http://schemas.microsoft.com/office/drawing/2014/chart" uri="{C3380CC4-5D6E-409C-BE32-E72D297353CC}">
              <c16:uniqueId val="{00000001-3941-42FF-9900-8382613D31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10.220000000000001</c:v>
                </c:pt>
                <c:pt idx="1">
                  <c:v>11.1</c:v>
                </c:pt>
                <c:pt idx="2">
                  <c:v>12.06</c:v>
                </c:pt>
                <c:pt idx="3">
                  <c:v>13.68</c:v>
                </c:pt>
                <c:pt idx="4">
                  <c:v>16.96</c:v>
                </c:pt>
              </c:numCache>
            </c:numRef>
          </c:val>
          <c:extLst>
            <c:ext xmlns:c16="http://schemas.microsoft.com/office/drawing/2014/chart" uri="{C3380CC4-5D6E-409C-BE32-E72D297353CC}">
              <c16:uniqueId val="{00000000-3B9F-4938-9A94-43634375F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21.72</c:v>
                </c:pt>
                <c:pt idx="1">
                  <c:v>21.44</c:v>
                </c:pt>
                <c:pt idx="2">
                  <c:v>23.26</c:v>
                </c:pt>
                <c:pt idx="3">
                  <c:v>25.68</c:v>
                </c:pt>
                <c:pt idx="4">
                  <c:v>29.16</c:v>
                </c:pt>
              </c:numCache>
            </c:numRef>
          </c:val>
          <c:extLst>
            <c:ext xmlns:c16="http://schemas.microsoft.com/office/drawing/2014/chart" uri="{C3380CC4-5D6E-409C-BE32-E72D297353CC}">
              <c16:uniqueId val="{00000001-3B9F-4938-9A94-43634375FA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-1.99</c:v>
                </c:pt>
                <c:pt idx="1">
                  <c:v>1.08</c:v>
                </c:pt>
                <c:pt idx="2">
                  <c:v>1.27</c:v>
                </c:pt>
                <c:pt idx="3">
                  <c:v>2.09</c:v>
                </c:pt>
                <c:pt idx="4">
                  <c:v>6.2</c:v>
                </c:pt>
              </c:numCache>
            </c:numRef>
          </c:val>
          <c:smooth val="0"/>
          <c:extLst>
            <c:ext xmlns:c16="http://schemas.microsoft.com/office/drawing/2014/chart" uri="{C3380CC4-5D6E-409C-BE32-E72D297353CC}">
              <c16:uniqueId val="{00000002-3B9F-4938-9A94-43634375FA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0.94</c:v>
                </c:pt>
                <c:pt idx="2">
                  <c:v>#N/A</c:v>
                </c:pt>
                <c:pt idx="3">
                  <c:v>2.13</c:v>
                </c:pt>
                <c:pt idx="4">
                  <c:v>#N/A</c:v>
                </c:pt>
                <c:pt idx="5">
                  <c:v>0.66</c:v>
                </c:pt>
                <c:pt idx="6">
                  <c:v>#N/A</c:v>
                </c:pt>
                <c:pt idx="7">
                  <c:v>0.69</c:v>
                </c:pt>
                <c:pt idx="8">
                  <c:v>#N/A</c:v>
                </c:pt>
                <c:pt idx="9">
                  <c:v>0.84</c:v>
                </c:pt>
              </c:numCache>
            </c:numRef>
          </c:val>
          <c:extLst>
            <c:ext xmlns:c16="http://schemas.microsoft.com/office/drawing/2014/chart" uri="{C3380CC4-5D6E-409C-BE32-E72D297353CC}">
              <c16:uniqueId val="{00000000-54DC-4482-8FBD-73F1356961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DC-4482-8FBD-73F1356961AB}"/>
            </c:ext>
          </c:extLst>
        </c:ser>
        <c:ser>
          <c:idx val="2"/>
          <c:order val="2"/>
          <c:tx>
            <c:strRef>
              <c:f>データシート!$A$29</c:f>
              <c:strCache>
                <c:ptCount val="1"/>
                <c:pt idx="0">
                  <c:v>企業用地造成事業特別会計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1.38</c:v>
                </c:pt>
                <c:pt idx="8">
                  <c:v>#N/A</c:v>
                </c:pt>
                <c:pt idx="9">
                  <c:v>0.83</c:v>
                </c:pt>
              </c:numCache>
            </c:numRef>
          </c:val>
          <c:extLst>
            <c:ext xmlns:c16="http://schemas.microsoft.com/office/drawing/2014/chart" uri="{C3380CC4-5D6E-409C-BE32-E72D297353CC}">
              <c16:uniqueId val="{00000002-54DC-4482-8FBD-73F1356961A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1.9</c:v>
                </c:pt>
                <c:pt idx="6">
                  <c:v>#N/A</c:v>
                </c:pt>
                <c:pt idx="7">
                  <c:v>2.2599999999999998</c:v>
                </c:pt>
                <c:pt idx="8">
                  <c:v>#N/A</c:v>
                </c:pt>
                <c:pt idx="9">
                  <c:v>2.61</c:v>
                </c:pt>
              </c:numCache>
            </c:numRef>
          </c:val>
          <c:extLst>
            <c:ext xmlns:c16="http://schemas.microsoft.com/office/drawing/2014/chart" uri="{C3380CC4-5D6E-409C-BE32-E72D297353CC}">
              <c16:uniqueId val="{00000003-54DC-4482-8FBD-73F1356961AB}"/>
            </c:ext>
          </c:extLst>
        </c:ser>
        <c:ser>
          <c:idx val="4"/>
          <c:order val="4"/>
          <c:tx>
            <c:strRef>
              <c:f>データシート!$A$31</c:f>
              <c:strCache>
                <c:ptCount val="1"/>
                <c:pt idx="0">
                  <c:v>公共用地対策事業特別会計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3.11</c:v>
                </c:pt>
                <c:pt idx="2">
                  <c:v>#N/A</c:v>
                </c:pt>
                <c:pt idx="3">
                  <c:v>3.09</c:v>
                </c:pt>
                <c:pt idx="4">
                  <c:v>#N/A</c:v>
                </c:pt>
                <c:pt idx="5">
                  <c:v>2.72</c:v>
                </c:pt>
                <c:pt idx="6">
                  <c:v>#N/A</c:v>
                </c:pt>
                <c:pt idx="7">
                  <c:v>3.13</c:v>
                </c:pt>
                <c:pt idx="8">
                  <c:v>#N/A</c:v>
                </c:pt>
                <c:pt idx="9">
                  <c:v>2.79</c:v>
                </c:pt>
              </c:numCache>
            </c:numRef>
          </c:val>
          <c:extLst>
            <c:ext xmlns:c16="http://schemas.microsoft.com/office/drawing/2014/chart" uri="{C3380CC4-5D6E-409C-BE32-E72D297353CC}">
              <c16:uniqueId val="{00000004-54DC-4482-8FBD-73F1356961AB}"/>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0.31</c:v>
                </c:pt>
                <c:pt idx="4">
                  <c:v>#N/A</c:v>
                </c:pt>
                <c:pt idx="5">
                  <c:v>0.88</c:v>
                </c:pt>
                <c:pt idx="6">
                  <c:v>#N/A</c:v>
                </c:pt>
                <c:pt idx="7">
                  <c:v>1.1499999999999999</c:v>
                </c:pt>
                <c:pt idx="8">
                  <c:v>#N/A</c:v>
                </c:pt>
                <c:pt idx="9">
                  <c:v>3.58</c:v>
                </c:pt>
              </c:numCache>
            </c:numRef>
          </c:val>
          <c:extLst>
            <c:ext xmlns:c16="http://schemas.microsoft.com/office/drawing/2014/chart" uri="{C3380CC4-5D6E-409C-BE32-E72D297353CC}">
              <c16:uniqueId val="{00000005-54DC-4482-8FBD-73F1356961AB}"/>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7.12</c:v>
                </c:pt>
                <c:pt idx="2">
                  <c:v>#N/A</c:v>
                </c:pt>
                <c:pt idx="3">
                  <c:v>6.38</c:v>
                </c:pt>
                <c:pt idx="4">
                  <c:v>#N/A</c:v>
                </c:pt>
                <c:pt idx="5">
                  <c:v>6.54</c:v>
                </c:pt>
                <c:pt idx="6">
                  <c:v>#N/A</c:v>
                </c:pt>
                <c:pt idx="7">
                  <c:v>6.2</c:v>
                </c:pt>
                <c:pt idx="8">
                  <c:v>#N/A</c:v>
                </c:pt>
                <c:pt idx="9">
                  <c:v>5.84</c:v>
                </c:pt>
              </c:numCache>
            </c:numRef>
          </c:val>
          <c:extLst>
            <c:ext xmlns:c16="http://schemas.microsoft.com/office/drawing/2014/chart" uri="{C3380CC4-5D6E-409C-BE32-E72D297353CC}">
              <c16:uniqueId val="{00000006-54DC-4482-8FBD-73F1356961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7.11</c:v>
                </c:pt>
                <c:pt idx="2">
                  <c:v>#N/A</c:v>
                </c:pt>
                <c:pt idx="3">
                  <c:v>8</c:v>
                </c:pt>
                <c:pt idx="4">
                  <c:v>#N/A</c:v>
                </c:pt>
                <c:pt idx="5">
                  <c:v>8.9600000000000009</c:v>
                </c:pt>
                <c:pt idx="6">
                  <c:v>#N/A</c:v>
                </c:pt>
                <c:pt idx="7">
                  <c:v>10.54</c:v>
                </c:pt>
                <c:pt idx="8">
                  <c:v>#N/A</c:v>
                </c:pt>
                <c:pt idx="9">
                  <c:v>11.19</c:v>
                </c:pt>
              </c:numCache>
            </c:numRef>
          </c:val>
          <c:extLst>
            <c:ext xmlns:c16="http://schemas.microsoft.com/office/drawing/2014/chart" uri="{C3380CC4-5D6E-409C-BE32-E72D297353CC}">
              <c16:uniqueId val="{00000007-54DC-4482-8FBD-73F1356961A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0.62</c:v>
                </c:pt>
                <c:pt idx="3">
                  <c:v>#N/A</c:v>
                </c:pt>
                <c:pt idx="4">
                  <c:v>#N/A</c:v>
                </c:pt>
                <c:pt idx="5">
                  <c:v>2.1800000000000002</c:v>
                </c:pt>
                <c:pt idx="6">
                  <c:v>#N/A</c:v>
                </c:pt>
                <c:pt idx="7">
                  <c:v>6.45</c:v>
                </c:pt>
                <c:pt idx="8">
                  <c:v>#N/A</c:v>
                </c:pt>
                <c:pt idx="9">
                  <c:v>13.64</c:v>
                </c:pt>
              </c:numCache>
            </c:numRef>
          </c:val>
          <c:extLst>
            <c:ext xmlns:c16="http://schemas.microsoft.com/office/drawing/2014/chart" uri="{C3380CC4-5D6E-409C-BE32-E72D297353CC}">
              <c16:uniqueId val="{00000008-54DC-4482-8FBD-73F1356961AB}"/>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83.78</c:v>
                </c:pt>
                <c:pt idx="2">
                  <c:v>#N/A</c:v>
                </c:pt>
                <c:pt idx="3">
                  <c:v>112.13</c:v>
                </c:pt>
                <c:pt idx="4">
                  <c:v>#N/A</c:v>
                </c:pt>
                <c:pt idx="5">
                  <c:v>126.93</c:v>
                </c:pt>
                <c:pt idx="6">
                  <c:v>#N/A</c:v>
                </c:pt>
                <c:pt idx="7">
                  <c:v>148.05000000000001</c:v>
                </c:pt>
                <c:pt idx="8">
                  <c:v>#N/A</c:v>
                </c:pt>
                <c:pt idx="9">
                  <c:v>184.59</c:v>
                </c:pt>
              </c:numCache>
            </c:numRef>
          </c:val>
          <c:extLst>
            <c:ext xmlns:c16="http://schemas.microsoft.com/office/drawing/2014/chart" uri="{C3380CC4-5D6E-409C-BE32-E72D297353CC}">
              <c16:uniqueId val="{00000009-54DC-4482-8FBD-73F1356961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3312</c:v>
                </c:pt>
                <c:pt idx="5">
                  <c:v>3242</c:v>
                </c:pt>
                <c:pt idx="8">
                  <c:v>3151</c:v>
                </c:pt>
                <c:pt idx="11">
                  <c:v>3006</c:v>
                </c:pt>
                <c:pt idx="14">
                  <c:v>2877</c:v>
                </c:pt>
              </c:numCache>
            </c:numRef>
          </c:val>
          <c:extLst>
            <c:ext xmlns:c16="http://schemas.microsoft.com/office/drawing/2014/chart" uri="{C3380CC4-5D6E-409C-BE32-E72D297353CC}">
              <c16:uniqueId val="{00000000-C52E-4A19-A895-E1869CE18C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2E-4A19-A895-E1869CE18C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2E-4A19-A895-E1869CE18C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52</c:v>
                </c:pt>
                <c:pt idx="6">
                  <c:v>52</c:v>
                </c:pt>
                <c:pt idx="9">
                  <c:v>52</c:v>
                </c:pt>
                <c:pt idx="12">
                  <c:v>52</c:v>
                </c:pt>
              </c:numCache>
            </c:numRef>
          </c:val>
          <c:extLst>
            <c:ext xmlns:c16="http://schemas.microsoft.com/office/drawing/2014/chart" uri="{C3380CC4-5D6E-409C-BE32-E72D297353CC}">
              <c16:uniqueId val="{00000003-C52E-4A19-A895-E1869CE18C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5</c:v>
                </c:pt>
                <c:pt idx="6">
                  <c:v>2</c:v>
                </c:pt>
                <c:pt idx="9">
                  <c:v>3</c:v>
                </c:pt>
                <c:pt idx="12">
                  <c:v>2</c:v>
                </c:pt>
              </c:numCache>
            </c:numRef>
          </c:val>
          <c:extLst>
            <c:ext xmlns:c16="http://schemas.microsoft.com/office/drawing/2014/chart" uri="{C3380CC4-5D6E-409C-BE32-E72D297353CC}">
              <c16:uniqueId val="{00000004-C52E-4A19-A895-E1869CE18C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2E-4A19-A895-E1869CE18C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2E-4A19-A895-E1869CE18C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3217</c:v>
                </c:pt>
                <c:pt idx="3">
                  <c:v>3170</c:v>
                </c:pt>
                <c:pt idx="6">
                  <c:v>3051</c:v>
                </c:pt>
                <c:pt idx="9">
                  <c:v>2779</c:v>
                </c:pt>
                <c:pt idx="12">
                  <c:v>2885</c:v>
                </c:pt>
              </c:numCache>
            </c:numRef>
          </c:val>
          <c:extLst>
            <c:ext xmlns:c16="http://schemas.microsoft.com/office/drawing/2014/chart" uri="{C3380CC4-5D6E-409C-BE32-E72D297353CC}">
              <c16:uniqueId val="{00000007-C52E-4A19-A895-E1869CE18C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c:v>
                </c:pt>
                <c:pt idx="2">
                  <c:v>#N/A</c:v>
                </c:pt>
                <c:pt idx="3">
                  <c:v>#N/A</c:v>
                </c:pt>
                <c:pt idx="4">
                  <c:v>-15</c:v>
                </c:pt>
                <c:pt idx="5">
                  <c:v>#N/A</c:v>
                </c:pt>
                <c:pt idx="6">
                  <c:v>#N/A</c:v>
                </c:pt>
                <c:pt idx="7">
                  <c:v>-46</c:v>
                </c:pt>
                <c:pt idx="8">
                  <c:v>#N/A</c:v>
                </c:pt>
                <c:pt idx="9">
                  <c:v>#N/A</c:v>
                </c:pt>
                <c:pt idx="10">
                  <c:v>-172</c:v>
                </c:pt>
                <c:pt idx="11">
                  <c:v>#N/A</c:v>
                </c:pt>
                <c:pt idx="12">
                  <c:v>#N/A</c:v>
                </c:pt>
                <c:pt idx="13">
                  <c:v>62</c:v>
                </c:pt>
                <c:pt idx="14">
                  <c:v>#N/A</c:v>
                </c:pt>
              </c:numCache>
            </c:numRef>
          </c:val>
          <c:smooth val="0"/>
          <c:extLst>
            <c:ext xmlns:c16="http://schemas.microsoft.com/office/drawing/2014/chart" uri="{C3380CC4-5D6E-409C-BE32-E72D297353CC}">
              <c16:uniqueId val="{00000008-C52E-4A19-A895-E1869CE18C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23323</c:v>
                </c:pt>
                <c:pt idx="5">
                  <c:v>23207</c:v>
                </c:pt>
                <c:pt idx="8">
                  <c:v>23016</c:v>
                </c:pt>
                <c:pt idx="11">
                  <c:v>22867</c:v>
                </c:pt>
                <c:pt idx="14">
                  <c:v>23028</c:v>
                </c:pt>
              </c:numCache>
            </c:numRef>
          </c:val>
          <c:extLst>
            <c:ext xmlns:c16="http://schemas.microsoft.com/office/drawing/2014/chart" uri="{C3380CC4-5D6E-409C-BE32-E72D297353CC}">
              <c16:uniqueId val="{00000000-232A-4D40-BAA9-8B730454D5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6163</c:v>
                </c:pt>
                <c:pt idx="5">
                  <c:v>5472</c:v>
                </c:pt>
                <c:pt idx="8">
                  <c:v>4898</c:v>
                </c:pt>
                <c:pt idx="11">
                  <c:v>4426</c:v>
                </c:pt>
                <c:pt idx="14">
                  <c:v>4218</c:v>
                </c:pt>
              </c:numCache>
            </c:numRef>
          </c:val>
          <c:extLst>
            <c:ext xmlns:c16="http://schemas.microsoft.com/office/drawing/2014/chart" uri="{C3380CC4-5D6E-409C-BE32-E72D297353CC}">
              <c16:uniqueId val="{00000001-232A-4D40-BAA9-8B730454D5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8735</c:v>
                </c:pt>
                <c:pt idx="5">
                  <c:v>8233</c:v>
                </c:pt>
                <c:pt idx="8">
                  <c:v>10545</c:v>
                </c:pt>
                <c:pt idx="11">
                  <c:v>13871</c:v>
                </c:pt>
                <c:pt idx="14">
                  <c:v>17176</c:v>
                </c:pt>
              </c:numCache>
            </c:numRef>
          </c:val>
          <c:extLst>
            <c:ext xmlns:c16="http://schemas.microsoft.com/office/drawing/2014/chart" uri="{C3380CC4-5D6E-409C-BE32-E72D297353CC}">
              <c16:uniqueId val="{00000002-232A-4D40-BAA9-8B730454D5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2A-4D40-BAA9-8B730454D5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2A-4D40-BAA9-8B730454D5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2A-4D40-BAA9-8B730454D5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2827</c:v>
                </c:pt>
                <c:pt idx="3">
                  <c:v>2882</c:v>
                </c:pt>
                <c:pt idx="6">
                  <c:v>3005</c:v>
                </c:pt>
                <c:pt idx="9">
                  <c:v>3245</c:v>
                </c:pt>
                <c:pt idx="12">
                  <c:v>3414</c:v>
                </c:pt>
              </c:numCache>
            </c:numRef>
          </c:val>
          <c:extLst>
            <c:ext xmlns:c16="http://schemas.microsoft.com/office/drawing/2014/chart" uri="{C3380CC4-5D6E-409C-BE32-E72D297353CC}">
              <c16:uniqueId val="{00000006-232A-4D40-BAA9-8B730454D5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604</c:v>
                </c:pt>
                <c:pt idx="3">
                  <c:v>553</c:v>
                </c:pt>
                <c:pt idx="6">
                  <c:v>503</c:v>
                </c:pt>
                <c:pt idx="9">
                  <c:v>453</c:v>
                </c:pt>
                <c:pt idx="12">
                  <c:v>402</c:v>
                </c:pt>
              </c:numCache>
            </c:numRef>
          </c:val>
          <c:extLst>
            <c:ext xmlns:c16="http://schemas.microsoft.com/office/drawing/2014/chart" uri="{C3380CC4-5D6E-409C-BE32-E72D297353CC}">
              <c16:uniqueId val="{00000007-232A-4D40-BAA9-8B730454D5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3978</c:v>
                </c:pt>
                <c:pt idx="3">
                  <c:v>3624</c:v>
                </c:pt>
                <c:pt idx="6">
                  <c:v>7461</c:v>
                </c:pt>
                <c:pt idx="9">
                  <c:v>16</c:v>
                </c:pt>
                <c:pt idx="12">
                  <c:v>13</c:v>
                </c:pt>
              </c:numCache>
            </c:numRef>
          </c:val>
          <c:extLst>
            <c:ext xmlns:c16="http://schemas.microsoft.com/office/drawing/2014/chart" uri="{C3380CC4-5D6E-409C-BE32-E72D297353CC}">
              <c16:uniqueId val="{00000008-232A-4D40-BAA9-8B730454D5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264</c:v>
                </c:pt>
                <c:pt idx="3">
                  <c:v>219</c:v>
                </c:pt>
                <c:pt idx="6">
                  <c:v>203</c:v>
                </c:pt>
                <c:pt idx="9">
                  <c:v>188</c:v>
                </c:pt>
                <c:pt idx="12">
                  <c:v>172</c:v>
                </c:pt>
              </c:numCache>
            </c:numRef>
          </c:val>
          <c:extLst>
            <c:ext xmlns:c16="http://schemas.microsoft.com/office/drawing/2014/chart" uri="{C3380CC4-5D6E-409C-BE32-E72D297353CC}">
              <c16:uniqueId val="{00000009-232A-4D40-BAA9-8B730454D5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26266</c:v>
                </c:pt>
                <c:pt idx="3">
                  <c:v>25292</c:v>
                </c:pt>
                <c:pt idx="6">
                  <c:v>25500</c:v>
                </c:pt>
                <c:pt idx="9">
                  <c:v>25140</c:v>
                </c:pt>
                <c:pt idx="12">
                  <c:v>24958</c:v>
                </c:pt>
              </c:numCache>
            </c:numRef>
          </c:val>
          <c:extLst>
            <c:ext xmlns:c16="http://schemas.microsoft.com/office/drawing/2014/chart" uri="{C3380CC4-5D6E-409C-BE32-E72D297353CC}">
              <c16:uniqueId val="{0000000A-232A-4D40-BAA9-8B730454D5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2A-4D40-BAA9-8B730454D5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4027</c:v>
                </c:pt>
                <c:pt idx="1">
                  <c:v>4558</c:v>
                </c:pt>
                <c:pt idx="2">
                  <c:v>5467</c:v>
                </c:pt>
              </c:numCache>
            </c:numRef>
          </c:val>
          <c:extLst>
            <c:ext xmlns:c16="http://schemas.microsoft.com/office/drawing/2014/chart" uri="{C3380CC4-5D6E-409C-BE32-E72D297353CC}">
              <c16:uniqueId val="{00000000-B18E-4A48-8A33-3ED7A3D18F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274</c:v>
                </c:pt>
                <c:pt idx="1">
                  <c:v>275</c:v>
                </c:pt>
                <c:pt idx="2">
                  <c:v>276</c:v>
                </c:pt>
              </c:numCache>
            </c:numRef>
          </c:val>
          <c:extLst>
            <c:ext xmlns:c16="http://schemas.microsoft.com/office/drawing/2014/chart" uri="{C3380CC4-5D6E-409C-BE32-E72D297353CC}">
              <c16:uniqueId val="{00000001-B18E-4A48-8A33-3ED7A3D18F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5827</c:v>
                </c:pt>
                <c:pt idx="1">
                  <c:v>8621</c:v>
                </c:pt>
                <c:pt idx="2">
                  <c:v>11013</c:v>
                </c:pt>
              </c:numCache>
            </c:numRef>
          </c:val>
          <c:extLst>
            <c:ext xmlns:c16="http://schemas.microsoft.com/office/drawing/2014/chart" uri="{C3380CC4-5D6E-409C-BE32-E72D297353CC}">
              <c16:uniqueId val="{00000002-B18E-4A48-8A33-3ED7A3D18F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{BE7503B3-EECB-46A6-AA54-AD65D1371A26}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C7-4743-A54B-D7F3FB62B8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{212B86C5-EF93-4991-AD33-D4D880904069}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C7-4743-A54B-D7F3FB62B8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{8B3BB143-96B8-4FB9-9B2E-2D852397884D}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C7-4743-A54B-D7F3FB62B8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{DC52DCA0-A4D1-4024-AE58-46B46BDCFA09}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C7-4743-A54B-D7F3FB62B8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{A016E907-9CE7-491C-9D8C-B1F8F8C68615}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C7-4743-A54B-D7F3FB62B85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{EB2B57F5-E56F-4E09-A266-D88F311EFCA7}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C7-4743-A54B-D7F3FB62B85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{8FB94104-37DF-4048-993F-370FBF157B22}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C7-4743-A54B-D7F3FB62B85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{877D7388-D448-4622-8609-8A8DAAC05D9C}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C7-4743-A54B-D7F3FB62B85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{FD07155F-2D51-4D09-92EE-85EB362E9476}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C7-4743-A54B-D7F3FB62B8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62.9</c:v>
                </c:pt>
                <c:pt idx="16">
                  <c:v>63.4</c:v>
                </c:pt>
                <c:pt idx="24">
                  <c:v>64.400000000000006</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C7-4743-A54B-D7F3FB62B8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{4EA26AA0-AB93-48DB-95B1-B9E3E7CB6296}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C7-4743-A54B-D7F3FB62B8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{327C14B4-AA69-431C-B2F5-725975DF1053}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C7-4743-A54B-D7F3FB62B8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{36AA3C53-B60D-440A-864B-A5704DDC973B}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C7-4743-A54B-D7F3FB62B8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{4A7CDF15-CF53-4163-8A24-B29AD1E181A7}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C7-4743-A54B-D7F3FB62B8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{659B6739-DC92-44A6-9889-81351D80DD7C}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C7-4743-A54B-D7F3FB62B85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{79C82E97-A7B9-409E-AADE-D04F86AA4680}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C7-4743-A54B-D7F3FB62B850}"/>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{44A2A92A-2C8A-4E5A-A62C-92C28E0462CA}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C7-4743-A54B-D7F3FB62B850}"/>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{793D9185-7B93-4987-9543-95BE96E4C7FC}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C7-4743-A54B-D7F3FB62B85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{2425EA9D-19BE-4E5E-A015-396B87529324}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C7-4743-A54B-D7F3FB62B8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B0C7-4743-A54B-D7F3FB62B850}"/>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{C3F9A2F4-3F17-4F52-82E4-12DCEC395206}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5E-47D0-A7A9-F330B4B0DF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{806440D6-DCF2-4E64-89E6-9DC0ACCE22FA}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5E-47D0-A7A9-F330B4B0DF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{78204D83-DA4E-4F30-AE06-CA52DBE278FA}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5E-47D0-A7A9-F330B4B0DF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{F5D484C3-7F5D-438E-9C41-9BA4F33E75E0}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5E-47D0-A7A9-F330B4B0DF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{BCB2CD07-58FB-4AE7-A083-85FEC10A48D5}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5E-47D0-A7A9-F330B4B0DFD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{FB1E247D-3270-49A8-9BFF-B8BFBD97A342}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5E-47D0-A7A9-F330B4B0DFD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{15525A78-F068-40A3-80F8-3230F9BEA97D}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5E-47D0-A7A9-F330B4B0DFD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{8E7011D2-A63C-4474-9C19-BE7E2C5DC785}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5E-47D0-A7A9-F330B4B0DFD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{85A4669D-9A88-42C0-B526-3070774EC41E}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5E-47D0-A7A9-F330B4B0DF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-0.2</c:v>
                </c:pt>
                <c:pt idx="16">
                  <c:v>-0.2</c:v>
                </c:pt>
                <c:pt idx="24">
                  <c:v>-0.4</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5E-47D0-A7A9-F330B4B0DF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{EB6F85D8-4B15-4366-BE74-40496427EE22}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5E-47D0-A7A9-F330B4B0DF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{CE43D5AC-8840-46A1-B044-4B690D7B0F52}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5E-47D0-A7A9-F330B4B0DF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{BC5A95A3-188B-4FF9-B780-8F5D90AF153F}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5E-47D0-A7A9-F330B4B0DF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{061B640B-05C5-475D-9BA5-6FB89E50D28A}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5E-47D0-A7A9-F330B4B0DF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{93C205D7-DC74-4042-9959-31A6B7C0AA63}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5E-47D0-A7A9-F330B4B0DFD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{2E21A73D-B88E-481E-BAFC-6C2E2FCDD3A8}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5E-47D0-A7A9-F330B4B0DFD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{6DE9F087-B5AC-4A5B-824C-160EA204C536}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5E-47D0-A7A9-F330B4B0DFD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{B670D709-0F6A-4273-8BE1-D8134650D0A5}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5E-47D0-A7A9-F330B4B0DFD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{A6D2616D-BC2E-4E51-AFB3-A986F365D802}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5E-47D0-A7A9-F330B4B0DF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05E-47D0-A7A9-F330B4B0DFD8}"/>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79,261
76,076
56.96
41,711,261
38,165,807
3,180,063
18,746,389
24,958,348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使用料・手数料の見直し、ネーミングライツなどにより自主財源の確保を実施していくとともに、業務のコスト削減を進め、財政の健全化を図る。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a:t>
          </a:r>
          <a:r>
            <a:rPr kumimoji="1" lang="ja-JP" altLang="ja-JP" sz="1100" i="0">
              <a:solidFill>
                <a:schemeClr val="dk1"/>
              </a:solidFill>
              <a:effectLst/>
              <a:latin typeface="+mn-lt"/>
              <a:ea typeface="+mn-ea"/>
              <a:cs typeface="+mn-cs"/>
            </a:rPr>
            <a:t>類似団体内平均及び</a:t>
          </a:r>
          <a:r>
            <a:rPr kumimoji="1" lang="ja-JP" altLang="ja-JP" sz="1100">
              <a:solidFill>
                <a:schemeClr val="dk1"/>
              </a:solidFill>
              <a:effectLst/>
              <a:latin typeface="+mn-lt"/>
              <a:ea typeface="+mn-ea"/>
              <a:cs typeface="+mn-cs"/>
            </a:rPr>
            <a:t>愛知県平均よりも</a:t>
          </a:r>
          <a:r>
            <a:rPr kumimoji="1" lang="ja-JP" altLang="ja-JP" sz="1100" i="0">
              <a:solidFill>
                <a:schemeClr val="dk1"/>
              </a:solidFill>
              <a:effectLst/>
              <a:latin typeface="+mn-lt"/>
              <a:ea typeface="+mn-ea"/>
              <a:cs typeface="+mn-cs"/>
            </a:rPr>
            <a:t>下回っている。</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今後も業務改善によるコスト削減など、義務的経費の削減を図っていく。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92308"/>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6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4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人口１人当たり人件費・物件費等決算額は、前年度から</a:t>
          </a:r>
          <a:r>
            <a:rPr kumimoji="1" lang="en-US" altLang="ja-JP" sz="1100">
              <a:solidFill>
                <a:schemeClr val="dk1"/>
              </a:solidFill>
              <a:effectLst/>
              <a:latin typeface="+mn-lt"/>
              <a:ea typeface="+mn-ea"/>
              <a:cs typeface="+mn-cs"/>
            </a:rPr>
            <a:t>9,467</a:t>
          </a:r>
          <a:r>
            <a:rPr kumimoji="1" lang="ja-JP" altLang="ja-JP" sz="1100">
              <a:solidFill>
                <a:schemeClr val="dk1"/>
              </a:solidFill>
              <a:effectLst/>
              <a:latin typeface="+mn-lt"/>
              <a:ea typeface="+mn-ea"/>
              <a:cs typeface="+mn-cs"/>
            </a:rPr>
            <a:t>円増加し、類似団体平均及び愛知県平均よりも上回っている状況</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。増加の要因は、</a:t>
          </a:r>
          <a:r>
            <a:rPr kumimoji="1" lang="ja-JP" altLang="en-US" sz="1100">
              <a:solidFill>
                <a:schemeClr val="dk1"/>
              </a:solidFill>
              <a:effectLst/>
              <a:latin typeface="+mn-lt"/>
              <a:ea typeface="+mn-ea"/>
              <a:cs typeface="+mn-cs"/>
            </a:rPr>
            <a:t>ワクチン接種など新型コロナ</a:t>
          </a:r>
          <a:r>
            <a:rPr kumimoji="1" lang="ja-JP" altLang="ja-JP" sz="1100">
              <a:solidFill>
                <a:schemeClr val="dk1"/>
              </a:solidFill>
              <a:effectLst/>
              <a:latin typeface="+mn-lt"/>
              <a:ea typeface="+mn-ea"/>
              <a:cs typeface="+mn-cs"/>
            </a:rPr>
            <a:t>ウイルス感染症対策</a:t>
          </a:r>
          <a:r>
            <a:rPr kumimoji="1" lang="ja-JP" altLang="en-US" sz="1100">
              <a:solidFill>
                <a:schemeClr val="dk1"/>
              </a:solidFill>
              <a:effectLst/>
              <a:latin typeface="+mn-lt"/>
              <a:ea typeface="+mn-ea"/>
              <a:cs typeface="+mn-cs"/>
            </a:rPr>
            <a:t>にかかる業務に対して人件費</a:t>
          </a:r>
          <a:r>
            <a:rPr kumimoji="1" lang="ja-JP" altLang="ja-JP" sz="1100">
              <a:solidFill>
                <a:schemeClr val="dk1"/>
              </a:solidFill>
              <a:effectLst/>
              <a:latin typeface="+mn-lt"/>
              <a:ea typeface="+mn-ea"/>
              <a:cs typeface="+mn-cs"/>
            </a:rPr>
            <a:t>が増加したこと</a:t>
          </a:r>
          <a:r>
            <a:rPr kumimoji="1" lang="ja-JP" altLang="en-US" sz="1100">
              <a:solidFill>
                <a:schemeClr val="dk1"/>
              </a:solidFill>
              <a:effectLst/>
              <a:latin typeface="+mn-lt"/>
              <a:ea typeface="+mn-ea"/>
              <a:cs typeface="+mn-cs"/>
            </a:rPr>
            <a:t>も要因として考えられる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今後も人員の適正配置を図っていくとともに、公共施設の見直しを検討し物件費等の経常コスト削減を図っていく。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135106</xdr:rowOff>
    </xdr:from>
    <xdr:to>
      <xdr:col>23</xdr:col>
      <xdr:colOff>133350</xdr:colOff>
      <xdr:row>84</xdr:row>
      <xdr:rowOff>55032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65456"/>
          <a:ext cx="838200" cy="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133082</xdr:rowOff>
    </xdr:from>
    <xdr:to>
      <xdr:col>19</xdr:col>
      <xdr:colOff>133350</xdr:colOff>
      <xdr:row>83</xdr:row>
      <xdr:rowOff>135106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1982"/>
          <a:ext cx="889000" cy="1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53992</xdr:rowOff>
    </xdr:from>
    <xdr:to>
      <xdr:col>15</xdr:col>
      <xdr:colOff>82550</xdr:colOff>
      <xdr:row>82</xdr:row>
      <xdr:rowOff>133082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2892"/>
          <a:ext cx="889000" cy="7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19062</xdr:rowOff>
    </xdr:from>
    <xdr:to>
      <xdr:col>11</xdr:col>
      <xdr:colOff>31750</xdr:colOff>
      <xdr:row>82</xdr:row>
      <xdr:rowOff>53992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7962"/>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4232</xdr:rowOff>
    </xdr:from>
    <xdr:to>
      <xdr:col>23</xdr:col>
      <xdr:colOff>184150</xdr:colOff>
      <xdr:row>84</xdr:row>
      <xdr:rowOff>105832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147759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84306</xdr:rowOff>
    </xdr:from>
    <xdr:to>
      <xdr:col>19</xdr:col>
      <xdr:colOff>184150</xdr:colOff>
      <xdr:row>84</xdr:row>
      <xdr:rowOff>14456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170683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0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82282</xdr:rowOff>
    </xdr:from>
    <xdr:to>
      <xdr:col>15</xdr:col>
      <xdr:colOff>133350</xdr:colOff>
      <xdr:row>83</xdr:row>
      <xdr:rowOff>12432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168659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2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3192</xdr:rowOff>
    </xdr:from>
    <xdr:to>
      <xdr:col>11</xdr:col>
      <xdr:colOff>82550</xdr:colOff>
      <xdr:row>82</xdr:row>
      <xdr:rowOff>104792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139712</xdr:rowOff>
    </xdr:from>
    <xdr:to>
      <xdr:col>7</xdr:col>
      <xdr:colOff>31750</xdr:colOff>
      <xdr:row>82</xdr:row>
      <xdr:rowOff>69862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ラスパイレス指数は１０１．２となり、類似団体平均及び全国平均を上回っている。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155222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9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999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104422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人口千人当たり職員数は、各平均よりも高い結果となった。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主な要因としては、職員採用計画（</a:t>
          </a:r>
          <a:r>
            <a:rPr lang="ja-JP" altLang="ja-JP" sz="1100" b="0" i="0" baseline="0">
              <a:solidFill>
                <a:schemeClr val="dk1"/>
              </a:solidFill>
              <a:effectLst/>
              <a:latin typeface="+mn-lt"/>
              <a:ea typeface="+mn-ea"/>
              <a:cs typeface="+mn-cs"/>
            </a:rPr>
            <a:t>将来における年齢別職員分布において偏在が発生しないように考慮した計画的な採用を実施して、現状の維持を図りつつ、権限委譲に対応すべく若干の増員を行う。）に</a:t>
          </a:r>
          <a:r>
            <a:rPr kumimoji="1" lang="ja-JP" altLang="ja-JP" sz="1100" baseline="0">
              <a:solidFill>
                <a:schemeClr val="dk1"/>
              </a:solidFill>
              <a:effectLst/>
              <a:latin typeface="+mn-lt"/>
              <a:ea typeface="+mn-ea"/>
              <a:cs typeface="+mn-cs"/>
            </a:rPr>
            <a:t>基づき職員を採用したことにより、職員数が増加したことが挙げられる。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108268</xdr:rowOff>
    </xdr:from>
    <xdr:to>
      <xdr:col>81</xdr:col>
      <xdr:colOff>44450</xdr:colOff>
      <xdr:row>63</xdr:row>
      <xdr:rowOff>114300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096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72072</xdr:rowOff>
    </xdr:from>
    <xdr:to>
      <xdr:col>77</xdr:col>
      <xdr:colOff>44450</xdr:colOff>
      <xdr:row>63</xdr:row>
      <xdr:rowOff>108268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39899</xdr:rowOff>
    </xdr:from>
    <xdr:to>
      <xdr:col>72</xdr:col>
      <xdr:colOff>203200</xdr:colOff>
      <xdr:row>63</xdr:row>
      <xdr:rowOff>72072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4124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39899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0103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57468</xdr:rowOff>
    </xdr:from>
    <xdr:to>
      <xdr:col>77</xdr:col>
      <xdr:colOff>95250</xdr:colOff>
      <xdr:row>63</xdr:row>
      <xdr:rowOff>159068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143845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21272</xdr:rowOff>
    </xdr:from>
    <xdr:to>
      <xdr:col>73</xdr:col>
      <xdr:colOff>44450</xdr:colOff>
      <xdr:row>63</xdr:row>
      <xdr:rowOff>122872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107649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160549</xdr:rowOff>
    </xdr:from>
    <xdr:to>
      <xdr:col>68</xdr:col>
      <xdr:colOff>203200</xdr:colOff>
      <xdr:row>63</xdr:row>
      <xdr:rowOff>90699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ここ数年、</a:t>
          </a:r>
          <a:r>
            <a:rPr kumimoji="1" lang="ja-JP" altLang="ja-JP" sz="1100" i="0">
              <a:solidFill>
                <a:sysClr val="windowText" lastClr="000000"/>
              </a:solidFill>
              <a:effectLst/>
              <a:latin typeface="+mn-lt"/>
              <a:ea typeface="+mn-ea"/>
              <a:cs typeface="+mn-cs"/>
            </a:rPr>
            <a:t>下水道事業に対する繰出を全てモーターボート競走事業から直接行っているため、</a:t>
          </a:r>
          <a:r>
            <a:rPr kumimoji="1" lang="ja-JP" altLang="en-US" sz="1100" i="0">
              <a:solidFill>
                <a:sysClr val="windowText" lastClr="000000"/>
              </a:solidFill>
              <a:effectLst/>
              <a:latin typeface="+mn-lt"/>
              <a:ea typeface="+mn-ea"/>
              <a:cs typeface="+mn-cs"/>
            </a:rPr>
            <a:t>１０</a:t>
          </a:r>
          <a:r>
            <a:rPr kumimoji="1" lang="ja-JP" altLang="ja-JP" sz="1100" i="0">
              <a:solidFill>
                <a:sysClr val="windowText" lastClr="000000"/>
              </a:solidFill>
              <a:effectLst/>
              <a:latin typeface="+mn-lt"/>
              <a:ea typeface="+mn-ea"/>
              <a:cs typeface="+mn-cs"/>
            </a:rPr>
            <a:t>年連続実質公債費比率はマイナス値となっている。</a:t>
          </a:r>
          <a:endParaRPr lang="ja-JP" altLang="ja-JP" sz="1400">
            <a:solidFill>
              <a:sysClr val="windowText" lastClr="000000"/>
            </a:solidFill>
            <a:effectLst/>
          </a:endParaRPr>
        </a:p>
        <a:p>
          <a:r>
            <a:rPr kumimoji="1" lang="ja-JP" altLang="ja-JP" sz="1100" i="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今後、モーターボート競走事業の収益が悪化した場合、一般会計からの繰出が増加し、数値が悪化することが懸念されるため、</a:t>
          </a:r>
          <a:r>
            <a:rPr kumimoji="1" lang="ja-JP" altLang="en-US" sz="1100">
              <a:solidFill>
                <a:sysClr val="windowText" lastClr="000000"/>
              </a:solidFill>
              <a:effectLst/>
              <a:latin typeface="+mn-lt"/>
              <a:ea typeface="+mn-ea"/>
              <a:cs typeface="+mn-cs"/>
            </a:rPr>
            <a:t>市債残高に注視し、引き続き計画</a:t>
          </a:r>
          <a:r>
            <a:rPr kumimoji="1" lang="ja-JP" altLang="ja-JP" sz="1100">
              <a:solidFill>
                <a:sysClr val="windowText" lastClr="000000"/>
              </a:solidFill>
              <a:effectLst/>
              <a:latin typeface="+mn-lt"/>
              <a:ea typeface="+mn-ea"/>
              <a:cs typeface="+mn-cs"/>
            </a:rPr>
            <a:t>的な</a:t>
          </a:r>
          <a:r>
            <a:rPr kumimoji="1" lang="ja-JP" altLang="en-US" sz="1100">
              <a:solidFill>
                <a:sysClr val="windowText" lastClr="000000"/>
              </a:solidFill>
              <a:effectLst/>
              <a:latin typeface="+mn-lt"/>
              <a:ea typeface="+mn-ea"/>
              <a:cs typeface="+mn-cs"/>
            </a:rPr>
            <a:t>市債</a:t>
          </a:r>
          <a:r>
            <a:rPr kumimoji="1" lang="ja-JP" altLang="ja-JP" sz="1100">
              <a:solidFill>
                <a:sysClr val="windowText" lastClr="000000"/>
              </a:solidFill>
              <a:effectLst/>
              <a:latin typeface="+mn-lt"/>
              <a:ea typeface="+mn-ea"/>
              <a:cs typeface="+mn-cs"/>
            </a:rPr>
            <a:t>発行を</a:t>
          </a:r>
          <a:r>
            <a:rPr kumimoji="1" lang="ja-JP" altLang="en-US" sz="1100">
              <a:solidFill>
                <a:sysClr val="windowText" lastClr="000000"/>
              </a:solidFill>
              <a:effectLst/>
              <a:latin typeface="+mn-lt"/>
              <a:ea typeface="+mn-ea"/>
              <a:cs typeface="+mn-cs"/>
            </a:rPr>
            <a:t>行っていく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50292</xdr:rowOff>
    </xdr:from>
    <xdr:to>
      <xdr:col>81</xdr:col>
      <xdr:colOff>44450</xdr:colOff>
      <xdr:row>36</xdr:row>
      <xdr:rowOff>59944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2224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69596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2224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69596</xdr:rowOff>
    </xdr:from>
    <xdr:to>
      <xdr:col>72</xdr:col>
      <xdr:colOff>203200</xdr:colOff>
      <xdr:row>36</xdr:row>
      <xdr:rowOff>69596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24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50292</xdr:rowOff>
    </xdr:from>
    <xdr:to>
      <xdr:col>68</xdr:col>
      <xdr:colOff>152400</xdr:colOff>
      <xdr:row>36</xdr:row>
      <xdr:rowOff>69596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2224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9144</xdr:rowOff>
    </xdr:from>
    <xdr:to>
      <xdr:col>81</xdr:col>
      <xdr:colOff>95250</xdr:colOff>
      <xdr:row>36</xdr:row>
      <xdr:rowOff>110744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101871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170942</xdr:rowOff>
    </xdr:from>
    <xdr:to>
      <xdr:col>77</xdr:col>
      <xdr:colOff>95250</xdr:colOff>
      <xdr:row>36</xdr:row>
      <xdr:rowOff>101092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111269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594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18796</xdr:rowOff>
    </xdr:from>
    <xdr:to>
      <xdr:col>73</xdr:col>
      <xdr:colOff>44450</xdr:colOff>
      <xdr:row>36</xdr:row>
      <xdr:rowOff>120396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130573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18796</xdr:rowOff>
    </xdr:from>
    <xdr:to>
      <xdr:col>68</xdr:col>
      <xdr:colOff>203200</xdr:colOff>
      <xdr:row>36</xdr:row>
      <xdr:rowOff>120396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130573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170942</xdr:rowOff>
    </xdr:from>
    <xdr:to>
      <xdr:col>64</xdr:col>
      <xdr:colOff>152400</xdr:colOff>
      <xdr:row>36</xdr:row>
      <xdr:rowOff>101092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111269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将来負担比率は平成２３年度から</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年連続して発生していない。この理由としては、病院事業会計及び下水道事業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79,261
76,076
56.96
41,711,261
38,165,807
3,180,063
18,746,389
24,958,348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人件費に係る経常収支比率は、前年度比で</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改善したが、全国的にも改善しており、</a:t>
          </a:r>
          <a:r>
            <a:rPr kumimoji="1" lang="ja-JP" altLang="ja-JP" sz="1100">
              <a:solidFill>
                <a:schemeClr val="dk1"/>
              </a:solidFill>
              <a:effectLst/>
              <a:latin typeface="+mn-lt"/>
              <a:ea typeface="+mn-ea"/>
              <a:cs typeface="+mn-cs"/>
            </a:rPr>
            <a:t>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a:t>
          </a:r>
          <a:r>
            <a:rPr kumimoji="1" lang="ja-JP" altLang="en-US" sz="1100">
              <a:solidFill>
                <a:schemeClr val="dk1"/>
              </a:solidFill>
              <a:effectLst/>
              <a:latin typeface="+mn-lt"/>
              <a:ea typeface="+mn-ea"/>
              <a:cs typeface="+mn-cs"/>
            </a:rPr>
            <a:t>を進める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34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6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ポイントの改善となっているが、愛知県平均、類似団体平均のいずれよりも高い水準となっている。今後</a:t>
          </a:r>
          <a:r>
            <a:rPr kumimoji="1" lang="ja-JP" altLang="en-US" sz="1100">
              <a:solidFill>
                <a:schemeClr val="dk1"/>
              </a:solidFill>
              <a:effectLst/>
              <a:latin typeface="+mn-lt"/>
              <a:ea typeface="+mn-ea"/>
              <a:cs typeface="+mn-cs"/>
            </a:rPr>
            <a:t>光熱水費の高騰により増加が見込まれるため</a:t>
          </a:r>
          <a:r>
            <a:rPr kumimoji="1" lang="ja-JP" altLang="ja-JP" sz="1100">
              <a:solidFill>
                <a:schemeClr val="dk1"/>
              </a:solidFill>
              <a:effectLst/>
              <a:latin typeface="+mn-lt"/>
              <a:ea typeface="+mn-ea"/>
              <a:cs typeface="+mn-cs"/>
            </a:rPr>
            <a:t>、効率的な事業の運用により削減を図っていく。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142240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67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18</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18</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扶助費に係る経常収支比率は、前年度比で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ポイント改善しているが、県内平均は下回っているものの、類似団体との比較では高くなっている。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今後も高齢者の増や福祉の需要拡大により扶助費の増が見込まれるが、生活保護費においては、就労支援等、生活保護にならないような支援や、医療の適正受診勧奨等に継続的に力を入れていくことで、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118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078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その他に対する経常収支比率は、前年度と比較して０．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している。今後、後期高齢者医療事業特別会計等への繰出金が増加していくことが予想されるが、各事業における事業内容を精査していく。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9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57</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159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補助費等に係る経常収支比率は、前年度と同一のポイントとなっている。　　　</a:t>
          </a:r>
          <a:endParaRPr lang="ja-JP" altLang="ja-JP" sz="1400">
            <a:effectLst/>
          </a:endParaRPr>
        </a:p>
        <a:p>
          <a:r>
            <a:rPr kumimoji="1" lang="ja-JP" altLang="ja-JP" sz="1100">
              <a:solidFill>
                <a:schemeClr val="dk1"/>
              </a:solidFill>
              <a:effectLst/>
              <a:latin typeface="+mn-lt"/>
              <a:ea typeface="+mn-ea"/>
              <a:cs typeface="+mn-cs"/>
            </a:rPr>
            <a:t>　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106426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105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公債費に係る経常収支比率は、前年度と比較して</a:t>
          </a:r>
          <a:r>
            <a:rPr kumimoji="1" lang="ja-JP" altLang="en-US" sz="950">
              <a:solidFill>
                <a:schemeClr val="dk1"/>
              </a:solidFill>
              <a:effectLst/>
              <a:latin typeface="+mn-lt"/>
              <a:ea typeface="+mn-ea"/>
              <a:cs typeface="+mn-cs"/>
            </a:rPr>
            <a:t>０．２</a:t>
          </a:r>
          <a:r>
            <a:rPr kumimoji="1" lang="ja-JP" altLang="ja-JP" sz="950">
              <a:solidFill>
                <a:schemeClr val="dk1"/>
              </a:solidFill>
              <a:effectLst/>
              <a:latin typeface="+mn-lt"/>
              <a:ea typeface="+mn-ea"/>
              <a:cs typeface="+mn-cs"/>
            </a:rPr>
            <a:t>ポイント改善し、愛知県平均との比較では上回っている。</a:t>
          </a:r>
          <a:endParaRPr lang="ja-JP" altLang="ja-JP" sz="950">
            <a:effectLst/>
          </a:endParaRPr>
        </a:p>
        <a:p>
          <a:r>
            <a:rPr kumimoji="1" lang="ja-JP" altLang="ja-JP" sz="950">
              <a:solidFill>
                <a:schemeClr val="dk1"/>
              </a:solidFill>
              <a:effectLst/>
              <a:latin typeface="+mn-lt"/>
              <a:ea typeface="+mn-ea"/>
              <a:cs typeface="+mn-cs"/>
            </a:rPr>
            <a:t>　近年、当市は「</a:t>
          </a:r>
          <a:r>
            <a:rPr lang="ja-JP" altLang="ja-JP" sz="950" b="0" i="0" baseline="0">
              <a:solidFill>
                <a:schemeClr val="dk1"/>
              </a:solidFill>
              <a:effectLst/>
              <a:latin typeface="+mn-lt"/>
              <a:ea typeface="+mn-ea"/>
              <a:cs typeface="+mn-cs"/>
            </a:rPr>
            <a:t>返済額より多く借りない」こと</a:t>
          </a:r>
          <a:r>
            <a:rPr kumimoji="1" lang="ja-JP" altLang="ja-JP" sz="950">
              <a:solidFill>
                <a:schemeClr val="dk1"/>
              </a:solidFill>
              <a:effectLst/>
              <a:latin typeface="+mn-lt"/>
              <a:ea typeface="+mn-ea"/>
              <a:cs typeface="+mn-cs"/>
            </a:rPr>
            <a:t>を方針としており、起債残高が年々減少していることから改善をしているものの、近年借入額が増加している臨時財政対策債の償還が増加していることによるものである。今後</a:t>
          </a:r>
          <a:r>
            <a:rPr kumimoji="1" lang="ja-JP" altLang="en-US" sz="950">
              <a:solidFill>
                <a:schemeClr val="dk1"/>
              </a:solidFill>
              <a:effectLst/>
              <a:latin typeface="+mn-lt"/>
              <a:ea typeface="+mn-ea"/>
              <a:cs typeface="+mn-cs"/>
            </a:rPr>
            <a:t>、公共施設の複合化など大規模な事業も予定されており、</a:t>
          </a:r>
          <a:r>
            <a:rPr kumimoji="1" lang="ja-JP" altLang="ja-JP" sz="950">
              <a:solidFill>
                <a:schemeClr val="dk1"/>
              </a:solidFill>
              <a:effectLst/>
              <a:latin typeface="+mn-lt"/>
              <a:ea typeface="+mn-ea"/>
              <a:cs typeface="+mn-cs"/>
            </a:rPr>
            <a:t>償還も厳しい状況が予想されるが、引き続き「</a:t>
          </a:r>
          <a:r>
            <a:rPr lang="ja-JP" altLang="ja-JP" sz="950" b="0" i="0" baseline="0">
              <a:solidFill>
                <a:schemeClr val="dk1"/>
              </a:solidFill>
              <a:effectLst/>
              <a:latin typeface="+mn-lt"/>
              <a:ea typeface="+mn-ea"/>
              <a:cs typeface="+mn-cs"/>
            </a:rPr>
            <a:t>返済額より多く借りない」ことを方針とし、計画的な市債発行を行って</a:t>
          </a:r>
          <a:r>
            <a:rPr kumimoji="1" lang="ja-JP" altLang="ja-JP" sz="950">
              <a:solidFill>
                <a:schemeClr val="dk1"/>
              </a:solidFill>
              <a:effectLst/>
              <a:latin typeface="+mn-lt"/>
              <a:ea typeface="+mn-ea"/>
              <a:cs typeface="+mn-cs"/>
            </a:rPr>
            <a:t>いく。</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66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21844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40132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公債費以外では、</a:t>
          </a:r>
          <a:r>
            <a:rPr kumimoji="1" lang="ja-JP" altLang="en-US" sz="1100">
              <a:solidFill>
                <a:schemeClr val="dk1"/>
              </a:solidFill>
              <a:effectLst/>
              <a:latin typeface="+mn-lt"/>
              <a:ea typeface="+mn-ea"/>
              <a:cs typeface="+mn-cs"/>
            </a:rPr>
            <a:t>普通交付税の増額などに起因する全体的な改善の中で、</a:t>
          </a:r>
          <a:r>
            <a:rPr kumimoji="1" lang="ja-JP" altLang="ja-JP" sz="1100">
              <a:solidFill>
                <a:schemeClr val="dk1"/>
              </a:solidFill>
              <a:effectLst/>
              <a:latin typeface="+mn-lt"/>
              <a:ea typeface="+mn-ea"/>
              <a:cs typeface="+mn-cs"/>
            </a:rPr>
            <a:t>対前年度比で</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し、類似団体、県平均のいずれも下回っている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福祉サービスの利用拡大や、高齢化の更なる進行による</a:t>
          </a:r>
          <a:r>
            <a:rPr kumimoji="1" lang="ja-JP" altLang="en-US" sz="1100">
              <a:solidFill>
                <a:schemeClr val="dk1"/>
              </a:solidFill>
              <a:effectLst/>
              <a:latin typeface="+mn-lt"/>
              <a:ea typeface="+mn-ea"/>
              <a:cs typeface="+mn-cs"/>
            </a:rPr>
            <a:t>扶助費の</a:t>
          </a:r>
          <a:r>
            <a:rPr kumimoji="1" lang="ja-JP" altLang="ja-JP" sz="1100">
              <a:solidFill>
                <a:schemeClr val="dk1"/>
              </a:solidFill>
              <a:effectLst/>
              <a:latin typeface="+mn-lt"/>
              <a:ea typeface="+mn-ea"/>
              <a:cs typeface="+mn-cs"/>
            </a:rPr>
            <a:t>増加が予想される。</a:t>
          </a:r>
          <a:endParaRPr lang="ja-JP" altLang="ja-JP" sz="1400">
            <a:effectLst/>
          </a:endParaRPr>
        </a:p>
        <a:p>
          <a:r>
            <a:rPr kumimoji="1" lang="ja-JP" altLang="ja-JP" sz="1100">
              <a:solidFill>
                <a:schemeClr val="dk1"/>
              </a:solidFill>
              <a:effectLst/>
              <a:latin typeface="+mn-lt"/>
              <a:ea typeface="+mn-ea"/>
              <a:cs typeface="+mn-cs"/>
            </a:rPr>
            <a:t>　民間委託等による委託料（物件費）の増加は今後も予想されるところであり、各事業の見直し、合理化を行うことで関連経費の抑制を図る。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33274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65761"/>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163576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122428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74232</xdr:rowOff>
    </xdr:from>
    <xdr:to>
      <xdr:col>29</xdr:col>
      <xdr:colOff>127000</xdr:colOff>
      <xdr:row>16</xdr:row>
      <xdr:rowOff>132105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5057"/>
          <a:ext cx="6477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132105</xdr:rowOff>
    </xdr:from>
    <xdr:to>
      <xdr:col>26</xdr:col>
      <xdr:colOff>50800</xdr:colOff>
      <xdr:row>17</xdr:row>
      <xdr:rowOff>77965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2930"/>
          <a:ext cx="698500" cy="11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77965</xdr:rowOff>
    </xdr:from>
    <xdr:to>
      <xdr:col>22</xdr:col>
      <xdr:colOff>114300</xdr:colOff>
      <xdr:row>17</xdr:row>
      <xdr:rowOff>124466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0240"/>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124466</xdr:rowOff>
    </xdr:from>
    <xdr:to>
      <xdr:col>18</xdr:col>
      <xdr:colOff>177800</xdr:colOff>
      <xdr:row>17</xdr:row>
      <xdr:rowOff>166891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6741"/>
          <a:ext cx="698500" cy="4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23432</xdr:rowOff>
    </xdr:from>
    <xdr:to>
      <xdr:col>29</xdr:col>
      <xdr:colOff>177800</xdr:colOff>
      <xdr:row>16</xdr:row>
      <xdr:rowOff>125032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166959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81305</xdr:rowOff>
    </xdr:from>
    <xdr:to>
      <xdr:col>26</xdr:col>
      <xdr:colOff>101600</xdr:colOff>
      <xdr:row>17</xdr:row>
      <xdr:rowOff>11455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167682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27165</xdr:rowOff>
    </xdr:from>
    <xdr:to>
      <xdr:col>22</xdr:col>
      <xdr:colOff>165100</xdr:colOff>
      <xdr:row>17</xdr:row>
      <xdr:rowOff>128765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113542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73666</xdr:rowOff>
    </xdr:from>
    <xdr:to>
      <xdr:col>19</xdr:col>
      <xdr:colOff>38100</xdr:colOff>
      <xdr:row>18</xdr:row>
      <xdr:rowOff>3816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59030</xdr:rowOff>
    </xdr:from>
    <xdr:to>
      <xdr:col>29</xdr:col>
      <xdr:colOff>127000</xdr:colOff>
      <xdr:row>38</xdr:row>
      <xdr:rowOff>170738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26630"/>
          <a:ext cx="647700" cy="11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110465</xdr:rowOff>
    </xdr:from>
    <xdr:to>
      <xdr:col>26</xdr:col>
      <xdr:colOff>50800</xdr:colOff>
      <xdr:row>38</xdr:row>
      <xdr:rowOff>170738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78065"/>
          <a:ext cx="698500" cy="6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95986</xdr:rowOff>
    </xdr:from>
    <xdr:to>
      <xdr:col>22</xdr:col>
      <xdr:colOff>114300</xdr:colOff>
      <xdr:row>38</xdr:row>
      <xdr:rowOff>110465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63586"/>
          <a:ext cx="698500" cy="1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95986</xdr:rowOff>
    </xdr:from>
    <xdr:to>
      <xdr:col>18</xdr:col>
      <xdr:colOff>177800</xdr:colOff>
      <xdr:row>38</xdr:row>
      <xdr:rowOff>108826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63586"/>
          <a:ext cx="698500" cy="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8230</xdr:rowOff>
    </xdr:from>
    <xdr:to>
      <xdr:col>29</xdr:col>
      <xdr:colOff>177800</xdr:colOff>
      <xdr:row>38</xdr:row>
      <xdr:rowOff>109830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7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259707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119938</xdr:rowOff>
    </xdr:from>
    <xdr:to>
      <xdr:col>26</xdr:col>
      <xdr:colOff>101600</xdr:colOff>
      <xdr:row>39</xdr:row>
      <xdr:rowOff>50088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8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39</xdr:row>
      <xdr:rowOff>34865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7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59665</xdr:rowOff>
    </xdr:from>
    <xdr:to>
      <xdr:col>22</xdr:col>
      <xdr:colOff>165100</xdr:colOff>
      <xdr:row>38</xdr:row>
      <xdr:rowOff>161265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2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146042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1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45186</xdr:rowOff>
    </xdr:from>
    <xdr:to>
      <xdr:col>19</xdr:col>
      <xdr:colOff>38100</xdr:colOff>
      <xdr:row>38</xdr:row>
      <xdr:rowOff>146786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51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131563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58026</xdr:rowOff>
    </xdr:from>
    <xdr:to>
      <xdr:col>15</xdr:col>
      <xdr:colOff>101600</xdr:colOff>
      <xdr:row>38</xdr:row>
      <xdr:rowOff>159626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52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144403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61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79,261
76,076
56.96
41,711,261
38,165,807
3,180,063
18,746,389
24,958,348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44145</xdr:rowOff>
    </xdr:from>
    <xdr:to>
      <xdr:col>24</xdr:col>
      <xdr:colOff>63500</xdr:colOff>
      <xdr:row>35</xdr:row>
      <xdr:rowOff>113583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4895"/>
          <a:ext cx="8382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113583</xdr:rowOff>
    </xdr:from>
    <xdr:to>
      <xdr:col>19</xdr:col>
      <xdr:colOff>177800</xdr:colOff>
      <xdr:row>36</xdr:row>
      <xdr:rowOff>48775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4333"/>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48775</xdr:rowOff>
    </xdr:from>
    <xdr:to>
      <xdr:col>15</xdr:col>
      <xdr:colOff>50800</xdr:colOff>
      <xdr:row>36</xdr:row>
      <xdr:rowOff>64548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097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64548</xdr:rowOff>
    </xdr:from>
    <xdr:to>
      <xdr:col>10</xdr:col>
      <xdr:colOff>114300</xdr:colOff>
      <xdr:row>36</xdr:row>
      <xdr:rowOff>104724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674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164795</xdr:rowOff>
    </xdr:from>
    <xdr:to>
      <xdr:col>24</xdr:col>
      <xdr:colOff>114300</xdr:colOff>
      <xdr:row>35</xdr:row>
      <xdr:rowOff>94945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62783</xdr:rowOff>
    </xdr:from>
    <xdr:to>
      <xdr:col>20</xdr:col>
      <xdr:colOff>38100</xdr:colOff>
      <xdr:row>35</xdr:row>
      <xdr:rowOff>164383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169425</xdr:rowOff>
    </xdr:from>
    <xdr:to>
      <xdr:col>15</xdr:col>
      <xdr:colOff>101600</xdr:colOff>
      <xdr:row>36</xdr:row>
      <xdr:rowOff>99575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13748</xdr:rowOff>
    </xdr:from>
    <xdr:to>
      <xdr:col>10</xdr:col>
      <xdr:colOff>165100</xdr:colOff>
      <xdr:row>36</xdr:row>
      <xdr:rowOff>115348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131875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53924</xdr:rowOff>
    </xdr:from>
    <xdr:to>
      <xdr:col>6</xdr:col>
      <xdr:colOff>38100</xdr:colOff>
      <xdr:row>36</xdr:row>
      <xdr:rowOff>155524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95072</xdr:rowOff>
    </xdr:from>
    <xdr:to>
      <xdr:col>24</xdr:col>
      <xdr:colOff>63500</xdr:colOff>
      <xdr:row>56</xdr:row>
      <xdr:rowOff>3670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24822"/>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3670</xdr:rowOff>
    </xdr:from>
    <xdr:to>
      <xdr:col>19</xdr:col>
      <xdr:colOff>177800</xdr:colOff>
      <xdr:row>56</xdr:row>
      <xdr:rowOff>125654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4870"/>
          <a:ext cx="889000" cy="1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125654</xdr:rowOff>
    </xdr:from>
    <xdr:to>
      <xdr:col>15</xdr:col>
      <xdr:colOff>50800</xdr:colOff>
      <xdr:row>57</xdr:row>
      <xdr:rowOff>29921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6854"/>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29921</xdr:rowOff>
    </xdr:from>
    <xdr:to>
      <xdr:col>10</xdr:col>
      <xdr:colOff>114300</xdr:colOff>
      <xdr:row>57</xdr:row>
      <xdr:rowOff>38468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2571"/>
          <a:ext cx="8890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44272</xdr:rowOff>
    </xdr:from>
    <xdr:to>
      <xdr:col>24</xdr:col>
      <xdr:colOff>114300</xdr:colOff>
      <xdr:row>55</xdr:row>
      <xdr:rowOff>145872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67149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124320</xdr:rowOff>
    </xdr:from>
    <xdr:to>
      <xdr:col>20</xdr:col>
      <xdr:colOff>38100</xdr:colOff>
      <xdr:row>56</xdr:row>
      <xdr:rowOff>54470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70997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74854</xdr:rowOff>
    </xdr:from>
    <xdr:to>
      <xdr:col>15</xdr:col>
      <xdr:colOff>101600</xdr:colOff>
      <xdr:row>57</xdr:row>
      <xdr:rowOff>5004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167581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150571</xdr:rowOff>
    </xdr:from>
    <xdr:to>
      <xdr:col>10</xdr:col>
      <xdr:colOff>165100</xdr:colOff>
      <xdr:row>57</xdr:row>
      <xdr:rowOff>80721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71848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159118</xdr:rowOff>
    </xdr:from>
    <xdr:to>
      <xdr:col>6</xdr:col>
      <xdr:colOff>38100</xdr:colOff>
      <xdr:row>57</xdr:row>
      <xdr:rowOff>89268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80395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83579</xdr:rowOff>
    </xdr:from>
    <xdr:to>
      <xdr:col>24</xdr:col>
      <xdr:colOff>63500</xdr:colOff>
      <xdr:row>78</xdr:row>
      <xdr:rowOff>88418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56679"/>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88418</xdr:rowOff>
    </xdr:from>
    <xdr:to>
      <xdr:col>19</xdr:col>
      <xdr:colOff>177800</xdr:colOff>
      <xdr:row>78</xdr:row>
      <xdr:rowOff>124079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151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120269</xdr:rowOff>
    </xdr:from>
    <xdr:to>
      <xdr:col>15</xdr:col>
      <xdr:colOff>50800</xdr:colOff>
      <xdr:row>78</xdr:row>
      <xdr:rowOff>124079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336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120269</xdr:rowOff>
    </xdr:from>
    <xdr:to>
      <xdr:col>10</xdr:col>
      <xdr:colOff>114300</xdr:colOff>
      <xdr:row>78</xdr:row>
      <xdr:rowOff>137680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336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32779</xdr:rowOff>
    </xdr:from>
    <xdr:to>
      <xdr:col>24</xdr:col>
      <xdr:colOff>114300</xdr:colOff>
      <xdr:row>78</xdr:row>
      <xdr:rowOff>134379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119156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37618</xdr:rowOff>
    </xdr:from>
    <xdr:to>
      <xdr:col>20</xdr:col>
      <xdr:colOff>38100</xdr:colOff>
      <xdr:row>78</xdr:row>
      <xdr:rowOff>139218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73279</xdr:rowOff>
    </xdr:from>
    <xdr:to>
      <xdr:col>15</xdr:col>
      <xdr:colOff>101600</xdr:colOff>
      <xdr:row>79</xdr:row>
      <xdr:rowOff>3429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166006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69469</xdr:rowOff>
    </xdr:from>
    <xdr:to>
      <xdr:col>10</xdr:col>
      <xdr:colOff>165100</xdr:colOff>
      <xdr:row>78</xdr:row>
      <xdr:rowOff>171069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162196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86880</xdr:rowOff>
    </xdr:from>
    <xdr:to>
      <xdr:col>6</xdr:col>
      <xdr:colOff>38100</xdr:colOff>
      <xdr:row>79</xdr:row>
      <xdr:rowOff>17030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55933</xdr:rowOff>
    </xdr:from>
    <xdr:to>
      <xdr:col>24</xdr:col>
      <xdr:colOff>63500</xdr:colOff>
      <xdr:row>97</xdr:row>
      <xdr:rowOff>164218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15133"/>
          <a:ext cx="838200" cy="2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164218</xdr:rowOff>
    </xdr:from>
    <xdr:to>
      <xdr:col>19</xdr:col>
      <xdr:colOff>177800</xdr:colOff>
      <xdr:row>98</xdr:row>
      <xdr:rowOff>49247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94868"/>
          <a:ext cx="8890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49247</xdr:rowOff>
    </xdr:from>
    <xdr:to>
      <xdr:col>15</xdr:col>
      <xdr:colOff>50800</xdr:colOff>
      <xdr:row>98</xdr:row>
      <xdr:rowOff>122098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1347"/>
          <a:ext cx="889000" cy="7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122098</xdr:rowOff>
    </xdr:from>
    <xdr:to>
      <xdr:col>10</xdr:col>
      <xdr:colOff>114300</xdr:colOff>
      <xdr:row>98</xdr:row>
      <xdr:rowOff>124141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4198"/>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5133</xdr:rowOff>
    </xdr:from>
    <xdr:to>
      <xdr:col>24</xdr:col>
      <xdr:colOff>114300</xdr:colOff>
      <xdr:row>96</xdr:row>
      <xdr:rowOff>106733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155010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113418</xdr:rowOff>
    </xdr:from>
    <xdr:to>
      <xdr:col>20</xdr:col>
      <xdr:colOff>38100</xdr:colOff>
      <xdr:row>98</xdr:row>
      <xdr:rowOff>43568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34695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169897</xdr:rowOff>
    </xdr:from>
    <xdr:to>
      <xdr:col>15</xdr:col>
      <xdr:colOff>101600</xdr:colOff>
      <xdr:row>98</xdr:row>
      <xdr:rowOff>100047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91174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71298</xdr:rowOff>
    </xdr:from>
    <xdr:to>
      <xdr:col>10</xdr:col>
      <xdr:colOff>165100</xdr:colOff>
      <xdr:row>99</xdr:row>
      <xdr:rowOff>1448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164025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73341</xdr:rowOff>
    </xdr:from>
    <xdr:to>
      <xdr:col>6</xdr:col>
      <xdr:colOff>38100</xdr:colOff>
      <xdr:row>99</xdr:row>
      <xdr:rowOff>3491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166068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60071</xdr:rowOff>
    </xdr:from>
    <xdr:to>
      <xdr:col>55</xdr:col>
      <xdr:colOff>0</xdr:colOff>
      <xdr:row>37</xdr:row>
      <xdr:rowOff>4388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375021"/>
          <a:ext cx="838200" cy="97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60071</xdr:rowOff>
    </xdr:from>
    <xdr:to>
      <xdr:col>50</xdr:col>
      <xdr:colOff>114300</xdr:colOff>
      <xdr:row>37</xdr:row>
      <xdr:rowOff>151702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375021"/>
          <a:ext cx="889000" cy="112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71530</xdr:rowOff>
    </xdr:from>
    <xdr:to>
      <xdr:col>45</xdr:col>
      <xdr:colOff>177800</xdr:colOff>
      <xdr:row>37</xdr:row>
      <xdr:rowOff>151702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415180"/>
          <a:ext cx="889000" cy="8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71530</xdr:rowOff>
    </xdr:from>
    <xdr:to>
      <xdr:col>41</xdr:col>
      <xdr:colOff>50800</xdr:colOff>
      <xdr:row>38</xdr:row>
      <xdr:rowOff>97837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415180"/>
          <a:ext cx="889000" cy="19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125038</xdr:rowOff>
    </xdr:from>
    <xdr:to>
      <xdr:col>55</xdr:col>
      <xdr:colOff>50800</xdr:colOff>
      <xdr:row>37</xdr:row>
      <xdr:rowOff>55188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103465</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9271</xdr:rowOff>
    </xdr:from>
    <xdr:to>
      <xdr:col>50</xdr:col>
      <xdr:colOff>165100</xdr:colOff>
      <xdr:row>31</xdr:row>
      <xdr:rowOff>110871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3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101998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41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100902</xdr:rowOff>
    </xdr:from>
    <xdr:to>
      <xdr:col>46</xdr:col>
      <xdr:colOff>38100</xdr:colOff>
      <xdr:row>38</xdr:row>
      <xdr:rowOff>31052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4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5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20730</xdr:rowOff>
    </xdr:from>
    <xdr:to>
      <xdr:col>41</xdr:col>
      <xdr:colOff>101600</xdr:colOff>
      <xdr:row>37</xdr:row>
      <xdr:rowOff>122330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113457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4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47037</xdr:rowOff>
    </xdr:from>
    <xdr:to>
      <xdr:col>36</xdr:col>
      <xdr:colOff>165100</xdr:colOff>
      <xdr:row>38</xdr:row>
      <xdr:rowOff>148637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139764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14153</xdr:rowOff>
    </xdr:from>
    <xdr:to>
      <xdr:col>55</xdr:col>
      <xdr:colOff>0</xdr:colOff>
      <xdr:row>56</xdr:row>
      <xdr:rowOff>102072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15353"/>
          <a:ext cx="8382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40133</xdr:rowOff>
    </xdr:from>
    <xdr:to>
      <xdr:col>50</xdr:col>
      <xdr:colOff>114300</xdr:colOff>
      <xdr:row>56</xdr:row>
      <xdr:rowOff>102072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41333"/>
          <a:ext cx="889000" cy="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40133</xdr:rowOff>
    </xdr:from>
    <xdr:to>
      <xdr:col>45</xdr:col>
      <xdr:colOff>177800</xdr:colOff>
      <xdr:row>57</xdr:row>
      <xdr:rowOff>4797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41333"/>
          <a:ext cx="889000" cy="1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144587</xdr:rowOff>
    </xdr:from>
    <xdr:to>
      <xdr:col>41</xdr:col>
      <xdr:colOff>50800</xdr:colOff>
      <xdr:row>57</xdr:row>
      <xdr:rowOff>4797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45787"/>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134803</xdr:rowOff>
    </xdr:from>
    <xdr:to>
      <xdr:col>55</xdr:col>
      <xdr:colOff>50800</xdr:colOff>
      <xdr:row>56</xdr:row>
      <xdr:rowOff>64953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157680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51272</xdr:rowOff>
    </xdr:from>
    <xdr:to>
      <xdr:col>50</xdr:col>
      <xdr:colOff>165100</xdr:colOff>
      <xdr:row>56</xdr:row>
      <xdr:rowOff>152872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143999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160783</xdr:rowOff>
    </xdr:from>
    <xdr:to>
      <xdr:col>46</xdr:col>
      <xdr:colOff>38100</xdr:colOff>
      <xdr:row>56</xdr:row>
      <xdr:rowOff>90933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82060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125447</xdr:rowOff>
    </xdr:from>
    <xdr:to>
      <xdr:col>41</xdr:col>
      <xdr:colOff>101600</xdr:colOff>
      <xdr:row>57</xdr:row>
      <xdr:rowOff>55597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46724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93787</xdr:rowOff>
    </xdr:from>
    <xdr:to>
      <xdr:col>36</xdr:col>
      <xdr:colOff>165100</xdr:colOff>
      <xdr:row>57</xdr:row>
      <xdr:rowOff>23937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15064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133389</xdr:rowOff>
    </xdr:from>
    <xdr:to>
      <xdr:col>55</xdr:col>
      <xdr:colOff>0</xdr:colOff>
      <xdr:row>78</xdr:row>
      <xdr:rowOff>165036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6489"/>
          <a:ext cx="8382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72682</xdr:rowOff>
    </xdr:from>
    <xdr:to>
      <xdr:col>50</xdr:col>
      <xdr:colOff>114300</xdr:colOff>
      <xdr:row>78</xdr:row>
      <xdr:rowOff>133389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74332"/>
          <a:ext cx="889000" cy="2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72682</xdr:rowOff>
    </xdr:from>
    <xdr:to>
      <xdr:col>45</xdr:col>
      <xdr:colOff>177800</xdr:colOff>
      <xdr:row>78</xdr:row>
      <xdr:rowOff>66039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74332"/>
          <a:ext cx="889000" cy="1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66039</xdr:rowOff>
    </xdr:from>
    <xdr:to>
      <xdr:col>41</xdr:col>
      <xdr:colOff>50800</xdr:colOff>
      <xdr:row>78</xdr:row>
      <xdr:rowOff>89815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39139"/>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114236</xdr:rowOff>
    </xdr:from>
    <xdr:to>
      <xdr:col>55</xdr:col>
      <xdr:colOff>50800</xdr:colOff>
      <xdr:row>79</xdr:row>
      <xdr:rowOff>44386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29163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82589</xdr:rowOff>
    </xdr:from>
    <xdr:to>
      <xdr:col>50</xdr:col>
      <xdr:colOff>165100</xdr:colOff>
      <xdr:row>79</xdr:row>
      <xdr:rowOff>12739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3866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21882</xdr:rowOff>
    </xdr:from>
    <xdr:to>
      <xdr:col>46</xdr:col>
      <xdr:colOff>38100</xdr:colOff>
      <xdr:row>77</xdr:row>
      <xdr:rowOff>123482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140009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15239</xdr:rowOff>
    </xdr:from>
    <xdr:to>
      <xdr:col>41</xdr:col>
      <xdr:colOff>101600</xdr:colOff>
      <xdr:row>78</xdr:row>
      <xdr:rowOff>116839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107966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39015</xdr:rowOff>
    </xdr:from>
    <xdr:to>
      <xdr:col>36</xdr:col>
      <xdr:colOff>165100</xdr:colOff>
      <xdr:row>78</xdr:row>
      <xdr:rowOff>140615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131742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58369</xdr:rowOff>
    </xdr:from>
    <xdr:to>
      <xdr:col>55</xdr:col>
      <xdr:colOff>0</xdr:colOff>
      <xdr:row>96</xdr:row>
      <xdr:rowOff>122631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17569"/>
          <a:ext cx="8382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122631</xdr:rowOff>
    </xdr:from>
    <xdr:to>
      <xdr:col>50</xdr:col>
      <xdr:colOff>114300</xdr:colOff>
      <xdr:row>97</xdr:row>
      <xdr:rowOff>73240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81831"/>
          <a:ext cx="889000" cy="1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73240</xdr:rowOff>
    </xdr:from>
    <xdr:to>
      <xdr:col>45</xdr:col>
      <xdr:colOff>177800</xdr:colOff>
      <xdr:row>98</xdr:row>
      <xdr:rowOff>26163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03890"/>
          <a:ext cx="889000" cy="1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76428</xdr:rowOff>
    </xdr:from>
    <xdr:to>
      <xdr:col>41</xdr:col>
      <xdr:colOff>50800</xdr:colOff>
      <xdr:row>98</xdr:row>
      <xdr:rowOff>26163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07078"/>
          <a:ext cx="889000" cy="1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7569</xdr:rowOff>
    </xdr:from>
    <xdr:to>
      <xdr:col>55</xdr:col>
      <xdr:colOff>50800</xdr:colOff>
      <xdr:row>96</xdr:row>
      <xdr:rowOff>109169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30446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71831</xdr:rowOff>
    </xdr:from>
    <xdr:to>
      <xdr:col>50</xdr:col>
      <xdr:colOff>165100</xdr:colOff>
      <xdr:row>97</xdr:row>
      <xdr:rowOff>1981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164558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22440</xdr:rowOff>
    </xdr:from>
    <xdr:to>
      <xdr:col>46</xdr:col>
      <xdr:colOff>38100</xdr:colOff>
      <xdr:row>97</xdr:row>
      <xdr:rowOff>124040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115167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146813</xdr:rowOff>
    </xdr:from>
    <xdr:to>
      <xdr:col>41</xdr:col>
      <xdr:colOff>101600</xdr:colOff>
      <xdr:row>98</xdr:row>
      <xdr:rowOff>76963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68090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25628</xdr:rowOff>
    </xdr:from>
    <xdr:to>
      <xdr:col>36</xdr:col>
      <xdr:colOff>165100</xdr:colOff>
      <xdr:row>97</xdr:row>
      <xdr:rowOff>127228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118355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35420</xdr:rowOff>
    </xdr:from>
    <xdr:to>
      <xdr:col>85</xdr:col>
      <xdr:colOff>127000</xdr:colOff>
      <xdr:row>39</xdr:row>
      <xdr:rowOff>38088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21970"/>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38088</xdr:rowOff>
    </xdr:from>
    <xdr:to>
      <xdr:col>81</xdr:col>
      <xdr:colOff>50800</xdr:colOff>
      <xdr:row>39</xdr:row>
      <xdr:rowOff>41631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2463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32106</xdr:rowOff>
    </xdr:from>
    <xdr:to>
      <xdr:col>76</xdr:col>
      <xdr:colOff>114300</xdr:colOff>
      <xdr:row>39</xdr:row>
      <xdr:rowOff>41631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1865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31115</xdr:rowOff>
    </xdr:from>
    <xdr:to>
      <xdr:col>71</xdr:col>
      <xdr:colOff>177800</xdr:colOff>
      <xdr:row>39</xdr:row>
      <xdr:rowOff>32106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1766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156070</xdr:rowOff>
    </xdr:from>
    <xdr:to>
      <xdr:col>85</xdr:col>
      <xdr:colOff>177800</xdr:colOff>
      <xdr:row>39</xdr:row>
      <xdr:rowOff>86220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70997</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158738</xdr:rowOff>
    </xdr:from>
    <xdr:to>
      <xdr:col>81</xdr:col>
      <xdr:colOff>101600</xdr:colOff>
      <xdr:row>39</xdr:row>
      <xdr:rowOff>88888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80015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162281</xdr:rowOff>
    </xdr:from>
    <xdr:to>
      <xdr:col>76</xdr:col>
      <xdr:colOff>165100</xdr:colOff>
      <xdr:row>39</xdr:row>
      <xdr:rowOff>92431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83558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152756</xdr:rowOff>
    </xdr:from>
    <xdr:to>
      <xdr:col>72</xdr:col>
      <xdr:colOff>38100</xdr:colOff>
      <xdr:row>39</xdr:row>
      <xdr:rowOff>82906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74033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151765</xdr:rowOff>
    </xdr:from>
    <xdr:to>
      <xdr:col>67</xdr:col>
      <xdr:colOff>101600</xdr:colOff>
      <xdr:row>39</xdr:row>
      <xdr:rowOff>81915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73042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18918</xdr:rowOff>
    </xdr:from>
    <xdr:to>
      <xdr:col>85</xdr:col>
      <xdr:colOff>127000</xdr:colOff>
      <xdr:row>76</xdr:row>
      <xdr:rowOff>43312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49118"/>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153400</xdr:rowOff>
    </xdr:from>
    <xdr:to>
      <xdr:col>81</xdr:col>
      <xdr:colOff>50800</xdr:colOff>
      <xdr:row>76</xdr:row>
      <xdr:rowOff>43312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12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130850</xdr:rowOff>
    </xdr:from>
    <xdr:to>
      <xdr:col>76</xdr:col>
      <xdr:colOff>114300</xdr:colOff>
      <xdr:row>75</xdr:row>
      <xdr:rowOff>153400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89600"/>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123779</xdr:rowOff>
    </xdr:from>
    <xdr:to>
      <xdr:col>71</xdr:col>
      <xdr:colOff>177800</xdr:colOff>
      <xdr:row>75</xdr:row>
      <xdr:rowOff>130850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82529"/>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139567</xdr:rowOff>
    </xdr:from>
    <xdr:to>
      <xdr:col>85</xdr:col>
      <xdr:colOff>177800</xdr:colOff>
      <xdr:row>76</xdr:row>
      <xdr:rowOff>69717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117995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163962</xdr:rowOff>
    </xdr:from>
    <xdr:to>
      <xdr:col>81</xdr:col>
      <xdr:colOff>101600</xdr:colOff>
      <xdr:row>76</xdr:row>
      <xdr:rowOff>94112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85239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102600</xdr:rowOff>
    </xdr:from>
    <xdr:to>
      <xdr:col>76</xdr:col>
      <xdr:colOff>165100</xdr:colOff>
      <xdr:row>76</xdr:row>
      <xdr:rowOff>32750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23877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80050</xdr:rowOff>
    </xdr:from>
    <xdr:to>
      <xdr:col>72</xdr:col>
      <xdr:colOff>38100</xdr:colOff>
      <xdr:row>76</xdr:row>
      <xdr:rowOff>10201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388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72979</xdr:rowOff>
    </xdr:from>
    <xdr:to>
      <xdr:col>67</xdr:col>
      <xdr:colOff>101600</xdr:colOff>
      <xdr:row>76</xdr:row>
      <xdr:rowOff>3128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31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165707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9379</xdr:rowOff>
    </xdr:from>
    <xdr:to>
      <xdr:col>85</xdr:col>
      <xdr:colOff>127000</xdr:colOff>
      <xdr:row>94</xdr:row>
      <xdr:rowOff>66167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125679"/>
          <a:ext cx="8382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66167</xdr:rowOff>
    </xdr:from>
    <xdr:to>
      <xdr:col>81</xdr:col>
      <xdr:colOff>50800</xdr:colOff>
      <xdr:row>96</xdr:row>
      <xdr:rowOff>330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182467"/>
          <a:ext cx="889000" cy="2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330</xdr:rowOff>
    </xdr:from>
    <xdr:to>
      <xdr:col>76</xdr:col>
      <xdr:colOff>114300</xdr:colOff>
      <xdr:row>98</xdr:row>
      <xdr:rowOff>44031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459530"/>
          <a:ext cx="889000" cy="3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44031</xdr:rowOff>
    </xdr:from>
    <xdr:to>
      <xdr:col>71</xdr:col>
      <xdr:colOff>177800</xdr:colOff>
      <xdr:row>98</xdr:row>
      <xdr:rowOff>53042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46131"/>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130029</xdr:rowOff>
    </xdr:from>
    <xdr:to>
      <xdr:col>85</xdr:col>
      <xdr:colOff>177800</xdr:colOff>
      <xdr:row>94</xdr:row>
      <xdr:rowOff>60179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0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152906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9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15367</xdr:rowOff>
    </xdr:from>
    <xdr:to>
      <xdr:col>81</xdr:col>
      <xdr:colOff>101600</xdr:colOff>
      <xdr:row>94</xdr:row>
      <xdr:rowOff>116967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1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133494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9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120980</xdr:rowOff>
    </xdr:from>
    <xdr:to>
      <xdr:col>76</xdr:col>
      <xdr:colOff>165100</xdr:colOff>
      <xdr:row>96</xdr:row>
      <xdr:rowOff>51130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67657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1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164681</xdr:rowOff>
    </xdr:from>
    <xdr:to>
      <xdr:col>72</xdr:col>
      <xdr:colOff>38100</xdr:colOff>
      <xdr:row>98</xdr:row>
      <xdr:rowOff>94831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85958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8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2242</xdr:rowOff>
    </xdr:from>
    <xdr:to>
      <xdr:col>67</xdr:col>
      <xdr:colOff>101600</xdr:colOff>
      <xdr:row>98</xdr:row>
      <xdr:rowOff>103842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94969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89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66891</xdr:rowOff>
    </xdr:from>
    <xdr:to>
      <xdr:col>116</xdr:col>
      <xdr:colOff>63500</xdr:colOff>
      <xdr:row>58</xdr:row>
      <xdr:rowOff>67576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1099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67196</xdr:rowOff>
    </xdr:from>
    <xdr:to>
      <xdr:col>111</xdr:col>
      <xdr:colOff>177800</xdr:colOff>
      <xdr:row>58</xdr:row>
      <xdr:rowOff>67576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1129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67196</xdr:rowOff>
    </xdr:from>
    <xdr:to>
      <xdr:col>107</xdr:col>
      <xdr:colOff>50800</xdr:colOff>
      <xdr:row>58</xdr:row>
      <xdr:rowOff>69253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1129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69138</xdr:rowOff>
    </xdr:from>
    <xdr:to>
      <xdr:col>102</xdr:col>
      <xdr:colOff>114300</xdr:colOff>
      <xdr:row>58</xdr:row>
      <xdr:rowOff>69253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1323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16091</xdr:rowOff>
    </xdr:from>
    <xdr:to>
      <xdr:col>116</xdr:col>
      <xdr:colOff>114300</xdr:colOff>
      <xdr:row>58</xdr:row>
      <xdr:rowOff>117691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165968</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16776</xdr:rowOff>
    </xdr:from>
    <xdr:to>
      <xdr:col>112</xdr:col>
      <xdr:colOff>38100</xdr:colOff>
      <xdr:row>58</xdr:row>
      <xdr:rowOff>118376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109503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16396</xdr:rowOff>
    </xdr:from>
    <xdr:to>
      <xdr:col>107</xdr:col>
      <xdr:colOff>101600</xdr:colOff>
      <xdr:row>58</xdr:row>
      <xdr:rowOff>117996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109123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5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18453</xdr:rowOff>
    </xdr:from>
    <xdr:to>
      <xdr:col>102</xdr:col>
      <xdr:colOff>165100</xdr:colOff>
      <xdr:row>58</xdr:row>
      <xdr:rowOff>120053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111180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18338</xdr:rowOff>
    </xdr:from>
    <xdr:to>
      <xdr:col>98</xdr:col>
      <xdr:colOff>38100</xdr:colOff>
      <xdr:row>58</xdr:row>
      <xdr:rowOff>119938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111065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1282</xdr:rowOff>
    </xdr:from>
    <xdr:to>
      <xdr:col>116</xdr:col>
      <xdr:colOff>63500</xdr:colOff>
      <xdr:row>78</xdr:row>
      <xdr:rowOff>8398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374382"/>
          <a:ext cx="8382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1282</xdr:rowOff>
    </xdr:from>
    <xdr:to>
      <xdr:col>111</xdr:col>
      <xdr:colOff>177800</xdr:colOff>
      <xdr:row>78</xdr:row>
      <xdr:rowOff>13055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374382"/>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167246</xdr:rowOff>
    </xdr:from>
    <xdr:to>
      <xdr:col>107</xdr:col>
      <xdr:colOff>50800</xdr:colOff>
      <xdr:row>78</xdr:row>
      <xdr:rowOff>13055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36889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167703</xdr:rowOff>
    </xdr:from>
    <xdr:to>
      <xdr:col>102</xdr:col>
      <xdr:colOff>114300</xdr:colOff>
      <xdr:row>77</xdr:row>
      <xdr:rowOff>167246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026453"/>
          <a:ext cx="889000" cy="3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129048</xdr:rowOff>
    </xdr:from>
    <xdr:to>
      <xdr:col>116</xdr:col>
      <xdr:colOff>114300</xdr:colOff>
      <xdr:row>78</xdr:row>
      <xdr:rowOff>59198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3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107475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30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121932</xdr:rowOff>
    </xdr:from>
    <xdr:to>
      <xdr:col>112</xdr:col>
      <xdr:colOff>38100</xdr:colOff>
      <xdr:row>78</xdr:row>
      <xdr:rowOff>52082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43209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4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133705</xdr:rowOff>
    </xdr:from>
    <xdr:to>
      <xdr:col>107</xdr:col>
      <xdr:colOff>101600</xdr:colOff>
      <xdr:row>78</xdr:row>
      <xdr:rowOff>63855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54982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4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116446</xdr:rowOff>
    </xdr:from>
    <xdr:to>
      <xdr:col>102</xdr:col>
      <xdr:colOff>165100</xdr:colOff>
      <xdr:row>78</xdr:row>
      <xdr:rowOff>46596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37723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41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116904</xdr:rowOff>
    </xdr:from>
    <xdr:to>
      <xdr:col>98</xdr:col>
      <xdr:colOff>38100</xdr:colOff>
      <xdr:row>76</xdr:row>
      <xdr:rowOff>47054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38180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人件費、物件費はワクチン接種事業など新型コロナウイルス感染症対策関連事業の影響を受け、臨時的な経費が増加している。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補助費等については、前年度</a:t>
          </a:r>
          <a:r>
            <a:rPr lang="ja-JP" altLang="en-US" sz="1100" b="0" i="0" baseline="0">
              <a:solidFill>
                <a:schemeClr val="dk1"/>
              </a:solidFill>
              <a:effectLst/>
              <a:latin typeface="+mn-lt"/>
              <a:ea typeface="+mn-ea"/>
              <a:cs typeface="+mn-cs"/>
            </a:rPr>
            <a:t>の特別定額給付金給付事業の影響から当年度は減少したが、前々年度に比べて高い水準となっている。</a:t>
          </a:r>
          <a:r>
            <a:rPr kumimoji="1" lang="ja-JP" altLang="ja-JP" sz="1100">
              <a:solidFill>
                <a:schemeClr val="dk1"/>
              </a:solidFill>
              <a:effectLst/>
              <a:latin typeface="+mn-lt"/>
              <a:ea typeface="+mn-ea"/>
              <a:cs typeface="+mn-cs"/>
            </a:rPr>
            <a:t>これは、新型コロナウイルス感染症対策として、</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事業者等に対する</a:t>
          </a:r>
          <a:r>
            <a:rPr kumimoji="1" lang="ja-JP" altLang="en-US" sz="1100">
              <a:solidFill>
                <a:schemeClr val="dk1"/>
              </a:solidFill>
              <a:effectLst/>
              <a:latin typeface="+mn-lt"/>
              <a:ea typeface="+mn-ea"/>
              <a:cs typeface="+mn-cs"/>
            </a:rPr>
            <a:t>支援を</a:t>
          </a:r>
          <a:r>
            <a:rPr kumimoji="1" lang="ja-JP" altLang="ja-JP" sz="1100">
              <a:solidFill>
                <a:schemeClr val="dk1"/>
              </a:solidFill>
              <a:effectLst/>
              <a:latin typeface="+mn-lt"/>
              <a:ea typeface="+mn-ea"/>
              <a:cs typeface="+mn-cs"/>
            </a:rPr>
            <a:t>行ったことが主な原因である。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普通建設事業費については、</a:t>
          </a:r>
          <a:r>
            <a:rPr lang="ja-JP" altLang="en-US" sz="1100" b="0" i="0" baseline="0">
              <a:solidFill>
                <a:schemeClr val="dk1"/>
              </a:solidFill>
              <a:effectLst/>
              <a:latin typeface="+mn-lt"/>
              <a:ea typeface="+mn-ea"/>
              <a:cs typeface="+mn-cs"/>
            </a:rPr>
            <a:t>形原体育館大規模改造工事費や市民体育館耐震・長寿命化改修工事費などにより、</a:t>
          </a:r>
          <a:r>
            <a:rPr lang="ja-JP" altLang="ja-JP" sz="1100" b="0" i="0" baseline="0">
              <a:solidFill>
                <a:schemeClr val="dk1"/>
              </a:solidFill>
              <a:effectLst/>
              <a:latin typeface="+mn-lt"/>
              <a:ea typeface="+mn-ea"/>
              <a:cs typeface="+mn-cs"/>
            </a:rPr>
            <a:t>住民一人当たり</a:t>
          </a:r>
          <a:r>
            <a:rPr lang="ja-JP" altLang="en-US" sz="1100" b="0" i="0" baseline="0">
              <a:solidFill>
                <a:schemeClr val="dk1"/>
              </a:solidFill>
              <a:effectLst/>
              <a:latin typeface="+mn-lt"/>
              <a:ea typeface="+mn-ea"/>
              <a:cs typeface="+mn-cs"/>
            </a:rPr>
            <a:t>１５，３８４</a:t>
          </a:r>
          <a:r>
            <a:rPr lang="ja-JP" altLang="ja-JP" sz="1100" b="0" i="0" baseline="0">
              <a:solidFill>
                <a:schemeClr val="dk1"/>
              </a:solidFill>
              <a:effectLst/>
              <a:latin typeface="+mn-lt"/>
              <a:ea typeface="+mn-ea"/>
              <a:cs typeface="+mn-cs"/>
            </a:rPr>
            <a:t>円増加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大規模な公共施設の更新整備を控えており、</a:t>
          </a:r>
          <a:r>
            <a:rPr lang="ja-JP" altLang="ja-JP" sz="1100" b="0" i="0" baseline="0">
              <a:solidFill>
                <a:schemeClr val="dk1"/>
              </a:solidFill>
              <a:effectLst/>
              <a:latin typeface="+mn-lt"/>
              <a:ea typeface="+mn-ea"/>
              <a:cs typeface="+mn-cs"/>
            </a:rPr>
            <a:t>公共施設総合管理計画に基づき、適正な建設的投資を進めていく。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扶助費については、</a:t>
          </a:r>
          <a:r>
            <a:rPr lang="ja-JP" altLang="en-US" sz="1100" b="0" i="0" baseline="0">
              <a:solidFill>
                <a:schemeClr val="dk1"/>
              </a:solidFill>
              <a:effectLst/>
              <a:latin typeface="+mn-lt"/>
              <a:ea typeface="+mn-ea"/>
              <a:cs typeface="+mn-cs"/>
            </a:rPr>
            <a:t>子育て世帯への臨時特別給付金給付事業の影響により</a:t>
          </a:r>
          <a:r>
            <a:rPr lang="ja-JP" altLang="ja-JP" sz="1100" b="0" i="0" baseline="0">
              <a:solidFill>
                <a:schemeClr val="dk1"/>
              </a:solidFill>
              <a:effectLst/>
              <a:latin typeface="+mn-lt"/>
              <a:ea typeface="+mn-ea"/>
              <a:cs typeface="+mn-cs"/>
            </a:rPr>
            <a:t>住民一人当たり</a:t>
          </a:r>
          <a:r>
            <a:rPr lang="ja-JP" altLang="en-US" sz="1100" b="0" i="0" baseline="0">
              <a:solidFill>
                <a:schemeClr val="dk1"/>
              </a:solidFill>
              <a:effectLst/>
              <a:latin typeface="+mn-lt"/>
              <a:ea typeface="+mn-ea"/>
              <a:cs typeface="+mn-cs"/>
            </a:rPr>
            <a:t>１９，５７９円増加しているが、</a:t>
          </a:r>
          <a:r>
            <a:rPr lang="ja-JP" altLang="ja-JP" sz="1100" b="0" i="0" baseline="0">
              <a:solidFill>
                <a:schemeClr val="dk1"/>
              </a:solidFill>
              <a:effectLst/>
              <a:latin typeface="+mn-lt"/>
              <a:ea typeface="+mn-ea"/>
              <a:cs typeface="+mn-cs"/>
            </a:rPr>
            <a:t>福祉関係の経費を筆頭に</a:t>
          </a:r>
          <a:r>
            <a:rPr lang="ja-JP" altLang="en-US" sz="1100" b="0" i="0" baseline="0">
              <a:solidFill>
                <a:schemeClr val="dk1"/>
              </a:solidFill>
              <a:effectLst/>
              <a:latin typeface="+mn-lt"/>
              <a:ea typeface="+mn-ea"/>
              <a:cs typeface="+mn-cs"/>
            </a:rPr>
            <a:t>過去から</a:t>
          </a:r>
          <a:r>
            <a:rPr lang="ja-JP" altLang="ja-JP" sz="1100" b="0" i="0" baseline="0">
              <a:solidFill>
                <a:schemeClr val="dk1"/>
              </a:solidFill>
              <a:effectLst/>
              <a:latin typeface="+mn-lt"/>
              <a:ea typeface="+mn-ea"/>
              <a:cs typeface="+mn-cs"/>
            </a:rPr>
            <a:t>増加傾向にある。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79,261
76,076
56.96
41,711,261
38,165,807
3,180,063
18,746,389
24,958,348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118212</xdr:rowOff>
    </xdr:from>
    <xdr:to>
      <xdr:col>24</xdr:col>
      <xdr:colOff>63500</xdr:colOff>
      <xdr:row>35</xdr:row>
      <xdr:rowOff>119583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1896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119126</xdr:rowOff>
    </xdr:from>
    <xdr:to>
      <xdr:col>19</xdr:col>
      <xdr:colOff>177800</xdr:colOff>
      <xdr:row>35</xdr:row>
      <xdr:rowOff>119583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198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35</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1987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121869</xdr:rowOff>
    </xdr:from>
    <xdr:to>
      <xdr:col>10</xdr:col>
      <xdr:colOff>114300</xdr:colOff>
      <xdr:row>35</xdr:row>
      <xdr:rowOff>137871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26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67412</xdr:rowOff>
    </xdr:from>
    <xdr:to>
      <xdr:col>24</xdr:col>
      <xdr:colOff>114300</xdr:colOff>
      <xdr:row>35</xdr:row>
      <xdr:rowOff>169012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90289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68783</xdr:rowOff>
    </xdr:from>
    <xdr:to>
      <xdr:col>20</xdr:col>
      <xdr:colOff>38100</xdr:colOff>
      <xdr:row>35</xdr:row>
      <xdr:rowOff>170383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15460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68326</xdr:rowOff>
    </xdr:from>
    <xdr:to>
      <xdr:col>15</xdr:col>
      <xdr:colOff>101600</xdr:colOff>
      <xdr:row>35</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87071</xdr:rowOff>
    </xdr:from>
    <xdr:to>
      <xdr:col>10</xdr:col>
      <xdr:colOff>165100</xdr:colOff>
      <xdr:row>36</xdr:row>
      <xdr:rowOff>17221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71069</xdr:rowOff>
    </xdr:from>
    <xdr:to>
      <xdr:col>6</xdr:col>
      <xdr:colOff>38100</xdr:colOff>
      <xdr:row>36</xdr:row>
      <xdr:rowOff>1219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7813</xdr:rowOff>
    </xdr:from>
    <xdr:to>
      <xdr:col>24</xdr:col>
      <xdr:colOff>63500</xdr:colOff>
      <xdr:row>55</xdr:row>
      <xdr:rowOff>10922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51763"/>
          <a:ext cx="838200" cy="68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7813</xdr:rowOff>
    </xdr:from>
    <xdr:to>
      <xdr:col>19</xdr:col>
      <xdr:colOff>177800</xdr:colOff>
      <xdr:row>56</xdr:row>
      <xdr:rowOff>23930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51763"/>
          <a:ext cx="889000" cy="87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23930</xdr:rowOff>
    </xdr:from>
    <xdr:to>
      <xdr:col>15</xdr:col>
      <xdr:colOff>50800</xdr:colOff>
      <xdr:row>57</xdr:row>
      <xdr:rowOff>58722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25130"/>
          <a:ext cx="889000" cy="2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47917</xdr:rowOff>
    </xdr:from>
    <xdr:to>
      <xdr:col>10</xdr:col>
      <xdr:colOff>114300</xdr:colOff>
      <xdr:row>57</xdr:row>
      <xdr:rowOff>58722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0567"/>
          <a:ext cx="8890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131572</xdr:rowOff>
    </xdr:from>
    <xdr:to>
      <xdr:col>24</xdr:col>
      <xdr:colOff>114300</xdr:colOff>
      <xdr:row>55</xdr:row>
      <xdr:rowOff>61722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154449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128463</xdr:rowOff>
    </xdr:from>
    <xdr:to>
      <xdr:col>20</xdr:col>
      <xdr:colOff>38100</xdr:colOff>
      <xdr:row>51</xdr:row>
      <xdr:rowOff>58613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75140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7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144580</xdr:rowOff>
    </xdr:from>
    <xdr:to>
      <xdr:col>15</xdr:col>
      <xdr:colOff>101600</xdr:colOff>
      <xdr:row>56</xdr:row>
      <xdr:rowOff>74730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91257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4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7922</xdr:rowOff>
    </xdr:from>
    <xdr:to>
      <xdr:col>10</xdr:col>
      <xdr:colOff>165100</xdr:colOff>
      <xdr:row>57</xdr:row>
      <xdr:rowOff>109522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100649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168567</xdr:rowOff>
    </xdr:from>
    <xdr:to>
      <xdr:col>6</xdr:col>
      <xdr:colOff>38100</xdr:colOff>
      <xdr:row>57</xdr:row>
      <xdr:rowOff>98717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89844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851</xdr:rowOff>
    </xdr:from>
    <xdr:to>
      <xdr:col>24</xdr:col>
      <xdr:colOff>63500</xdr:colOff>
      <xdr:row>77</xdr:row>
      <xdr:rowOff>53276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1051"/>
          <a:ext cx="838200" cy="2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53276</xdr:rowOff>
    </xdr:from>
    <xdr:to>
      <xdr:col>19</xdr:col>
      <xdr:colOff>177800</xdr:colOff>
      <xdr:row>78</xdr:row>
      <xdr:rowOff>34798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54926"/>
          <a:ext cx="889000" cy="1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111289</xdr:rowOff>
    </xdr:from>
    <xdr:to>
      <xdr:col>15</xdr:col>
      <xdr:colOff>50800</xdr:colOff>
      <xdr:row>78</xdr:row>
      <xdr:rowOff>34798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12939"/>
          <a:ext cx="889000" cy="9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111289</xdr:rowOff>
    </xdr:from>
    <xdr:to>
      <xdr:col>10</xdr:col>
      <xdr:colOff>114300</xdr:colOff>
      <xdr:row>78</xdr:row>
      <xdr:rowOff>146431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2939"/>
          <a:ext cx="889000" cy="2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121501</xdr:rowOff>
    </xdr:from>
    <xdr:to>
      <xdr:col>24</xdr:col>
      <xdr:colOff>114300</xdr:colOff>
      <xdr:row>76</xdr:row>
      <xdr:rowOff>51651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99928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2476</xdr:rowOff>
    </xdr:from>
    <xdr:to>
      <xdr:col>20</xdr:col>
      <xdr:colOff>38100</xdr:colOff>
      <xdr:row>77</xdr:row>
      <xdr:rowOff>104076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95203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155448</xdr:rowOff>
    </xdr:from>
    <xdr:to>
      <xdr:col>15</xdr:col>
      <xdr:colOff>101600</xdr:colOff>
      <xdr:row>78</xdr:row>
      <xdr:rowOff>85598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76725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60489</xdr:rowOff>
    </xdr:from>
    <xdr:to>
      <xdr:col>10</xdr:col>
      <xdr:colOff>165100</xdr:colOff>
      <xdr:row>77</xdr:row>
      <xdr:rowOff>162089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95631</xdr:rowOff>
    </xdr:from>
    <xdr:to>
      <xdr:col>6</xdr:col>
      <xdr:colOff>38100</xdr:colOff>
      <xdr:row>79</xdr:row>
      <xdr:rowOff>25781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6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71904</xdr:rowOff>
    </xdr:from>
    <xdr:to>
      <xdr:col>24</xdr:col>
      <xdr:colOff>63500</xdr:colOff>
      <xdr:row>98</xdr:row>
      <xdr:rowOff>7046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2554"/>
          <a:ext cx="838200" cy="1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7046</xdr:rowOff>
    </xdr:from>
    <xdr:to>
      <xdr:col>19</xdr:col>
      <xdr:colOff>177800</xdr:colOff>
      <xdr:row>98</xdr:row>
      <xdr:rowOff>63168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09146"/>
          <a:ext cx="8890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63168</xdr:rowOff>
    </xdr:from>
    <xdr:to>
      <xdr:col>15</xdr:col>
      <xdr:colOff>50800</xdr:colOff>
      <xdr:row>98</xdr:row>
      <xdr:rowOff>108790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5268"/>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99792</xdr:rowOff>
    </xdr:from>
    <xdr:to>
      <xdr:col>10</xdr:col>
      <xdr:colOff>114300</xdr:colOff>
      <xdr:row>98</xdr:row>
      <xdr:rowOff>108790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01892"/>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21104</xdr:rowOff>
    </xdr:from>
    <xdr:to>
      <xdr:col>24</xdr:col>
      <xdr:colOff>114300</xdr:colOff>
      <xdr:row>97</xdr:row>
      <xdr:rowOff>122704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170981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127696</xdr:rowOff>
    </xdr:from>
    <xdr:to>
      <xdr:col>20</xdr:col>
      <xdr:colOff>38100</xdr:colOff>
      <xdr:row>98</xdr:row>
      <xdr:rowOff>57846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12368</xdr:rowOff>
    </xdr:from>
    <xdr:to>
      <xdr:col>15</xdr:col>
      <xdr:colOff>101600</xdr:colOff>
      <xdr:row>98</xdr:row>
      <xdr:rowOff>113968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105095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57990</xdr:rowOff>
    </xdr:from>
    <xdr:to>
      <xdr:col>10</xdr:col>
      <xdr:colOff>165100</xdr:colOff>
      <xdr:row>98</xdr:row>
      <xdr:rowOff>159590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48992</xdr:rowOff>
    </xdr:from>
    <xdr:to>
      <xdr:col>6</xdr:col>
      <xdr:colOff>38100</xdr:colOff>
      <xdr:row>98</xdr:row>
      <xdr:rowOff>150592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141719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113716</xdr:rowOff>
    </xdr:from>
    <xdr:to>
      <xdr:col>55</xdr:col>
      <xdr:colOff>0</xdr:colOff>
      <xdr:row>38</xdr:row>
      <xdr:rowOff>117678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28816"/>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117678</xdr:rowOff>
    </xdr:from>
    <xdr:to>
      <xdr:col>50</xdr:col>
      <xdr:colOff>114300</xdr:colOff>
      <xdr:row>38</xdr:row>
      <xdr:rowOff>131166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277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131166</xdr:rowOff>
    </xdr:from>
    <xdr:to>
      <xdr:col>45</xdr:col>
      <xdr:colOff>177800</xdr:colOff>
      <xdr:row>38</xdr:row>
      <xdr:rowOff>134671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62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134671</xdr:rowOff>
    </xdr:from>
    <xdr:to>
      <xdr:col>41</xdr:col>
      <xdr:colOff>50800</xdr:colOff>
      <xdr:row>38</xdr:row>
      <xdr:rowOff>139319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977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62916</xdr:rowOff>
    </xdr:from>
    <xdr:to>
      <xdr:col>55</xdr:col>
      <xdr:colOff>50800</xdr:colOff>
      <xdr:row>38</xdr:row>
      <xdr:rowOff>164516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22293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66878</xdr:rowOff>
    </xdr:from>
    <xdr:to>
      <xdr:col>50</xdr:col>
      <xdr:colOff>165100</xdr:colOff>
      <xdr:row>38</xdr:row>
      <xdr:rowOff>168478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13555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5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80366</xdr:rowOff>
    </xdr:from>
    <xdr:to>
      <xdr:col>46</xdr:col>
      <xdr:colOff>38100</xdr:colOff>
      <xdr:row>39</xdr:row>
      <xdr:rowOff>10516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1643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68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83871</xdr:rowOff>
    </xdr:from>
    <xdr:to>
      <xdr:col>41</xdr:col>
      <xdr:colOff>101600</xdr:colOff>
      <xdr:row>39</xdr:row>
      <xdr:rowOff>14021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5148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6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88519</xdr:rowOff>
    </xdr:from>
    <xdr:to>
      <xdr:col>36</xdr:col>
      <xdr:colOff>165100</xdr:colOff>
      <xdr:row>39</xdr:row>
      <xdr:rowOff>18669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9796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6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93660</xdr:rowOff>
    </xdr:from>
    <xdr:to>
      <xdr:col>55</xdr:col>
      <xdr:colOff>0</xdr:colOff>
      <xdr:row>58</xdr:row>
      <xdr:rowOff>102566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37760"/>
          <a:ext cx="8382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93660</xdr:rowOff>
    </xdr:from>
    <xdr:to>
      <xdr:col>50</xdr:col>
      <xdr:colOff>114300</xdr:colOff>
      <xdr:row>58</xdr:row>
      <xdr:rowOff>101149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37760"/>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101149</xdr:rowOff>
    </xdr:from>
    <xdr:to>
      <xdr:col>45</xdr:col>
      <xdr:colOff>177800</xdr:colOff>
      <xdr:row>58</xdr:row>
      <xdr:rowOff>102977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524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98534</xdr:rowOff>
    </xdr:from>
    <xdr:to>
      <xdr:col>41</xdr:col>
      <xdr:colOff>50800</xdr:colOff>
      <xdr:row>58</xdr:row>
      <xdr:rowOff>102977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2634"/>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51766</xdr:rowOff>
    </xdr:from>
    <xdr:to>
      <xdr:col>55</xdr:col>
      <xdr:colOff>50800</xdr:colOff>
      <xdr:row>58</xdr:row>
      <xdr:rowOff>153366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138143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42860</xdr:rowOff>
    </xdr:from>
    <xdr:to>
      <xdr:col>50</xdr:col>
      <xdr:colOff>165100</xdr:colOff>
      <xdr:row>58</xdr:row>
      <xdr:rowOff>144460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135587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50349</xdr:rowOff>
    </xdr:from>
    <xdr:to>
      <xdr:col>46</xdr:col>
      <xdr:colOff>38100</xdr:colOff>
      <xdr:row>58</xdr:row>
      <xdr:rowOff>151949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143076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52177</xdr:rowOff>
    </xdr:from>
    <xdr:to>
      <xdr:col>41</xdr:col>
      <xdr:colOff>101600</xdr:colOff>
      <xdr:row>58</xdr:row>
      <xdr:rowOff>153777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144904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47734</xdr:rowOff>
    </xdr:from>
    <xdr:to>
      <xdr:col>36</xdr:col>
      <xdr:colOff>165100</xdr:colOff>
      <xdr:row>58</xdr:row>
      <xdr:rowOff>149334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140461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77315</xdr:rowOff>
    </xdr:from>
    <xdr:to>
      <xdr:col>55</xdr:col>
      <xdr:colOff>0</xdr:colOff>
      <xdr:row>76</xdr:row>
      <xdr:rowOff>147837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07515"/>
          <a:ext cx="8382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77315</xdr:rowOff>
    </xdr:from>
    <xdr:to>
      <xdr:col>50</xdr:col>
      <xdr:colOff>114300</xdr:colOff>
      <xdr:row>77</xdr:row>
      <xdr:rowOff>66960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07515"/>
          <a:ext cx="889000" cy="1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66960</xdr:rowOff>
    </xdr:from>
    <xdr:to>
      <xdr:col>45</xdr:col>
      <xdr:colOff>177800</xdr:colOff>
      <xdr:row>77</xdr:row>
      <xdr:rowOff>131654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8610"/>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44900</xdr:rowOff>
    </xdr:from>
    <xdr:to>
      <xdr:col>41</xdr:col>
      <xdr:colOff>50800</xdr:colOff>
      <xdr:row>77</xdr:row>
      <xdr:rowOff>131654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46550"/>
          <a:ext cx="8890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97037</xdr:rowOff>
    </xdr:from>
    <xdr:to>
      <xdr:col>55</xdr:col>
      <xdr:colOff>50800</xdr:colOff>
      <xdr:row>77</xdr:row>
      <xdr:rowOff>27187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75464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26515</xdr:rowOff>
    </xdr:from>
    <xdr:to>
      <xdr:col>50</xdr:col>
      <xdr:colOff>165100</xdr:colOff>
      <xdr:row>76</xdr:row>
      <xdr:rowOff>128115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16160</xdr:rowOff>
    </xdr:from>
    <xdr:to>
      <xdr:col>46</xdr:col>
      <xdr:colOff>38100</xdr:colOff>
      <xdr:row>77</xdr:row>
      <xdr:rowOff>117760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108887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80854</xdr:rowOff>
    </xdr:from>
    <xdr:to>
      <xdr:col>41</xdr:col>
      <xdr:colOff>101600</xdr:colOff>
      <xdr:row>78</xdr:row>
      <xdr:rowOff>11004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2131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165550</xdr:rowOff>
    </xdr:from>
    <xdr:to>
      <xdr:col>36</xdr:col>
      <xdr:colOff>165100</xdr:colOff>
      <xdr:row>77</xdr:row>
      <xdr:rowOff>95700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86827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57786</xdr:rowOff>
    </xdr:from>
    <xdr:to>
      <xdr:col>55</xdr:col>
      <xdr:colOff>0</xdr:colOff>
      <xdr:row>98</xdr:row>
      <xdr:rowOff>83483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16986"/>
          <a:ext cx="838200" cy="36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69062</xdr:rowOff>
    </xdr:from>
    <xdr:to>
      <xdr:col>50</xdr:col>
      <xdr:colOff>114300</xdr:colOff>
      <xdr:row>98</xdr:row>
      <xdr:rowOff>83483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71162"/>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69062</xdr:rowOff>
    </xdr:from>
    <xdr:to>
      <xdr:col>45</xdr:col>
      <xdr:colOff>177800</xdr:colOff>
      <xdr:row>98</xdr:row>
      <xdr:rowOff>90799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71162"/>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68435</xdr:rowOff>
    </xdr:from>
    <xdr:to>
      <xdr:col>41</xdr:col>
      <xdr:colOff>50800</xdr:colOff>
      <xdr:row>98</xdr:row>
      <xdr:rowOff>90799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70535"/>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6986</xdr:rowOff>
    </xdr:from>
    <xdr:to>
      <xdr:col>55</xdr:col>
      <xdr:colOff>50800</xdr:colOff>
      <xdr:row>96</xdr:row>
      <xdr:rowOff>108586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29863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32683</xdr:rowOff>
    </xdr:from>
    <xdr:to>
      <xdr:col>50</xdr:col>
      <xdr:colOff>165100</xdr:colOff>
      <xdr:row>98</xdr:row>
      <xdr:rowOff>134283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125410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18262</xdr:rowOff>
    </xdr:from>
    <xdr:to>
      <xdr:col>46</xdr:col>
      <xdr:colOff>38100</xdr:colOff>
      <xdr:row>98</xdr:row>
      <xdr:rowOff>119862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110989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39999</xdr:rowOff>
    </xdr:from>
    <xdr:to>
      <xdr:col>41</xdr:col>
      <xdr:colOff>101600</xdr:colOff>
      <xdr:row>98</xdr:row>
      <xdr:rowOff>141599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132726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110362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163612</xdr:rowOff>
    </xdr:from>
    <xdr:to>
      <xdr:col>85</xdr:col>
      <xdr:colOff>127000</xdr:colOff>
      <xdr:row>36</xdr:row>
      <xdr:rowOff>165760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35812"/>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163612</xdr:rowOff>
    </xdr:from>
    <xdr:to>
      <xdr:col>81</xdr:col>
      <xdr:colOff>50800</xdr:colOff>
      <xdr:row>36</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358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167498</xdr:rowOff>
    </xdr:from>
    <xdr:to>
      <xdr:col>76</xdr:col>
      <xdr:colOff>114300</xdr:colOff>
      <xdr:row>37</xdr:row>
      <xdr:rowOff>124109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39698"/>
          <a:ext cx="889000" cy="1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32944</xdr:rowOff>
    </xdr:from>
    <xdr:to>
      <xdr:col>71</xdr:col>
      <xdr:colOff>177800</xdr:colOff>
      <xdr:row>37</xdr:row>
      <xdr:rowOff>124109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76594"/>
          <a:ext cx="8890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114960</xdr:rowOff>
    </xdr:from>
    <xdr:to>
      <xdr:col>85</xdr:col>
      <xdr:colOff>177800</xdr:colOff>
      <xdr:row>37</xdr:row>
      <xdr:rowOff>45110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137837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112812</xdr:rowOff>
    </xdr:from>
    <xdr:to>
      <xdr:col>81</xdr:col>
      <xdr:colOff>101600</xdr:colOff>
      <xdr:row>37</xdr:row>
      <xdr:rowOff>42962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59489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116698</xdr:rowOff>
    </xdr:from>
    <xdr:to>
      <xdr:col>76</xdr:col>
      <xdr:colOff>165100</xdr:colOff>
      <xdr:row>37</xdr:row>
      <xdr:rowOff>46848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63375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73309</xdr:rowOff>
    </xdr:from>
    <xdr:to>
      <xdr:col>72</xdr:col>
      <xdr:colOff>38100</xdr:colOff>
      <xdr:row>38</xdr:row>
      <xdr:rowOff>3459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166036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153594</xdr:rowOff>
    </xdr:from>
    <xdr:to>
      <xdr:col>67</xdr:col>
      <xdr:colOff>101600</xdr:colOff>
      <xdr:row>37</xdr:row>
      <xdr:rowOff>83744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100271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123241</xdr:rowOff>
    </xdr:from>
    <xdr:to>
      <xdr:col>85</xdr:col>
      <xdr:colOff>127000</xdr:colOff>
      <xdr:row>55</xdr:row>
      <xdr:rowOff>16770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81541"/>
          <a:ext cx="8382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123241</xdr:rowOff>
    </xdr:from>
    <xdr:to>
      <xdr:col>81</xdr:col>
      <xdr:colOff>50800</xdr:colOff>
      <xdr:row>55</xdr:row>
      <xdr:rowOff>34658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81541"/>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34658</xdr:rowOff>
    </xdr:from>
    <xdr:to>
      <xdr:col>76</xdr:col>
      <xdr:colOff>114300</xdr:colOff>
      <xdr:row>57</xdr:row>
      <xdr:rowOff>24943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64408"/>
          <a:ext cx="889000" cy="3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24943</xdr:rowOff>
    </xdr:from>
    <xdr:to>
      <xdr:col>71</xdr:col>
      <xdr:colOff>177800</xdr:colOff>
      <xdr:row>57</xdr:row>
      <xdr:rowOff>29058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9759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137420</xdr:rowOff>
    </xdr:from>
    <xdr:to>
      <xdr:col>85</xdr:col>
      <xdr:colOff>177800</xdr:colOff>
      <xdr:row>55</xdr:row>
      <xdr:rowOff>67570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160297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72441</xdr:rowOff>
    </xdr:from>
    <xdr:to>
      <xdr:col>81</xdr:col>
      <xdr:colOff>101600</xdr:colOff>
      <xdr:row>55</xdr:row>
      <xdr:rowOff>2591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19118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0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155308</xdr:rowOff>
    </xdr:from>
    <xdr:to>
      <xdr:col>76</xdr:col>
      <xdr:colOff>165100</xdr:colOff>
      <xdr:row>55</xdr:row>
      <xdr:rowOff>85458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101985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145593</xdr:rowOff>
    </xdr:from>
    <xdr:to>
      <xdr:col>72</xdr:col>
      <xdr:colOff>38100</xdr:colOff>
      <xdr:row>57</xdr:row>
      <xdr:rowOff>75743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66870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149708</xdr:rowOff>
    </xdr:from>
    <xdr:to>
      <xdr:col>67</xdr:col>
      <xdr:colOff>101600</xdr:colOff>
      <xdr:row>57</xdr:row>
      <xdr:rowOff>79858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70985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35420</xdr:rowOff>
    </xdr:from>
    <xdr:to>
      <xdr:col>85</xdr:col>
      <xdr:colOff>127000</xdr:colOff>
      <xdr:row>79</xdr:row>
      <xdr:rowOff>38088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79970"/>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38088</xdr:rowOff>
    </xdr:from>
    <xdr:to>
      <xdr:col>81</xdr:col>
      <xdr:colOff>50800</xdr:colOff>
      <xdr:row>79</xdr:row>
      <xdr:rowOff>41630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2638"/>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32105</xdr:rowOff>
    </xdr:from>
    <xdr:to>
      <xdr:col>76</xdr:col>
      <xdr:colOff>114300</xdr:colOff>
      <xdr:row>79</xdr:row>
      <xdr:rowOff>41630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76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31114</xdr:rowOff>
    </xdr:from>
    <xdr:to>
      <xdr:col>71</xdr:col>
      <xdr:colOff>177800</xdr:colOff>
      <xdr:row>79</xdr:row>
      <xdr:rowOff>32105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7566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156070</xdr:rowOff>
    </xdr:from>
    <xdr:to>
      <xdr:col>85</xdr:col>
      <xdr:colOff>177800</xdr:colOff>
      <xdr:row>79</xdr:row>
      <xdr:rowOff>86220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70997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158738</xdr:rowOff>
    </xdr:from>
    <xdr:to>
      <xdr:col>81</xdr:col>
      <xdr:colOff>101600</xdr:colOff>
      <xdr:row>79</xdr:row>
      <xdr:rowOff>88888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80015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162280</xdr:rowOff>
    </xdr:from>
    <xdr:to>
      <xdr:col>76</xdr:col>
      <xdr:colOff>165100</xdr:colOff>
      <xdr:row>79</xdr:row>
      <xdr:rowOff>92430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83557</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152755</xdr:rowOff>
    </xdr:from>
    <xdr:to>
      <xdr:col>72</xdr:col>
      <xdr:colOff>38100</xdr:colOff>
      <xdr:row>79</xdr:row>
      <xdr:rowOff>82905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74032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151764</xdr:rowOff>
    </xdr:from>
    <xdr:to>
      <xdr:col>67</xdr:col>
      <xdr:colOff>101600</xdr:colOff>
      <xdr:row>79</xdr:row>
      <xdr:rowOff>81914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73041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18918</xdr:rowOff>
    </xdr:from>
    <xdr:to>
      <xdr:col>85</xdr:col>
      <xdr:colOff>127000</xdr:colOff>
      <xdr:row>96</xdr:row>
      <xdr:rowOff>43312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78118"/>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153400</xdr:rowOff>
    </xdr:from>
    <xdr:to>
      <xdr:col>81</xdr:col>
      <xdr:colOff>50800</xdr:colOff>
      <xdr:row>96</xdr:row>
      <xdr:rowOff>43312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41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130849</xdr:rowOff>
    </xdr:from>
    <xdr:to>
      <xdr:col>76</xdr:col>
      <xdr:colOff>114300</xdr:colOff>
      <xdr:row>95</xdr:row>
      <xdr:rowOff>153400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18599"/>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123780</xdr:rowOff>
    </xdr:from>
    <xdr:to>
      <xdr:col>71</xdr:col>
      <xdr:colOff>177800</xdr:colOff>
      <xdr:row>95</xdr:row>
      <xdr:rowOff>130849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11530"/>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139568</xdr:rowOff>
    </xdr:from>
    <xdr:to>
      <xdr:col>85</xdr:col>
      <xdr:colOff>177800</xdr:colOff>
      <xdr:row>96</xdr:row>
      <xdr:rowOff>69718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117995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163962</xdr:rowOff>
    </xdr:from>
    <xdr:to>
      <xdr:col>81</xdr:col>
      <xdr:colOff>101600</xdr:colOff>
      <xdr:row>96</xdr:row>
      <xdr:rowOff>94112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85239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102600</xdr:rowOff>
    </xdr:from>
    <xdr:to>
      <xdr:col>76</xdr:col>
      <xdr:colOff>165100</xdr:colOff>
      <xdr:row>96</xdr:row>
      <xdr:rowOff>32750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23877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80049</xdr:rowOff>
    </xdr:from>
    <xdr:to>
      <xdr:col>72</xdr:col>
      <xdr:colOff>38100</xdr:colOff>
      <xdr:row>96</xdr:row>
      <xdr:rowOff>10199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72980</xdr:rowOff>
    </xdr:from>
    <xdr:to>
      <xdr:col>67</xdr:col>
      <xdr:colOff>101600</xdr:colOff>
      <xdr:row>96</xdr:row>
      <xdr:rowOff>3130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165707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度比で</a:t>
          </a:r>
          <a:r>
            <a:rPr kumimoji="1" lang="ja-JP" altLang="en-US" sz="1100">
              <a:solidFill>
                <a:schemeClr val="dk1"/>
              </a:solidFill>
              <a:effectLst/>
              <a:latin typeface="+mn-lt"/>
              <a:ea typeface="+mn-ea"/>
              <a:cs typeface="+mn-cs"/>
            </a:rPr>
            <a:t>９０，４０８</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による臨時的な増加の影響によるもの</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民生費については、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年度比で</a:t>
          </a:r>
          <a:r>
            <a:rPr kumimoji="1" lang="ja-JP" altLang="en-US" sz="1100">
              <a:solidFill>
                <a:schemeClr val="dk1"/>
              </a:solidFill>
              <a:effectLst/>
              <a:latin typeface="+mn-lt"/>
              <a:ea typeface="+mn-ea"/>
              <a:cs typeface="+mn-cs"/>
            </a:rPr>
            <a:t>１７，６２８</a:t>
          </a:r>
          <a:r>
            <a:rPr kumimoji="1" lang="ja-JP" altLang="ja-JP" sz="1100">
              <a:solidFill>
                <a:schemeClr val="dk1"/>
              </a:solidFill>
              <a:effectLst/>
              <a:latin typeface="+mn-lt"/>
              <a:ea typeface="+mn-ea"/>
              <a:cs typeface="+mn-cs"/>
            </a:rPr>
            <a:t>円の増加となった。これは</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子育て世帯への臨時特別給付金給付事業</a:t>
          </a:r>
          <a:r>
            <a:rPr lang="ja-JP" altLang="en-US" sz="1100" b="0" i="0" baseline="0">
              <a:solidFill>
                <a:schemeClr val="dk1"/>
              </a:solidFill>
              <a:effectLst/>
              <a:latin typeface="+mn-lt"/>
              <a:ea typeface="+mn-ea"/>
              <a:cs typeface="+mn-cs"/>
            </a:rPr>
            <a:t>による増加が主な要因である。</a:t>
          </a:r>
          <a:endParaRPr lang="en-US" altLang="ja-JP" sz="1100" b="0" i="0" baseline="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年度比で</a:t>
          </a:r>
          <a:r>
            <a:rPr kumimoji="1" lang="ja-JP" altLang="en-US" sz="1100">
              <a:solidFill>
                <a:schemeClr val="dk1"/>
              </a:solidFill>
              <a:effectLst/>
              <a:latin typeface="+mn-lt"/>
              <a:ea typeface="+mn-ea"/>
              <a:cs typeface="+mn-cs"/>
            </a:rPr>
            <a:t>６，５２８</a:t>
          </a:r>
          <a:r>
            <a:rPr kumimoji="1" lang="ja-JP" altLang="ja-JP" sz="1100">
              <a:solidFill>
                <a:schemeClr val="dk1"/>
              </a:solidFill>
              <a:effectLst/>
              <a:latin typeface="+mn-lt"/>
              <a:ea typeface="+mn-ea"/>
              <a:cs typeface="+mn-cs"/>
            </a:rPr>
            <a:t>円の増加となった。これは、</a:t>
          </a:r>
          <a:r>
            <a:rPr kumimoji="1" lang="ja-JP" altLang="en-US" sz="1100">
              <a:solidFill>
                <a:schemeClr val="dk1"/>
              </a:solidFill>
              <a:effectLst/>
              <a:latin typeface="+mn-lt"/>
              <a:ea typeface="+mn-ea"/>
              <a:cs typeface="+mn-cs"/>
            </a:rPr>
            <a:t>新型コロナウイルスワクチン接種事業による増加が主な要因である。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土木費については、前年度比１９，３４９円の増加となった。これは、蒲南土地区画整理事業清算金や下水処理用地売却収入に伴う下水道事業会計への繰出金など臨時的な支出による増加が主な要因である。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財政調整基金の残額については、取り崩しを行わず、決算積立５００，０００千円を行ったこと、</a:t>
          </a:r>
          <a:r>
            <a:rPr kumimoji="1" lang="ja-JP" altLang="en-US" sz="1100">
              <a:solidFill>
                <a:schemeClr val="dk1"/>
              </a:solidFill>
              <a:effectLst/>
              <a:latin typeface="+mn-lt"/>
              <a:ea typeface="+mn-ea"/>
              <a:cs typeface="+mn-cs"/>
            </a:rPr>
            <a:t>企業用地造成事業特別会計繰入金２４５，７４６千円、</a:t>
          </a:r>
          <a:r>
            <a:rPr kumimoji="1" lang="ja-JP" altLang="ja-JP" sz="1100">
              <a:solidFill>
                <a:schemeClr val="dk1"/>
              </a:solidFill>
              <a:effectLst/>
              <a:latin typeface="+mn-lt"/>
              <a:ea typeface="+mn-ea"/>
              <a:cs typeface="+mn-cs"/>
            </a:rPr>
            <a:t>公共用地対策事業特別会計において土地を売却した利益</a:t>
          </a:r>
          <a:r>
            <a:rPr kumimoji="1" lang="ja-JP" altLang="en-US" sz="1100">
              <a:solidFill>
                <a:schemeClr val="dk1"/>
              </a:solidFill>
              <a:effectLst/>
              <a:latin typeface="+mn-lt"/>
              <a:ea typeface="+mn-ea"/>
              <a:cs typeface="+mn-cs"/>
            </a:rPr>
            <a:t>１３８，６００</a:t>
          </a:r>
          <a:r>
            <a:rPr kumimoji="1" lang="ja-JP" altLang="ja-JP" sz="1100">
              <a:solidFill>
                <a:schemeClr val="dk1"/>
              </a:solidFill>
              <a:effectLst/>
              <a:latin typeface="+mn-lt"/>
              <a:ea typeface="+mn-ea"/>
              <a:cs typeface="+mn-cs"/>
            </a:rPr>
            <a:t>千円と利子分を積み立てたことから、令和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９０９，４００</a:t>
          </a:r>
          <a:r>
            <a:rPr kumimoji="1" lang="ja-JP" altLang="ja-JP" sz="1100">
              <a:solidFill>
                <a:schemeClr val="dk1"/>
              </a:solidFill>
              <a:effectLst/>
              <a:latin typeface="+mn-lt"/>
              <a:ea typeface="+mn-ea"/>
              <a:cs typeface="+mn-cs"/>
            </a:rPr>
            <a:t>千円の増となった。標準財政規模比についても、</a:t>
          </a:r>
          <a:r>
            <a:rPr kumimoji="1" lang="ja-JP" altLang="en-US" sz="1100">
              <a:solidFill>
                <a:schemeClr val="dk1"/>
              </a:solidFill>
              <a:effectLst/>
              <a:latin typeface="+mn-lt"/>
              <a:ea typeface="+mn-ea"/>
              <a:cs typeface="+mn-cs"/>
            </a:rPr>
            <a:t>３．４８</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実質収支額については、歳入歳出差引額が増加したため、金額としては</a:t>
          </a:r>
          <a:r>
            <a:rPr kumimoji="1" lang="ja-JP" altLang="en-US" sz="1100">
              <a:solidFill>
                <a:schemeClr val="dk1"/>
              </a:solidFill>
              <a:effectLst/>
              <a:latin typeface="+mn-lt"/>
              <a:ea typeface="+mn-ea"/>
              <a:cs typeface="+mn-cs"/>
            </a:rPr>
            <a:t>７５２，７６０</a:t>
          </a:r>
          <a:r>
            <a:rPr kumimoji="1" lang="ja-JP" altLang="ja-JP" sz="1100">
              <a:solidFill>
                <a:schemeClr val="dk1"/>
              </a:solidFill>
              <a:effectLst/>
              <a:latin typeface="+mn-lt"/>
              <a:ea typeface="+mn-ea"/>
              <a:cs typeface="+mn-cs"/>
            </a:rPr>
            <a:t>千円増加し、比率としては</a:t>
          </a:r>
          <a:r>
            <a:rPr kumimoji="1" lang="ja-JP" altLang="en-US" sz="1100">
              <a:solidFill>
                <a:schemeClr val="dk1"/>
              </a:solidFill>
              <a:effectLst/>
              <a:latin typeface="+mn-lt"/>
              <a:ea typeface="+mn-ea"/>
              <a:cs typeface="+mn-cs"/>
            </a:rPr>
            <a:t>３．２８</a:t>
          </a:r>
          <a:r>
            <a:rPr kumimoji="1"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蒲郡市においては、一般会計をはじめとする全会計において黒字となっており、連結赤字比率はない。</a:t>
          </a:r>
          <a:endParaRPr lang="ja-JP" altLang="ja-JP" sz="1400">
            <a:effectLst/>
          </a:endParaRPr>
        </a:p>
        <a:p>
          <a:r>
            <a:rPr kumimoji="1" lang="ja-JP" altLang="ja-JP" sz="1100">
              <a:solidFill>
                <a:schemeClr val="dk1"/>
              </a:solidFill>
              <a:effectLst/>
              <a:latin typeface="+mn-lt"/>
              <a:ea typeface="+mn-ea"/>
              <a:cs typeface="+mn-cs"/>
            </a:rPr>
            <a:t>　国民健康保険事業特別会計</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後期高齢者医療事業特別会計が一般会計から繰入を受けているほか、土地区画整理事業特別会計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病院事業会計</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下水道事業会計はモーターボート競走事業会計からの繰入を受けている。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a:t>
          </a:r>
          <a:r>
            <a:rPr kumimoji="1" lang="ja-JP" altLang="en-US" sz="1100">
              <a:solidFill>
                <a:sysClr val="windowText" lastClr="000000"/>
              </a:solidFill>
              <a:effectLst/>
              <a:latin typeface="+mn-lt"/>
              <a:ea typeface="+mn-ea"/>
              <a:cs typeface="+mn-cs"/>
            </a:rPr>
            <a:t>等の</a:t>
          </a:r>
          <a:r>
            <a:rPr kumimoji="1" lang="ja-JP" altLang="ja-JP" sz="1100">
              <a:solidFill>
                <a:schemeClr val="dk1"/>
              </a:solidFill>
              <a:effectLst/>
              <a:latin typeface="+mn-lt"/>
              <a:ea typeface="+mn-ea"/>
              <a:cs typeface="+mn-cs"/>
            </a:rPr>
            <a:t>一般財源の確保がますます厳しくなることが想定されるが、新たな歳入確保策やコスト削減策を検討していく。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％（３カ年平均）、単年度では</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単年度において、負数から正数となった要因は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令和元年度に実施した小中学校空調設備整備事業の学校教育施設等整備事業債の元金償還が始まったことにより元利償還金が増加したことによるもの。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公共施設の長寿命化、更新等による借入が見込まれるため、</a:t>
          </a:r>
          <a:r>
            <a:rPr kumimoji="1" lang="ja-JP" altLang="ja-JP" sz="1100">
              <a:solidFill>
                <a:schemeClr val="dk1"/>
              </a:solidFill>
              <a:effectLst/>
              <a:latin typeface="+mn-lt"/>
              <a:ea typeface="+mn-ea"/>
              <a:cs typeface="+mn-cs"/>
            </a:rPr>
            <a:t>注意が必要である。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減債基金のうち、満期一括償還地方債の償還財源として積み立てたものはない。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より引き続き、将来負担比率は発生していない。要因として、下水道事業、病院事業会計において経常利益があり、企業債残高に３か年平均の率を乗じた額を繰入金として計算したことにより、公営企業債等繰入見込額が減少したことや、モーターボート競走事業収益基金などの充当可能基金が増となっていることが挙げられる。</a:t>
          </a:r>
          <a:endParaRPr lang="ja-JP" altLang="ja-JP" sz="1400">
            <a:effectLst/>
          </a:endParaRPr>
        </a:p>
        <a:p>
          <a:r>
            <a:rPr kumimoji="1" lang="ja-JP" altLang="ja-JP" sz="1100">
              <a:solidFill>
                <a:schemeClr val="dk1"/>
              </a:solidFill>
              <a:effectLst/>
              <a:latin typeface="+mn-lt"/>
              <a:ea typeface="+mn-ea"/>
              <a:cs typeface="+mn-cs"/>
            </a:rPr>
            <a:t>　今後想定される公共施設の整備に当該基金等を充てることにより充当可能財源等が減少することが考えら</a:t>
          </a:r>
          <a:r>
            <a:rPr kumimoji="1" lang="ja-JP" altLang="en-US" sz="1100">
              <a:solidFill>
                <a:schemeClr val="dk1"/>
              </a:solidFill>
              <a:effectLst/>
              <a:latin typeface="+mn-lt"/>
              <a:ea typeface="+mn-ea"/>
              <a:cs typeface="+mn-cs"/>
            </a:rPr>
            <a:t>れ</a:t>
          </a:r>
          <a:r>
            <a:rPr kumimoji="1" lang="ja-JP" altLang="ja-JP" sz="1100">
              <a:solidFill>
                <a:schemeClr val="dk1"/>
              </a:solidFill>
              <a:effectLst/>
              <a:latin typeface="+mn-lt"/>
              <a:ea typeface="+mn-ea"/>
              <a:cs typeface="+mn-cs"/>
            </a:rPr>
            <a:t>るため、引き続き、地方債の新規発行抑制等を行う必要がある。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不足のための取崩を行わなかったこと、決算積立５００百万円を行ったこと、企業用地造成事業特別会計繰入金２４６百万円、公共用地対策事業特別会計において土地を売却した利益１３９百万円と利子分を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モーターボート競走事業収益基金について、収益金と利子分を積み立て、取り崩しがなかったため２，０１８百万円増加、ふるさと蒲郡応援寄附金について、前年度より寄附額が増加したため積立額が取崩額より多くなり２９７百万円増加したことが主な増加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各基金の目的に沿って適正に管理していく。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公共施設マネジメントの推進による投資的経費の増加が予想されるため、財源として教育施設整備事業基金及びモーターボート競走事業収益基金を活用していく。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新型コロナウイルス感染症対策基金：新型コロナウイルス感染症対策に充てることを目的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　：公共施設等の整備に充てることを目的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　　　　　　：教育施設の整備に充てることを目的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：社会福祉の充実を目的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　　　　　　：ふるさと納税による寄附金の積立を行う。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基金の管理を適正に行い寄附目的に沿った事業の財源とする。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理由として、モーターボート競走事業収益基金にて取崩を行わず、収益金と利子分を積み立てたため、収益金２，０００，０００千円を含む２，０１８百万円の増加、ふるさと蒲郡応援基金において、令和３年度の寄附額増加に伴い、前年度積み立てた取崩額よりも令和３年度積立額が上回ったため２９７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それぞれの基金の目的に沿って適正に積立及び処分を行う。モーターボート競走事業収益基金は、今後公共施設等の整備に関する大型事業の財源として、活用を進めていく。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では金額に差異はあるものの基金繰入金により予算を編成しているが、決算見込みの状況から近年決算において基金取崩を行っていない。決算積立、特別会計繰入金、運用による利子収入相当額等の積立を行い、令和２年度から９０９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取崩を行わず、運用益の積立を行ったため増加となった。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将来の償還財源の確保、財政の健全な運営に資するための資金であり、今後について予算の範囲内で適正な積立及び処分を行う。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79,261
76,076
56.96
41,711,261
38,165,807
3,180,063
18,746,389
24,958,348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当市では、蒲郡市公共施設等総合管理計画において、建物更新の際に、概ね３割の床面積を縮減するという目標を掲げ、老朽化した施設の集約化・複合化や除却を進めている。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より高い水準にあり、上昇傾向にあるものの、それぞれの公共施設等について個別施設計画を策定しており、当該計画に基づいた施設の維持管理を適切に進めていくことで取組の効果が表れていくもの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14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133138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19082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17568</xdr:rowOff>
    </xdr:from>
    <xdr:to>
      <xdr:col>15</xdr:col>
      <xdr:colOff>187325</xdr:colOff>
      <xdr:row>31</xdr:row>
      <xdr:rowOff>119168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31</xdr:row>
      <xdr:rowOff>104352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5484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31</xdr:row>
      <xdr:rowOff>68368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3685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xdr:rowOff>
    </xdr:from>
    <xdr:to>
      <xdr:col>11</xdr:col>
      <xdr:colOff>136525</xdr:colOff>
      <xdr:row>31</xdr:row>
      <xdr:rowOff>50377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09007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は、病院事業会計及び下水道事業会計への繰出しをモーターボート競走事業から直接行っており、補助費等が類似団体平均、県平均を大きく下回っていることである。</a:t>
          </a:r>
        </a:p>
        <a:p>
          <a:r>
            <a:rPr kumimoji="1" lang="ja-JP" altLang="en-US" sz="1100">
              <a:latin typeface="ＭＳ Ｐゴシック" panose="020B0600070205080204" pitchFamily="50" charset="-128"/>
              <a:ea typeface="ＭＳ Ｐゴシック" panose="020B0600070205080204" pitchFamily="50" charset="-128"/>
            </a:rPr>
            <a:t>下水道事業、病院事業会計において経常利益があり、企業債残高に</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か年平均の率を乗じた額を公営企業債等繰入見込額として計算したため将来負担額が減少したことが考えられる。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1950</xdr:rowOff>
    </xdr:from>
    <xdr:to>
      <xdr:col>76</xdr:col>
      <xdr:colOff>73025</xdr:colOff>
      <xdr:row>27</xdr:row>
      <xdr:rowOff>103550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4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24827</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25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5688</xdr:rowOff>
    </xdr:from>
    <xdr:to>
      <xdr:col>72</xdr:col>
      <xdr:colOff>123825</xdr:colOff>
      <xdr:row>28</xdr:row>
      <xdr:rowOff>107288</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5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52750</xdr:rowOff>
    </xdr:from>
    <xdr:to>
      <xdr:col>76</xdr:col>
      <xdr:colOff>22225</xdr:colOff>
      <xdr:row>28</xdr:row>
      <xdr:rowOff>56488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453425"/>
          <a:ext cx="711200" cy="17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2213</xdr:rowOff>
    </xdr:from>
    <xdr:to>
      <xdr:col>68</xdr:col>
      <xdr:colOff>123825</xdr:colOff>
      <xdr:row>30</xdr:row>
      <xdr:rowOff>103813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9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56488</xdr:rowOff>
    </xdr:from>
    <xdr:to>
      <xdr:col>72</xdr:col>
      <xdr:colOff>73025</xdr:colOff>
      <xdr:row>30</xdr:row>
      <xdr:rowOff>53013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628613"/>
          <a:ext cx="762000" cy="3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86378</xdr:rowOff>
    </xdr:from>
    <xdr:to>
      <xdr:col>64</xdr:col>
      <xdr:colOff>123825</xdr:colOff>
      <xdr:row>30</xdr:row>
      <xdr:rowOff>16528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137178</xdr:rowOff>
    </xdr:from>
    <xdr:to>
      <xdr:col>68</xdr:col>
      <xdr:colOff>73025</xdr:colOff>
      <xdr:row>30</xdr:row>
      <xdr:rowOff>53013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880753"/>
          <a:ext cx="7620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95631</xdr:rowOff>
    </xdr:from>
    <xdr:to>
      <xdr:col>60</xdr:col>
      <xdr:colOff>123825</xdr:colOff>
      <xdr:row>30</xdr:row>
      <xdr:rowOff>25781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137178</xdr:rowOff>
    </xdr:from>
    <xdr:to>
      <xdr:col>64</xdr:col>
      <xdr:colOff>73025</xdr:colOff>
      <xdr:row>29</xdr:row>
      <xdr:rowOff>146431</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88075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123815</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3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120340</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6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33055</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6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42308</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79,261
76,076
56.96
41,711,261
38,165,807
3,180,063
18,746,389
24,958,348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55118</xdr:rowOff>
    </xdr:from>
    <xdr:to>
      <xdr:col>24</xdr:col>
      <xdr:colOff>114300</xdr:colOff>
      <xdr:row>39</xdr:row>
      <xdr:rowOff>156718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33545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105918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7536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157988</xdr:rowOff>
    </xdr:from>
    <xdr:to>
      <xdr:col>15</xdr:col>
      <xdr:colOff>101600</xdr:colOff>
      <xdr:row>39</xdr:row>
      <xdr:rowOff>88138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37338</xdr:rowOff>
    </xdr:from>
    <xdr:to>
      <xdr:col>19</xdr:col>
      <xdr:colOff>177800</xdr:colOff>
      <xdr:row>39</xdr:row>
      <xdr:rowOff>67056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72388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37338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713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84836</xdr:rowOff>
    </xdr:from>
    <xdr:to>
      <xdr:col>6</xdr:col>
      <xdr:colOff>38100</xdr:colOff>
      <xdr:row>39</xdr:row>
      <xdr:rowOff>14986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135636</xdr:rowOff>
    </xdr:from>
    <xdr:to>
      <xdr:col>10</xdr:col>
      <xdr:colOff>114300</xdr:colOff>
      <xdr:row>38</xdr:row>
      <xdr:rowOff>156210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507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79265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6113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65323</xdr:rowOff>
    </xdr:from>
    <xdr:to>
      <xdr:col>55</xdr:col>
      <xdr:colOff>50800</xdr:colOff>
      <xdr:row>41</xdr:row>
      <xdr:rowOff>166923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151700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66580</xdr:rowOff>
    </xdr:from>
    <xdr:to>
      <xdr:col>50</xdr:col>
      <xdr:colOff>165100</xdr:colOff>
      <xdr:row>41</xdr:row>
      <xdr:rowOff>168180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116123</xdr:rowOff>
    </xdr:from>
    <xdr:to>
      <xdr:col>55</xdr:col>
      <xdr:colOff>0</xdr:colOff>
      <xdr:row>41</xdr:row>
      <xdr:rowOff>117380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4557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68214</xdr:rowOff>
    </xdr:from>
    <xdr:to>
      <xdr:col>46</xdr:col>
      <xdr:colOff>38100</xdr:colOff>
      <xdr:row>41</xdr:row>
      <xdr:rowOff>169814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117380</xdr:rowOff>
    </xdr:from>
    <xdr:to>
      <xdr:col>50</xdr:col>
      <xdr:colOff>114300</xdr:colOff>
      <xdr:row>41</xdr:row>
      <xdr:rowOff>119014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4683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71561</xdr:rowOff>
    </xdr:from>
    <xdr:to>
      <xdr:col>41</xdr:col>
      <xdr:colOff>101600</xdr:colOff>
      <xdr:row>42</xdr:row>
      <xdr:rowOff>1711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119014</xdr:rowOff>
    </xdr:from>
    <xdr:to>
      <xdr:col>45</xdr:col>
      <xdr:colOff>177800</xdr:colOff>
      <xdr:row>41</xdr:row>
      <xdr:rowOff>122361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48464"/>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53469</xdr:rowOff>
    </xdr:from>
    <xdr:to>
      <xdr:col>36</xdr:col>
      <xdr:colOff>165100</xdr:colOff>
      <xdr:row>41</xdr:row>
      <xdr:rowOff>155069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104269</xdr:rowOff>
    </xdr:from>
    <xdr:to>
      <xdr:col>41</xdr:col>
      <xdr:colOff>50800</xdr:colOff>
      <xdr:row>41</xdr:row>
      <xdr:rowOff>122361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13371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159307</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8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160941</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9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164288</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9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146196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102870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5642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97972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0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42454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747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89192</xdr:rowOff>
    </xdr:from>
    <xdr:to>
      <xdr:col>55</xdr:col>
      <xdr:colOff>50800</xdr:colOff>
      <xdr:row>64</xdr:row>
      <xdr:rowOff>19342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91808</xdr:rowOff>
    </xdr:from>
    <xdr:to>
      <xdr:col>50</xdr:col>
      <xdr:colOff>165100</xdr:colOff>
      <xdr:row>64</xdr:row>
      <xdr:rowOff>21958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139992</xdr:rowOff>
    </xdr:from>
    <xdr:to>
      <xdr:col>55</xdr:col>
      <xdr:colOff>0</xdr:colOff>
      <xdr:row>63</xdr:row>
      <xdr:rowOff>142608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41342"/>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92618</xdr:rowOff>
    </xdr:from>
    <xdr:to>
      <xdr:col>46</xdr:col>
      <xdr:colOff>38100</xdr:colOff>
      <xdr:row>64</xdr:row>
      <xdr:rowOff>22768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142608</xdr:rowOff>
    </xdr:from>
    <xdr:to>
      <xdr:col>50</xdr:col>
      <xdr:colOff>114300</xdr:colOff>
      <xdr:row>63</xdr:row>
      <xdr:rowOff>143418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43958"/>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92996</xdr:rowOff>
    </xdr:from>
    <xdr:to>
      <xdr:col>41</xdr:col>
      <xdr:colOff>101600</xdr:colOff>
      <xdr:row>64</xdr:row>
      <xdr:rowOff>23146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143418</xdr:rowOff>
    </xdr:from>
    <xdr:to>
      <xdr:col>45</xdr:col>
      <xdr:colOff>177800</xdr:colOff>
      <xdr:row>63</xdr:row>
      <xdr:rowOff>143796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4476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92934</xdr:rowOff>
    </xdr:from>
    <xdr:to>
      <xdr:col>36</xdr:col>
      <xdr:colOff>165100</xdr:colOff>
      <xdr:row>64</xdr:row>
      <xdr:rowOff>23084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143734</xdr:rowOff>
    </xdr:from>
    <xdr:to>
      <xdr:col>41</xdr:col>
      <xdr:colOff>50800</xdr:colOff>
      <xdr:row>63</xdr:row>
      <xdr:rowOff>143796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45084"/>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13085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13895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14273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14211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161037</xdr:rowOff>
    </xdr:from>
    <xdr:to>
      <xdr:col>24</xdr:col>
      <xdr:colOff>114300</xdr:colOff>
      <xdr:row>82</xdr:row>
      <xdr:rowOff>91187</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12464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89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40387</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074139"/>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15239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062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3811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039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53594</xdr:rowOff>
    </xdr:from>
    <xdr:to>
      <xdr:col>6</xdr:col>
      <xdr:colOff>38100</xdr:colOff>
      <xdr:row>81</xdr:row>
      <xdr:rowOff>155194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104394</xdr:rowOff>
    </xdr:from>
    <xdr:to>
      <xdr:col>10</xdr:col>
      <xdr:colOff>114300</xdr:colOff>
      <xdr:row>81</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9918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22877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146321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xdr:rowOff>
    </xdr:from>
    <xdr:to>
      <xdr:col>50</xdr:col>
      <xdr:colOff>165100</xdr:colOff>
      <xdr:row>85</xdr:row>
      <xdr:rowOff>103378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52578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6243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xdr:rowOff>
    </xdr:from>
    <xdr:to>
      <xdr:col>46</xdr:col>
      <xdr:colOff>38100</xdr:colOff>
      <xdr:row>85</xdr:row>
      <xdr:rowOff>104902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52578</xdr:rowOff>
    </xdr:from>
    <xdr:to>
      <xdr:col>50</xdr:col>
      <xdr:colOff>114300</xdr:colOff>
      <xdr:row>85</xdr:row>
      <xdr:rowOff>54102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6258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xdr:rowOff>
    </xdr:from>
    <xdr:to>
      <xdr:col>41</xdr:col>
      <xdr:colOff>101600</xdr:colOff>
      <xdr:row>85</xdr:row>
      <xdr:rowOff>105663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54863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6273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xdr:rowOff>
    </xdr:from>
    <xdr:to>
      <xdr:col>36</xdr:col>
      <xdr:colOff>165100</xdr:colOff>
      <xdr:row>85</xdr:row>
      <xdr:rowOff>105663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54863</xdr:rowOff>
    </xdr:from>
    <xdr:to>
      <xdr:col>41</xdr:col>
      <xdr:colOff>50800</xdr:colOff>
      <xdr:row>85</xdr:row>
      <xdr:rowOff>54863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628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94505</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96790</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96790</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134002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103</xdr:row>
      <xdr:rowOff>161925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7781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33020</xdr:rowOff>
    </xdr:from>
    <xdr:to>
      <xdr:col>15</xdr:col>
      <xdr:colOff>101600</xdr:colOff>
      <xdr:row>103</xdr:row>
      <xdr:rowOff>134620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83820</xdr:rowOff>
    </xdr:from>
    <xdr:to>
      <xdr:col>19</xdr:col>
      <xdr:colOff>177800</xdr:colOff>
      <xdr:row>103</xdr:row>
      <xdr:rowOff>121920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774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83820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7701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xdr:rowOff>
    </xdr:from>
    <xdr:to>
      <xdr:col>10</xdr:col>
      <xdr:colOff>114300</xdr:colOff>
      <xdr:row>103</xdr:row>
      <xdr:rowOff>41911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76612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77302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8422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96605</xdr:rowOff>
    </xdr:from>
    <xdr:to>
      <xdr:col>55</xdr:col>
      <xdr:colOff>50800</xdr:colOff>
      <xdr:row>108</xdr:row>
      <xdr:rowOff>26755</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4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119482</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2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97403</xdr:rowOff>
    </xdr:from>
    <xdr:to>
      <xdr:col>50</xdr:col>
      <xdr:colOff>165100</xdr:colOff>
      <xdr:row>108</xdr:row>
      <xdr:rowOff>27553</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4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147405</xdr:rowOff>
    </xdr:from>
    <xdr:to>
      <xdr:col>55</xdr:col>
      <xdr:colOff>0</xdr:colOff>
      <xdr:row>107</xdr:row>
      <xdr:rowOff>148203</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492555"/>
          <a:ext cx="8382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99228</xdr:rowOff>
    </xdr:from>
    <xdr:to>
      <xdr:col>46</xdr:col>
      <xdr:colOff>38100</xdr:colOff>
      <xdr:row>108</xdr:row>
      <xdr:rowOff>29378</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148203</xdr:rowOff>
    </xdr:from>
    <xdr:to>
      <xdr:col>50</xdr:col>
      <xdr:colOff>114300</xdr:colOff>
      <xdr:row>107</xdr:row>
      <xdr:rowOff>150028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8750300" y="18493353"/>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99859</xdr:rowOff>
    </xdr:from>
    <xdr:to>
      <xdr:col>41</xdr:col>
      <xdr:colOff>101600</xdr:colOff>
      <xdr:row>108</xdr:row>
      <xdr:rowOff>30009</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4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150028</xdr:rowOff>
    </xdr:from>
    <xdr:to>
      <xdr:col>45</xdr:col>
      <xdr:colOff>177800</xdr:colOff>
      <xdr:row>107</xdr:row>
      <xdr:rowOff>150659</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49517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99754</xdr:rowOff>
    </xdr:from>
    <xdr:to>
      <xdr:col>36</xdr:col>
      <xdr:colOff>165100</xdr:colOff>
      <xdr:row>108</xdr:row>
      <xdr:rowOff>29904</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921500" y="184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150554</xdr:rowOff>
    </xdr:from>
    <xdr:to>
      <xdr:col>41</xdr:col>
      <xdr:colOff>50800</xdr:colOff>
      <xdr:row>107</xdr:row>
      <xdr:rowOff>150659</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6972300" y="18495704"/>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18680</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59411" y="185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20505</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83111" y="185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21136</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94111" y="185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21031</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5111" y="185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E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E00-00000502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E00-00000702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E00-00000902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E00-000015020000}"/>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53340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5481300" y="67379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54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51435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592300" y="67189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32385</xdr:rowOff>
    </xdr:from>
    <xdr:to>
      <xdr:col>76</xdr:col>
      <xdr:colOff>114300</xdr:colOff>
      <xdr:row>39</xdr:row>
      <xdr:rowOff>49530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3703300" y="6718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24765</xdr:rowOff>
    </xdr:from>
    <xdr:to>
      <xdr:col>71</xdr:col>
      <xdr:colOff>177800</xdr:colOff>
      <xdr:row>39</xdr:row>
      <xdr:rowOff>49530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14300" y="6711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E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E00-00003E02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E00-00004002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E00-000042020000}"/>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2110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132097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E00-00004E020000}"/>
            </a:ext>
          </a:extLst>
        </xdr:cNvPr>
        <xdr:cNvSpPr txBox="1"/>
      </xdr:nvSpPr>
      <xdr:spPr>
        <a:xfrm>
          <a:off x="22199600"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113030</xdr:rowOff>
    </xdr:from>
    <xdr:to>
      <xdr:col>112</xdr:col>
      <xdr:colOff>38100</xdr:colOff>
      <xdr:row>38</xdr:row>
      <xdr:rowOff>43180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127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160020</xdr:rowOff>
    </xdr:from>
    <xdr:to>
      <xdr:col>116</xdr:col>
      <xdr:colOff>63500</xdr:colOff>
      <xdr:row>37</xdr:row>
      <xdr:rowOff>163830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1323300" y="6503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163830</xdr:rowOff>
    </xdr:from>
    <xdr:to>
      <xdr:col>111</xdr:col>
      <xdr:colOff>177800</xdr:colOff>
      <xdr:row>37</xdr:row>
      <xdr:rowOff>167640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0434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38</xdr:row>
      <xdr:rowOff>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9545300" y="6511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605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656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59707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58928</xdr:rowOff>
    </xdr:from>
    <xdr:to>
      <xdr:col>85</xdr:col>
      <xdr:colOff>177800</xdr:colOff>
      <xdr:row>62</xdr:row>
      <xdr:rowOff>160528</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37355</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36068</xdr:rowOff>
    </xdr:from>
    <xdr:to>
      <xdr:col>81</xdr:col>
      <xdr:colOff>101600</xdr:colOff>
      <xdr:row>62</xdr:row>
      <xdr:rowOff>137668</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86868</xdr:rowOff>
    </xdr:from>
    <xdr:to>
      <xdr:col>85</xdr:col>
      <xdr:colOff>127000</xdr:colOff>
      <xdr:row>62</xdr:row>
      <xdr:rowOff>109728</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0716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86868</xdr:rowOff>
    </xdr:from>
    <xdr:to>
      <xdr:col>81</xdr:col>
      <xdr:colOff>50800</xdr:colOff>
      <xdr:row>62</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4592300" y="10716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65786</xdr:rowOff>
    </xdr:from>
    <xdr:to>
      <xdr:col>72</xdr:col>
      <xdr:colOff>38100</xdr:colOff>
      <xdr:row>63</xdr:row>
      <xdr:rowOff>167386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116586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3703300" y="107442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47498</xdr:rowOff>
    </xdr:from>
    <xdr:to>
      <xdr:col>67</xdr:col>
      <xdr:colOff>101600</xdr:colOff>
      <xdr:row>63</xdr:row>
      <xdr:rowOff>149098</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98298</xdr:rowOff>
    </xdr:from>
    <xdr:to>
      <xdr:col>71</xdr:col>
      <xdr:colOff>177800</xdr:colOff>
      <xdr:row>63</xdr:row>
      <xdr:rowOff>116586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814300" y="10899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128795</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158513</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95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140225</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23114</xdr:rowOff>
    </xdr:from>
    <xdr:to>
      <xdr:col>116</xdr:col>
      <xdr:colOff>114300</xdr:colOff>
      <xdr:row>61</xdr:row>
      <xdr:rowOff>124714</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4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1541</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1045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73914</xdr:rowOff>
    </xdr:from>
    <xdr:to>
      <xdr:col>116</xdr:col>
      <xdr:colOff>63500</xdr:colOff>
      <xdr:row>61</xdr:row>
      <xdr:rowOff>80010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53236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39116</xdr:rowOff>
    </xdr:from>
    <xdr:to>
      <xdr:col>107</xdr:col>
      <xdr:colOff>101600</xdr:colOff>
      <xdr:row>61</xdr:row>
      <xdr:rowOff>140716</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4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89916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5384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43688</xdr:rowOff>
    </xdr:from>
    <xdr:to>
      <xdr:col>102</xdr:col>
      <xdr:colOff>165100</xdr:colOff>
      <xdr:row>61</xdr:row>
      <xdr:rowOff>145288</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5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89916</xdr:rowOff>
    </xdr:from>
    <xdr:to>
      <xdr:col>107</xdr:col>
      <xdr:colOff>50800</xdr:colOff>
      <xdr:row>61</xdr:row>
      <xdr:rowOff>94488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05483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42926</xdr:rowOff>
    </xdr:from>
    <xdr:to>
      <xdr:col>98</xdr:col>
      <xdr:colOff>38100</xdr:colOff>
      <xdr:row>61</xdr:row>
      <xdr:rowOff>144526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93726</xdr:rowOff>
    </xdr:from>
    <xdr:to>
      <xdr:col>102</xdr:col>
      <xdr:colOff>114300</xdr:colOff>
      <xdr:row>61</xdr:row>
      <xdr:rowOff>94488</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656300" y="105521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131843</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161815</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161053</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E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41911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5481300" y="138569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42545</xdr:rowOff>
    </xdr:from>
    <xdr:to>
      <xdr:col>76</xdr:col>
      <xdr:colOff>165100</xdr:colOff>
      <xdr:row>80</xdr:row>
      <xdr:rowOff>144145</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80</xdr:row>
      <xdr:rowOff>140970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38093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160655</xdr:rowOff>
    </xdr:from>
    <xdr:to>
      <xdr:col>72</xdr:col>
      <xdr:colOff>38100</xdr:colOff>
      <xdr:row>80</xdr:row>
      <xdr:rowOff>90805</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40005</xdr:rowOff>
    </xdr:from>
    <xdr:to>
      <xdr:col>76</xdr:col>
      <xdr:colOff>114300</xdr:colOff>
      <xdr:row>80</xdr:row>
      <xdr:rowOff>93345</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3756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90170</xdr:rowOff>
    </xdr:from>
    <xdr:to>
      <xdr:col>67</xdr:col>
      <xdr:colOff>101600</xdr:colOff>
      <xdr:row>80</xdr:row>
      <xdr:rowOff>20320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140970</xdr:rowOff>
    </xdr:from>
    <xdr:to>
      <xdr:col>71</xdr:col>
      <xdr:colOff>177800</xdr:colOff>
      <xdr:row>80</xdr:row>
      <xdr:rowOff>40005</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814300" y="136855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160672</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107332</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81</xdr:row>
      <xdr:rowOff>152400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1323300" y="1403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152400</xdr:rowOff>
    </xdr:from>
    <xdr:to>
      <xdr:col>111</xdr:col>
      <xdr:colOff>177800</xdr:colOff>
      <xdr:row>82</xdr:row>
      <xdr:rowOff>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0434300" y="1403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E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a:extLst>
            <a:ext uri="{FF2B5EF4-FFF2-40B4-BE49-F238E27FC236}">
              <a16:creationId xmlns:a16="http://schemas.microsoft.com/office/drawing/2014/main" id="{00000000-0008-0000-0E00-00005E03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E00-00006003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E00-000062030000}"/>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6268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18522</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E00-00006E030000}"/>
            </a:ext>
          </a:extLst>
        </xdr:cNvPr>
        <xdr:cNvSpPr txBox="1"/>
      </xdr:nvSpPr>
      <xdr:spPr>
        <a:xfrm>
          <a:off x="16357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90895</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5481300" y="180572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54973</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4592300" y="180147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94162</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flipV="1">
          <a:off x="13703300" y="180147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94162</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2814300" y="180751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122300</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136089</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114861</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E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E00-000095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E00-000097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E00-000099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E00-0000A503000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1272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9906</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21323300" y="1835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xdr:rowOff>
    </xdr:from>
    <xdr:to>
      <xdr:col>111</xdr:col>
      <xdr:colOff>177800</xdr:colOff>
      <xdr:row>107</xdr:row>
      <xdr:rowOff>12192</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0434300" y="1835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135128</xdr:rowOff>
    </xdr:from>
    <xdr:to>
      <xdr:col>98</xdr:col>
      <xdr:colOff>38100</xdr:colOff>
      <xdr:row>107</xdr:row>
      <xdr:rowOff>65278</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8605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14478</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8656300" y="1835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2" name="n_1aveValue【公民館】&#10;一人当たり面積">
          <a:extLst>
            <a:ext uri="{FF2B5EF4-FFF2-40B4-BE49-F238E27FC236}">
              <a16:creationId xmlns:a16="http://schemas.microsoft.com/office/drawing/2014/main" id="{00000000-0008-0000-0E00-0000AE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3" name="n_2aveValue【公民館】&#10;一人当たり面積">
          <a:extLst>
            <a:ext uri="{FF2B5EF4-FFF2-40B4-BE49-F238E27FC236}">
              <a16:creationId xmlns:a16="http://schemas.microsoft.com/office/drawing/2014/main" id="{00000000-0008-0000-0E00-0000AF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4" name="n_3aveValue【公民館】&#10;一人当たり面積">
          <a:extLst>
            <a:ext uri="{FF2B5EF4-FFF2-40B4-BE49-F238E27FC236}">
              <a16:creationId xmlns:a16="http://schemas.microsoft.com/office/drawing/2014/main" id="{00000000-0008-0000-0E00-0000B003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945" name="n_4aveValue【公民館】&#10;一人当たり面積">
          <a:extLst>
            <a:ext uri="{FF2B5EF4-FFF2-40B4-BE49-F238E27FC236}">
              <a16:creationId xmlns:a16="http://schemas.microsoft.com/office/drawing/2014/main" id="{00000000-0008-0000-0E00-0000B1030000}"/>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946" name="n_1mainValue【公民館】&#10;一人当たり面積">
          <a:extLst>
            <a:ext uri="{FF2B5EF4-FFF2-40B4-BE49-F238E27FC236}">
              <a16:creationId xmlns:a16="http://schemas.microsoft.com/office/drawing/2014/main" id="{00000000-0008-0000-0E00-0000B2030000}"/>
            </a:ext>
          </a:extLst>
        </xdr:cNvPr>
        <xdr:cNvSpPr txBox="1"/>
      </xdr:nvSpPr>
      <xdr:spPr>
        <a:xfrm>
          <a:off x="21075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947" name="n_2mainValue【公民館】&#10;一人当たり面積">
          <a:extLst>
            <a:ext uri="{FF2B5EF4-FFF2-40B4-BE49-F238E27FC236}">
              <a16:creationId xmlns:a16="http://schemas.microsoft.com/office/drawing/2014/main" id="{00000000-0008-0000-0E00-0000B3030000}"/>
            </a:ext>
          </a:extLst>
        </xdr:cNvPr>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948" name="n_3mainValue【公民館】&#10;一人当たり面積">
          <a:extLst>
            <a:ext uri="{FF2B5EF4-FFF2-40B4-BE49-F238E27FC236}">
              <a16:creationId xmlns:a16="http://schemas.microsoft.com/office/drawing/2014/main" id="{00000000-0008-0000-0E00-0000B4030000}"/>
            </a:ext>
          </a:extLst>
        </xdr:cNvPr>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56405</xdr:rowOff>
    </xdr:from>
    <xdr:ext cx="469744" cy="259045"/>
    <xdr:sp macro="" textlink="">
      <xdr:nvSpPr>
        <xdr:cNvPr id="949" name="n_4mainValue【公民館】&#10;一人当たり面積">
          <a:extLst>
            <a:ext uri="{FF2B5EF4-FFF2-40B4-BE49-F238E27FC236}">
              <a16:creationId xmlns:a16="http://schemas.microsoft.com/office/drawing/2014/main" id="{00000000-0008-0000-0E00-0000B5030000}"/>
            </a:ext>
          </a:extLst>
        </xdr:cNvPr>
        <xdr:cNvSpPr txBox="1"/>
      </xdr:nvSpPr>
      <xdr:spPr>
        <a:xfrm>
          <a:off x="18421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E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学校施設については、公共施設マネジメント実施計画を策定しており、同計画に基づいて、将来の児童・生徒数に見合う規模にするため保有面積を適正規模に削減したり、小中一貫化や統合などを視野に入れて、地域の実情に見合った学校規模に再編するなどし、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現在、７中学校区ごとに地区個別計画を作成し、順次地区ごとに学校施設を中心とした公共施設の適正化、複合化を進めており、２地区において、学校施設と公民館等の複合化の検討を進めている。</a:t>
          </a:r>
        </a:p>
        <a:p>
          <a:r>
            <a:rPr kumimoji="1" lang="ja-JP" altLang="en-US" sz="1300">
              <a:latin typeface="ＭＳ Ｐゴシック" panose="020B0600070205080204" pitchFamily="50" charset="-128"/>
              <a:ea typeface="ＭＳ Ｐゴシック" panose="020B0600070205080204" pitchFamily="50" charset="-128"/>
            </a:rPr>
            <a:t>児童館については、がまごおり児童館を平成２４年度に建築したのをはじめ、いずれも平成４年度以降に建設されたものであるため、類似団体と比較しても大きく平均を下回っており、今後長期にわたって利用できるように適切に維持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79,261
76,076
56.96
41,711,261
38,165,807
3,180,063
18,746,389
24,958,348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23767</xdr:rowOff>
    </xdr:from>
    <xdr:to>
      <xdr:col>24</xdr:col>
      <xdr:colOff>114300</xdr:colOff>
      <xdr:row>40</xdr:row>
      <xdr:rowOff>125367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154396</xdr:rowOff>
    </xdr:from>
    <xdr:to>
      <xdr:col>20</xdr:col>
      <xdr:colOff>38100</xdr:colOff>
      <xdr:row>41</xdr:row>
      <xdr:rowOff>84546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41</xdr:row>
      <xdr:rowOff>33746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93256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141333</xdr:rowOff>
    </xdr:from>
    <xdr:to>
      <xdr:col>15</xdr:col>
      <xdr:colOff>101600</xdr:colOff>
      <xdr:row>41</xdr:row>
      <xdr:rowOff>71483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20683</xdr:rowOff>
    </xdr:from>
    <xdr:to>
      <xdr:col>19</xdr:col>
      <xdr:colOff>177800</xdr:colOff>
      <xdr:row>41</xdr:row>
      <xdr:rowOff>33746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5013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102144</xdr:rowOff>
    </xdr:from>
    <xdr:to>
      <xdr:col>10</xdr:col>
      <xdr:colOff>165100</xdr:colOff>
      <xdr:row>41</xdr:row>
      <xdr:rowOff>32294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152944</xdr:rowOff>
    </xdr:from>
    <xdr:to>
      <xdr:col>15</xdr:col>
      <xdr:colOff>50800</xdr:colOff>
      <xdr:row>41</xdr:row>
      <xdr:rowOff>20683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0109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98878</xdr:rowOff>
    </xdr:from>
    <xdr:to>
      <xdr:col>6</xdr:col>
      <xdr:colOff>38100</xdr:colOff>
      <xdr:row>41</xdr:row>
      <xdr:rowOff>29028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149678</xdr:rowOff>
    </xdr:from>
    <xdr:to>
      <xdr:col>10</xdr:col>
      <xdr:colOff>114300</xdr:colOff>
      <xdr:row>40</xdr:row>
      <xdr:rowOff>152944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0076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75673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88010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89626</xdr:rowOff>
    </xdr:from>
    <xdr:to>
      <xdr:col>20</xdr:col>
      <xdr:colOff>38100</xdr:colOff>
      <xdr:row>64</xdr:row>
      <xdr:rowOff>19776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63</xdr:row>
      <xdr:rowOff>140426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231483"/>
          <a:ext cx="8382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87993</xdr:rowOff>
    </xdr:from>
    <xdr:to>
      <xdr:col>15</xdr:col>
      <xdr:colOff>101600</xdr:colOff>
      <xdr:row>64</xdr:row>
      <xdr:rowOff>18143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138793</xdr:rowOff>
    </xdr:from>
    <xdr:to>
      <xdr:col>19</xdr:col>
      <xdr:colOff>177800</xdr:colOff>
      <xdr:row>63</xdr:row>
      <xdr:rowOff>140426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9401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63500</xdr:rowOff>
    </xdr:from>
    <xdr:to>
      <xdr:col>10</xdr:col>
      <xdr:colOff>165100</xdr:colOff>
      <xdr:row>63</xdr:row>
      <xdr:rowOff>165100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114300</xdr:rowOff>
    </xdr:from>
    <xdr:to>
      <xdr:col>15</xdr:col>
      <xdr:colOff>50800</xdr:colOff>
      <xdr:row>63</xdr:row>
      <xdr:rowOff>138793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9156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45538</xdr:rowOff>
    </xdr:from>
    <xdr:to>
      <xdr:col>6</xdr:col>
      <xdr:colOff>38100</xdr:colOff>
      <xdr:row>63</xdr:row>
      <xdr:rowOff>147138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96338</xdr:rowOff>
    </xdr:from>
    <xdr:to>
      <xdr:col>10</xdr:col>
      <xdr:colOff>114300</xdr:colOff>
      <xdr:row>63</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89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10903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9270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156227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138265</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144780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77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92075</xdr:rowOff>
    </xdr:from>
    <xdr:to>
      <xdr:col>46</xdr:col>
      <xdr:colOff>38100</xdr:colOff>
      <xdr:row>63</xdr:row>
      <xdr:rowOff>22225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142875</xdr:rowOff>
    </xdr:from>
    <xdr:to>
      <xdr:col>50</xdr:col>
      <xdr:colOff>114300</xdr:colOff>
      <xdr:row>62</xdr:row>
      <xdr:rowOff>144780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7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142875</xdr:rowOff>
    </xdr:from>
    <xdr:to>
      <xdr:col>45</xdr:col>
      <xdr:colOff>177800</xdr:colOff>
      <xdr:row>63</xdr:row>
      <xdr:rowOff>3810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772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3810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13352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60961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3797300" y="144379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60961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4570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84</xdr:row>
      <xdr:rowOff>68580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019300" y="14457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xdr:rowOff>
    </xdr:from>
    <xdr:to>
      <xdr:col>6</xdr:col>
      <xdr:colOff>38100</xdr:colOff>
      <xdr:row>84</xdr:row>
      <xdr:rowOff>109855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59055</xdr:rowOff>
    </xdr:from>
    <xdr:to>
      <xdr:col>10</xdr:col>
      <xdr:colOff>114300</xdr:colOff>
      <xdr:row>84</xdr:row>
      <xdr:rowOff>68580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46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100982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53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129539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78739</xdr:rowOff>
    </xdr:from>
    <xdr:to>
      <xdr:col>36</xdr:col>
      <xdr:colOff>165100</xdr:colOff>
      <xdr:row>85</xdr:row>
      <xdr:rowOff>8889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129539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147320</xdr:rowOff>
    </xdr:from>
    <xdr:to>
      <xdr:col>24</xdr:col>
      <xdr:colOff>114300</xdr:colOff>
      <xdr:row>106</xdr:row>
      <xdr:rowOff>77470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125747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78739</xdr:rowOff>
    </xdr:from>
    <xdr:to>
      <xdr:col>20</xdr:col>
      <xdr:colOff>38100</xdr:colOff>
      <xdr:row>107</xdr:row>
      <xdr:rowOff>8889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26670</xdr:rowOff>
    </xdr:from>
    <xdr:to>
      <xdr:col>24</xdr:col>
      <xdr:colOff>63500</xdr:colOff>
      <xdr:row>106</xdr:row>
      <xdr:rowOff>129539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3797300" y="182003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76836</xdr:rowOff>
    </xdr:from>
    <xdr:to>
      <xdr:col>15</xdr:col>
      <xdr:colOff>101600</xdr:colOff>
      <xdr:row>107</xdr:row>
      <xdr:rowOff>6986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106</xdr:row>
      <xdr:rowOff>129539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301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109220</xdr:rowOff>
    </xdr:from>
    <xdr:to>
      <xdr:col>10</xdr:col>
      <xdr:colOff>165100</xdr:colOff>
      <xdr:row>107</xdr:row>
      <xdr:rowOff>39370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127636</xdr:rowOff>
    </xdr:from>
    <xdr:to>
      <xdr:col>15</xdr:col>
      <xdr:colOff>50800</xdr:colOff>
      <xdr:row>106</xdr:row>
      <xdr:rowOff>160020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019300" y="18301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118111</xdr:rowOff>
    </xdr:from>
    <xdr:to>
      <xdr:col>10</xdr:col>
      <xdr:colOff>114300</xdr:colOff>
      <xdr:row>106</xdr:row>
      <xdr:rowOff>160020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8291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169563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30497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67311</xdr:rowOff>
    </xdr:from>
    <xdr:to>
      <xdr:col>55</xdr:col>
      <xdr:colOff>50800</xdr:colOff>
      <xdr:row>103</xdr:row>
      <xdr:rowOff>168911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90188</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71120</xdr:rowOff>
    </xdr:from>
    <xdr:to>
      <xdr:col>50</xdr:col>
      <xdr:colOff>165100</xdr:colOff>
      <xdr:row>104</xdr:row>
      <xdr:rowOff>1270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118111</xdr:rowOff>
    </xdr:from>
    <xdr:to>
      <xdr:col>55</xdr:col>
      <xdr:colOff>0</xdr:colOff>
      <xdr:row>103</xdr:row>
      <xdr:rowOff>121920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7777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74930</xdr:rowOff>
    </xdr:from>
    <xdr:to>
      <xdr:col>46</xdr:col>
      <xdr:colOff>38100</xdr:colOff>
      <xdr:row>104</xdr:row>
      <xdr:rowOff>5080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121920</xdr:rowOff>
    </xdr:from>
    <xdr:to>
      <xdr:col>50</xdr:col>
      <xdr:colOff>114300</xdr:colOff>
      <xdr:row>103</xdr:row>
      <xdr:rowOff>125730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7781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78739</xdr:rowOff>
    </xdr:from>
    <xdr:to>
      <xdr:col>41</xdr:col>
      <xdr:colOff>101600</xdr:colOff>
      <xdr:row>104</xdr:row>
      <xdr:rowOff>8889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125730</xdr:rowOff>
    </xdr:from>
    <xdr:to>
      <xdr:col>45</xdr:col>
      <xdr:colOff>177800</xdr:colOff>
      <xdr:row>103</xdr:row>
      <xdr:rowOff>129539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7785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82550</xdr:rowOff>
    </xdr:from>
    <xdr:to>
      <xdr:col>36</xdr:col>
      <xdr:colOff>165100</xdr:colOff>
      <xdr:row>104</xdr:row>
      <xdr:rowOff>12700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129539</xdr:rowOff>
    </xdr:from>
    <xdr:to>
      <xdr:col>41</xdr:col>
      <xdr:colOff>50800</xdr:colOff>
      <xdr:row>103</xdr:row>
      <xdr:rowOff>133350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7788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17797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21607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25416</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29227</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45720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02967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60</xdr:row>
      <xdr:rowOff>9797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59</xdr:row>
      <xdr:rowOff>169817</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3703300" y="102608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169817</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814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77124</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41201</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164193</xdr:rowOff>
    </xdr:from>
    <xdr:to>
      <xdr:col>116</xdr:col>
      <xdr:colOff>114300</xdr:colOff>
      <xdr:row>60</xdr:row>
      <xdr:rowOff>94343</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211070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15620</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F00-000062020000}"/>
            </a:ext>
          </a:extLst>
        </xdr:cNvPr>
        <xdr:cNvSpPr txBox="1"/>
      </xdr:nvSpPr>
      <xdr:spPr>
        <a:xfrm>
          <a:off x="22199600"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164193</xdr:rowOff>
    </xdr:from>
    <xdr:to>
      <xdr:col>112</xdr:col>
      <xdr:colOff>38100</xdr:colOff>
      <xdr:row>60</xdr:row>
      <xdr:rowOff>94343</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127250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43543</xdr:rowOff>
    </xdr:from>
    <xdr:to>
      <xdr:col>116</xdr:col>
      <xdr:colOff>63500</xdr:colOff>
      <xdr:row>60</xdr:row>
      <xdr:rowOff>43543</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1323300" y="10330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3628</xdr:rowOff>
    </xdr:from>
    <xdr:to>
      <xdr:col>107</xdr:col>
      <xdr:colOff>101600</xdr:colOff>
      <xdr:row>60</xdr:row>
      <xdr:rowOff>105228</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0383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43543</xdr:rowOff>
    </xdr:from>
    <xdr:to>
      <xdr:col>111</xdr:col>
      <xdr:colOff>177800</xdr:colOff>
      <xdr:row>60</xdr:row>
      <xdr:rowOff>54428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20434300" y="1033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3628</xdr:rowOff>
    </xdr:from>
    <xdr:to>
      <xdr:col>102</xdr:col>
      <xdr:colOff>165100</xdr:colOff>
      <xdr:row>60</xdr:row>
      <xdr:rowOff>105228</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9494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54428</xdr:rowOff>
    </xdr:from>
    <xdr:to>
      <xdr:col>107</xdr:col>
      <xdr:colOff>50800</xdr:colOff>
      <xdr:row>60</xdr:row>
      <xdr:rowOff>54428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9545300" y="1034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3628</xdr:rowOff>
    </xdr:from>
    <xdr:to>
      <xdr:col>98</xdr:col>
      <xdr:colOff>38100</xdr:colOff>
      <xdr:row>60</xdr:row>
      <xdr:rowOff>105228</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8605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54428</xdr:rowOff>
    </xdr:from>
    <xdr:to>
      <xdr:col>102</xdr:col>
      <xdr:colOff>114300</xdr:colOff>
      <xdr:row>60</xdr:row>
      <xdr:rowOff>54428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656300" y="1034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110870</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121755</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121755</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93104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121755</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184214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F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F00-00008D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00000000-0008-0000-0F00-00008F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F00-000091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60779</xdr:rowOff>
    </xdr:from>
    <xdr:to>
      <xdr:col>85</xdr:col>
      <xdr:colOff>177800</xdr:colOff>
      <xdr:row>80</xdr:row>
      <xdr:rowOff>162379</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62687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83656</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F00-00009D020000}"/>
            </a:ext>
          </a:extLst>
        </xdr:cNvPr>
        <xdr:cNvSpPr txBox="1"/>
      </xdr:nvSpPr>
      <xdr:spPr>
        <a:xfrm>
          <a:off x="16357600" y="1362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37919</xdr:rowOff>
    </xdr:from>
    <xdr:to>
      <xdr:col>81</xdr:col>
      <xdr:colOff>101600</xdr:colOff>
      <xdr:row>80</xdr:row>
      <xdr:rowOff>139519</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5430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88719</xdr:rowOff>
    </xdr:from>
    <xdr:to>
      <xdr:col>85</xdr:col>
      <xdr:colOff>127000</xdr:colOff>
      <xdr:row>80</xdr:row>
      <xdr:rowOff>111579</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5481300" y="138047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88719</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4592300" y="137720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148952</xdr:rowOff>
    </xdr:from>
    <xdr:to>
      <xdr:col>72</xdr:col>
      <xdr:colOff>38100</xdr:colOff>
      <xdr:row>80</xdr:row>
      <xdr:rowOff>79102</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3652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80</xdr:row>
      <xdr:rowOff>56062</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3703300" y="137443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135889</xdr:rowOff>
    </xdr:from>
    <xdr:to>
      <xdr:col>67</xdr:col>
      <xdr:colOff>101600</xdr:colOff>
      <xdr:row>80</xdr:row>
      <xdr:rowOff>66039</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276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80</xdr:row>
      <xdr:rowOff>28302</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814300" y="137312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156046</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F00-0000AA020000}"/>
            </a:ext>
          </a:extLst>
        </xdr:cNvPr>
        <xdr:cNvSpPr txBox="1"/>
      </xdr:nvSpPr>
      <xdr:spPr>
        <a:xfrm>
          <a:off x="152660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F00-0000AB020000}"/>
            </a:ext>
          </a:extLst>
        </xdr:cNvPr>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95629</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F00-0000AC020000}"/>
            </a:ext>
          </a:extLst>
        </xdr:cNvPr>
        <xdr:cNvSpPr txBox="1"/>
      </xdr:nvSpPr>
      <xdr:spPr>
        <a:xfrm>
          <a:off x="13500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82566</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F00-0000AD020000}"/>
            </a:ext>
          </a:extLst>
        </xdr:cNvPr>
        <xdr:cNvSpPr txBox="1"/>
      </xdr:nvSpPr>
      <xdr:spPr>
        <a:xfrm>
          <a:off x="12611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F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F00-0000C4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F00-0000C6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F00-0000C8020000}"/>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F00-0000D4020000}"/>
            </a:ext>
          </a:extLst>
        </xdr:cNvPr>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95250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1323300" y="14321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9494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113537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9545300" y="143256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49022</xdr:rowOff>
    </xdr:from>
    <xdr:to>
      <xdr:col>98</xdr:col>
      <xdr:colOff>38100</xdr:colOff>
      <xdr:row>83</xdr:row>
      <xdr:rowOff>150622</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8605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99822</xdr:rowOff>
    </xdr:from>
    <xdr:to>
      <xdr:col>102</xdr:col>
      <xdr:colOff>114300</xdr:colOff>
      <xdr:row>83</xdr:row>
      <xdr:rowOff>113537</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656300" y="143301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733" name="n_1aveValue【消防施設】&#10;一人当たり面積">
          <a:extLst>
            <a:ext uri="{FF2B5EF4-FFF2-40B4-BE49-F238E27FC236}">
              <a16:creationId xmlns:a16="http://schemas.microsoft.com/office/drawing/2014/main" id="{00000000-0008-0000-0F00-0000DD020000}"/>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4" name="n_2aveValue【消防施設】&#10;一人当たり面積">
          <a:extLst>
            <a:ext uri="{FF2B5EF4-FFF2-40B4-BE49-F238E27FC236}">
              <a16:creationId xmlns:a16="http://schemas.microsoft.com/office/drawing/2014/main" id="{00000000-0008-0000-0F00-0000DE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35" name="n_3aveValue【消防施設】&#10;一人当たり面積">
          <a:extLst>
            <a:ext uri="{FF2B5EF4-FFF2-40B4-BE49-F238E27FC236}">
              <a16:creationId xmlns:a16="http://schemas.microsoft.com/office/drawing/2014/main" id="{00000000-0008-0000-0F00-0000DF020000}"/>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6" name="n_4aveValue【消防施設】&#10;一人当たり面積">
          <a:extLst>
            <a:ext uri="{FF2B5EF4-FFF2-40B4-BE49-F238E27FC236}">
              <a16:creationId xmlns:a16="http://schemas.microsoft.com/office/drawing/2014/main" id="{00000000-0008-0000-0F00-0000E002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7" name="n_1mainValue【消防施設】&#10;一人当たり面積">
          <a:extLst>
            <a:ext uri="{FF2B5EF4-FFF2-40B4-BE49-F238E27FC236}">
              <a16:creationId xmlns:a16="http://schemas.microsoft.com/office/drawing/2014/main" id="{00000000-0008-0000-0F00-0000E1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8" name="n_2mainValue【消防施設】&#10;一人当たり面積">
          <a:extLst>
            <a:ext uri="{FF2B5EF4-FFF2-40B4-BE49-F238E27FC236}">
              <a16:creationId xmlns:a16="http://schemas.microsoft.com/office/drawing/2014/main" id="{00000000-0008-0000-0F00-0000E2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9414</xdr:rowOff>
    </xdr:from>
    <xdr:ext cx="469744" cy="259045"/>
    <xdr:sp macro="" textlink="">
      <xdr:nvSpPr>
        <xdr:cNvPr id="739" name="n_3mainValue【消防施設】&#10;一人当たり面積">
          <a:extLst>
            <a:ext uri="{FF2B5EF4-FFF2-40B4-BE49-F238E27FC236}">
              <a16:creationId xmlns:a16="http://schemas.microsoft.com/office/drawing/2014/main" id="{00000000-0008-0000-0F00-0000E3020000}"/>
            </a:ext>
          </a:extLst>
        </xdr:cNvPr>
        <xdr:cNvSpPr txBox="1"/>
      </xdr:nvSpPr>
      <xdr:spPr>
        <a:xfrm>
          <a:off x="19310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740" name="n_4mainValue【消防施設】&#10;一人当たり面積">
          <a:extLst>
            <a:ext uri="{FF2B5EF4-FFF2-40B4-BE49-F238E27FC236}">
              <a16:creationId xmlns:a16="http://schemas.microsoft.com/office/drawing/2014/main" id="{00000000-0008-0000-0F00-0000E4020000}"/>
            </a:ext>
          </a:extLst>
        </xdr:cNvPr>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144780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481300" y="1824500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71301</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824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76200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13703300" y="182417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76200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814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F00-000018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F00-000019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F00-00001A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F00-00001B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F00-00001C030000}"/>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F00-00001D030000}"/>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F00-00001E030000}"/>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F00-00001F030000}"/>
            </a:ext>
          </a:extLst>
        </xdr:cNvPr>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8" name="【庁舎】&#10;一人当たり面積最小値テキスト">
          <a:extLst>
            <a:ext uri="{FF2B5EF4-FFF2-40B4-BE49-F238E27FC236}">
              <a16:creationId xmlns:a16="http://schemas.microsoft.com/office/drawing/2014/main" id="{00000000-0008-0000-0F00-00003C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0" name="【庁舎】&#10;一人当たり面積最大値テキスト">
          <a:extLst>
            <a:ext uri="{FF2B5EF4-FFF2-40B4-BE49-F238E27FC236}">
              <a16:creationId xmlns:a16="http://schemas.microsoft.com/office/drawing/2014/main" id="{00000000-0008-0000-0F00-00003E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32" name="【庁舎】&#10;一人当たり面積平均値テキスト">
          <a:extLst>
            <a:ext uri="{FF2B5EF4-FFF2-40B4-BE49-F238E27FC236}">
              <a16:creationId xmlns:a16="http://schemas.microsoft.com/office/drawing/2014/main" id="{00000000-0008-0000-0F00-000040030000}"/>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2110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31132</xdr:rowOff>
    </xdr:from>
    <xdr:ext cx="469744" cy="259045"/>
    <xdr:sp macro="" textlink="">
      <xdr:nvSpPr>
        <xdr:cNvPr id="844" name="【庁舎】&#10;一人当たり面積該当値テキスト">
          <a:extLst>
            <a:ext uri="{FF2B5EF4-FFF2-40B4-BE49-F238E27FC236}">
              <a16:creationId xmlns:a16="http://schemas.microsoft.com/office/drawing/2014/main" id="{00000000-0008-0000-0F00-00004C030000}"/>
            </a:ext>
          </a:extLst>
        </xdr:cNvPr>
        <xdr:cNvSpPr txBox="1"/>
      </xdr:nvSpPr>
      <xdr:spPr>
        <a:xfrm>
          <a:off x="22199600"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11113</xdr:rowOff>
    </xdr:from>
    <xdr:to>
      <xdr:col>112</xdr:col>
      <xdr:colOff>38100</xdr:colOff>
      <xdr:row>105</xdr:row>
      <xdr:rowOff>112713</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1272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59055</xdr:rowOff>
    </xdr:from>
    <xdr:to>
      <xdr:col>116</xdr:col>
      <xdr:colOff>63500</xdr:colOff>
      <xdr:row>105</xdr:row>
      <xdr:rowOff>61913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1323300" y="1806130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16827</xdr:rowOff>
    </xdr:from>
    <xdr:to>
      <xdr:col>107</xdr:col>
      <xdr:colOff>101600</xdr:colOff>
      <xdr:row>105</xdr:row>
      <xdr:rowOff>118427</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0383500" y="180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61913</xdr:rowOff>
    </xdr:from>
    <xdr:to>
      <xdr:col>111</xdr:col>
      <xdr:colOff>177800</xdr:colOff>
      <xdr:row>105</xdr:row>
      <xdr:rowOff>67627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0434300" y="1806416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16827</xdr:rowOff>
    </xdr:from>
    <xdr:to>
      <xdr:col>102</xdr:col>
      <xdr:colOff>165100</xdr:colOff>
      <xdr:row>105</xdr:row>
      <xdr:rowOff>118427</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9494500" y="180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67627</xdr:rowOff>
    </xdr:from>
    <xdr:to>
      <xdr:col>107</xdr:col>
      <xdr:colOff>50800</xdr:colOff>
      <xdr:row>105</xdr:row>
      <xdr:rowOff>67627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9545300" y="1806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xdr:rowOff>
    </xdr:from>
    <xdr:to>
      <xdr:col>98</xdr:col>
      <xdr:colOff>38100</xdr:colOff>
      <xdr:row>105</xdr:row>
      <xdr:rowOff>118427</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8605500" y="180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67627</xdr:rowOff>
    </xdr:from>
    <xdr:to>
      <xdr:col>102</xdr:col>
      <xdr:colOff>114300</xdr:colOff>
      <xdr:row>105</xdr:row>
      <xdr:rowOff>67627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8656300" y="1806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855" name="n_3aveValue【庁舎】&#10;一人当たり面積">
          <a:extLst>
            <a:ext uri="{FF2B5EF4-FFF2-40B4-BE49-F238E27FC236}">
              <a16:creationId xmlns:a16="http://schemas.microsoft.com/office/drawing/2014/main" id="{00000000-0008-0000-0F00-000057030000}"/>
            </a:ext>
          </a:extLst>
        </xdr:cNvPr>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856" name="n_4aveValue【庁舎】&#10;一人当たり面積">
          <a:extLst>
            <a:ext uri="{FF2B5EF4-FFF2-40B4-BE49-F238E27FC236}">
              <a16:creationId xmlns:a16="http://schemas.microsoft.com/office/drawing/2014/main" id="{00000000-0008-0000-0F00-000058030000}"/>
            </a:ext>
          </a:extLst>
        </xdr:cNvPr>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129240</xdr:rowOff>
    </xdr:from>
    <xdr:ext cx="469744" cy="259045"/>
    <xdr:sp macro="" textlink="">
      <xdr:nvSpPr>
        <xdr:cNvPr id="857" name="n_1mainValue【庁舎】&#10;一人当たり面積">
          <a:extLst>
            <a:ext uri="{FF2B5EF4-FFF2-40B4-BE49-F238E27FC236}">
              <a16:creationId xmlns:a16="http://schemas.microsoft.com/office/drawing/2014/main" id="{00000000-0008-0000-0F00-000059030000}"/>
            </a:ext>
          </a:extLst>
        </xdr:cNvPr>
        <xdr:cNvSpPr txBox="1"/>
      </xdr:nvSpPr>
      <xdr:spPr>
        <a:xfrm>
          <a:off x="210757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134954</xdr:rowOff>
    </xdr:from>
    <xdr:ext cx="469744" cy="259045"/>
    <xdr:sp macro="" textlink="">
      <xdr:nvSpPr>
        <xdr:cNvPr id="858" name="n_2mainValue【庁舎】&#10;一人当たり面積">
          <a:extLst>
            <a:ext uri="{FF2B5EF4-FFF2-40B4-BE49-F238E27FC236}">
              <a16:creationId xmlns:a16="http://schemas.microsoft.com/office/drawing/2014/main" id="{00000000-0008-0000-0F00-00005A030000}"/>
            </a:ext>
          </a:extLst>
        </xdr:cNvPr>
        <xdr:cNvSpPr txBox="1"/>
      </xdr:nvSpPr>
      <xdr:spPr>
        <a:xfrm>
          <a:off x="20199427" y="177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134954</xdr:rowOff>
    </xdr:from>
    <xdr:ext cx="469744" cy="259045"/>
    <xdr:sp macro="" textlink="">
      <xdr:nvSpPr>
        <xdr:cNvPr id="859" name="n_3mainValue【庁舎】&#10;一人当たり面積">
          <a:extLst>
            <a:ext uri="{FF2B5EF4-FFF2-40B4-BE49-F238E27FC236}">
              <a16:creationId xmlns:a16="http://schemas.microsoft.com/office/drawing/2014/main" id="{00000000-0008-0000-0F00-00005B030000}"/>
            </a:ext>
          </a:extLst>
        </xdr:cNvPr>
        <xdr:cNvSpPr txBox="1"/>
      </xdr:nvSpPr>
      <xdr:spPr>
        <a:xfrm>
          <a:off x="19310427" y="177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134954</xdr:rowOff>
    </xdr:from>
    <xdr:ext cx="469744" cy="259045"/>
    <xdr:sp macro="" textlink="">
      <xdr:nvSpPr>
        <xdr:cNvPr id="860" name="n_4mainValue【庁舎】&#10;一人当たり面積">
          <a:extLst>
            <a:ext uri="{FF2B5EF4-FFF2-40B4-BE49-F238E27FC236}">
              <a16:creationId xmlns:a16="http://schemas.microsoft.com/office/drawing/2014/main" id="{00000000-0008-0000-0F00-00005C030000}"/>
            </a:ext>
          </a:extLst>
        </xdr:cNvPr>
        <xdr:cNvSpPr txBox="1"/>
      </xdr:nvSpPr>
      <xdr:spPr>
        <a:xfrm>
          <a:off x="18421427" y="177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類似団体と比較して特に有形固定資産減価償却率が高くなっている施設は、図書館、福祉施設、市民会館、庁舎であり、特に低くなっている施設は、消防施設である。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特に高くなっている図書館、市民会館については、令和４年３月に改定した蒲郡市公共施設マネジメント実施計画に基づくリーディングプロジェクトの一つとして、規模の適正化や複合化を含めた移転等の検討を進め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体育館・プールについては、令和２、３年度に市民体育館の耐震改修工事による長寿命化を実施し、有形固定資産減価償却率が改善されている。</a:t>
          </a:r>
        </a:p>
        <a:p>
          <a:r>
            <a:rPr kumimoji="1" lang="ja-JP" altLang="en-US" sz="1300">
              <a:latin typeface="ＭＳ Ｐゴシック" panose="020B0600070205080204" pitchFamily="50" charset="-128"/>
              <a:ea typeface="ＭＳ Ｐゴシック" panose="020B0600070205080204" pitchFamily="50" charset="-128"/>
            </a:rPr>
            <a:t>消防施設については、平成２２年度に消防本部の新庁舎の建設をしており、類似団体の平均と比較しても大きく下回っている。また、令和５年度までに西部出張所の移転建設も予定しており、今後さらに下回ると考えられる。</a:t>
          </a:r>
        </a:p>
        <a:p>
          <a:r>
            <a:rPr kumimoji="1" lang="ja-JP" altLang="en-US" sz="1300">
              <a:latin typeface="ＭＳ Ｐゴシック" panose="020B0600070205080204" pitchFamily="50" charset="-128"/>
              <a:ea typeface="ＭＳ Ｐゴシック" panose="020B0600070205080204" pitchFamily="50" charset="-128"/>
            </a:rPr>
            <a:t>保健センターにおいては、人間ドックを行える施設を兼ねているため、類似団体と比較して一人当たりの面積が高くなっている。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41711261</v>
      </c>
      <c r="BO4" s="405"/>
      <c r="BP4" s="405"/>
      <c r="BQ4" s="405"/>
      <c r="BR4" s="405"/>
      <c r="BS4" s="405"/>
      <c r="BT4" s="405"/>
      <c r="BU4" s="406"/>
      <c r="BV4" s="404">
        <v>46290516</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17</v>
      </c>
      <c r="CU4" s="411"/>
      <c r="CV4" s="411"/>
      <c r="CW4" s="411"/>
      <c r="CX4" s="411"/>
      <c r="CY4" s="411"/>
      <c r="CZ4" s="411"/>
      <c r="DA4" s="412"/>
      <c r="DB4" s="410">
        <v>13.7</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38165807</v>
      </c>
      <c r="BO5" s="442"/>
      <c r="BP5" s="442"/>
      <c r="BQ5" s="442"/>
      <c r="BR5" s="442"/>
      <c r="BS5" s="442"/>
      <c r="BT5" s="442"/>
      <c r="BU5" s="443"/>
      <c r="BV5" s="441">
        <v>42543387</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85.4</v>
      </c>
      <c r="CU5" s="439"/>
      <c r="CV5" s="439"/>
      <c r="CW5" s="439"/>
      <c r="CX5" s="439"/>
      <c r="CY5" s="439"/>
      <c r="CZ5" s="439"/>
      <c r="DA5" s="440"/>
      <c r="DB5" s="438">
        <v>89.3</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3545454</v>
      </c>
      <c r="BO6" s="442"/>
      <c r="BP6" s="442"/>
      <c r="BQ6" s="442"/>
      <c r="BR6" s="442"/>
      <c r="BS6" s="442"/>
      <c r="BT6" s="442"/>
      <c r="BU6" s="443"/>
      <c r="BV6" s="441">
        <v>3747129</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91.1</v>
      </c>
      <c r="CU6" s="479"/>
      <c r="CV6" s="479"/>
      <c r="CW6" s="479"/>
      <c r="CX6" s="479"/>
      <c r="CY6" s="479"/>
      <c r="CZ6" s="479"/>
      <c r="DA6" s="480"/>
      <c r="DB6" s="478">
        <v>94.9</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105</v>
      </c>
      <c r="AV7" s="474"/>
      <c r="AW7" s="474"/>
      <c r="AX7" s="474"/>
      <c r="AY7" s="475" t="s">
        <v>106</v>
      </c>
      <c r="AZ7" s="476"/>
      <c r="BA7" s="476"/>
      <c r="BB7" s="476"/>
      <c r="BC7" s="476"/>
      <c r="BD7" s="476"/>
      <c r="BE7" s="476"/>
      <c r="BF7" s="476"/>
      <c r="BG7" s="476"/>
      <c r="BH7" s="476"/>
      <c r="BI7" s="476"/>
      <c r="BJ7" s="476"/>
      <c r="BK7" s="476"/>
      <c r="BL7" s="476"/>
      <c r="BM7" s="477"/>
      <c r="BN7" s="441">
        <v>365391</v>
      </c>
      <c r="BO7" s="442"/>
      <c r="BP7" s="442"/>
      <c r="BQ7" s="442"/>
      <c r="BR7" s="442"/>
      <c r="BS7" s="442"/>
      <c r="BT7" s="442"/>
      <c r="BU7" s="443"/>
      <c r="BV7" s="441">
        <v>1319826</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18746389</v>
      </c>
      <c r="CU7" s="442"/>
      <c r="CV7" s="442"/>
      <c r="CW7" s="442"/>
      <c r="CX7" s="442"/>
      <c r="CY7" s="442"/>
      <c r="CZ7" s="442"/>
      <c r="DA7" s="443"/>
      <c r="DB7" s="441">
        <v>17745536</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3180063</v>
      </c>
      <c r="BO8" s="442"/>
      <c r="BP8" s="442"/>
      <c r="BQ8" s="442"/>
      <c r="BR8" s="442"/>
      <c r="BS8" s="442"/>
      <c r="BT8" s="442"/>
      <c r="BU8" s="443"/>
      <c r="BV8" s="441">
        <v>2427303</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0.85</v>
      </c>
      <c r="CU8" s="482"/>
      <c r="CV8" s="482"/>
      <c r="CW8" s="482"/>
      <c r="CX8" s="482"/>
      <c r="CY8" s="482"/>
      <c r="CZ8" s="482"/>
      <c r="DA8" s="483"/>
      <c r="DB8" s="481">
        <v>0.87</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79538</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752760</v>
      </c>
      <c r="BO9" s="442"/>
      <c r="BP9" s="442"/>
      <c r="BQ9" s="442"/>
      <c r="BR9" s="442"/>
      <c r="BS9" s="442"/>
      <c r="BT9" s="442"/>
      <c r="BU9" s="443"/>
      <c r="BV9" s="441">
        <v>339849</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10.199999999999999</v>
      </c>
      <c r="CU9" s="439"/>
      <c r="CV9" s="439"/>
      <c r="CW9" s="439"/>
      <c r="CX9" s="439"/>
      <c r="CY9" s="439"/>
      <c r="CZ9" s="439"/>
      <c r="DA9" s="440"/>
      <c r="DB9" s="438">
        <v>9.8000000000000007</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81100</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409400</v>
      </c>
      <c r="BO10" s="442"/>
      <c r="BP10" s="442"/>
      <c r="BQ10" s="442"/>
      <c r="BR10" s="442"/>
      <c r="BS10" s="442"/>
      <c r="BT10" s="442"/>
      <c r="BU10" s="443"/>
      <c r="BV10" s="441">
        <v>31000</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127</v>
      </c>
      <c r="AV11" s="474"/>
      <c r="AW11" s="474"/>
      <c r="AX11" s="474"/>
      <c r="AY11" s="475" t="s">
        <v>128</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129</v>
      </c>
      <c r="CE11" s="445"/>
      <c r="CF11" s="445"/>
      <c r="CG11" s="445"/>
      <c r="CH11" s="445"/>
      <c r="CI11" s="445"/>
      <c r="CJ11" s="445"/>
      <c r="CK11" s="445"/>
      <c r="CL11" s="445"/>
      <c r="CM11" s="445"/>
      <c r="CN11" s="445"/>
      <c r="CO11" s="445"/>
      <c r="CP11" s="445"/>
      <c r="CQ11" s="445"/>
      <c r="CR11" s="445"/>
      <c r="CS11" s="446"/>
      <c r="CT11" s="481" t="s">
        <v>130</v>
      </c>
      <c r="CU11" s="482"/>
      <c r="CV11" s="482"/>
      <c r="CW11" s="482"/>
      <c r="CX11" s="482"/>
      <c r="CY11" s="482"/>
      <c r="CZ11" s="482"/>
      <c r="DA11" s="483"/>
      <c r="DB11" s="481" t="s">
        <v>131</v>
      </c>
      <c r="DC11" s="482"/>
      <c r="DD11" s="482"/>
      <c r="DE11" s="482"/>
      <c r="DF11" s="482"/>
      <c r="DG11" s="482"/>
      <c r="DH11" s="482"/>
      <c r="DI11" s="483"/>
    </row>
    <row r="12" spans="1:119" ht="18.75" customHeight="1" x14ac:dyDescent="0.15">
      <c r="A12" s="178"/>
      <c r="B12" s="501" t="s">
        <v>132</v>
      </c>
      <c r="C12" s="502"/>
      <c r="D12" s="502"/>
      <c r="E12" s="502"/>
      <c r="F12" s="502"/>
      <c r="G12" s="502"/>
      <c r="H12" s="502"/>
      <c r="I12" s="502"/>
      <c r="J12" s="502"/>
      <c r="K12" s="503"/>
      <c r="L12" s="510" t="s">
        <v>133</v>
      </c>
      <c r="M12" s="511"/>
      <c r="N12" s="511"/>
      <c r="O12" s="511"/>
      <c r="P12" s="511"/>
      <c r="Q12" s="512"/>
      <c r="R12" s="513">
        <v>79261</v>
      </c>
      <c r="S12" s="514"/>
      <c r="T12" s="514"/>
      <c r="U12" s="514"/>
      <c r="V12" s="515"/>
      <c r="W12" s="516" t="s">
        <v>1</v>
      </c>
      <c r="X12" s="474"/>
      <c r="Y12" s="474"/>
      <c r="Z12" s="474"/>
      <c r="AA12" s="474"/>
      <c r="AB12" s="517"/>
      <c r="AC12" s="518" t="s">
        <v>134</v>
      </c>
      <c r="AD12" s="519"/>
      <c r="AE12" s="519"/>
      <c r="AF12" s="519"/>
      <c r="AG12" s="520"/>
      <c r="AH12" s="518" t="s">
        <v>135</v>
      </c>
      <c r="AI12" s="519"/>
      <c r="AJ12" s="519"/>
      <c r="AK12" s="519"/>
      <c r="AL12" s="521"/>
      <c r="AM12" s="470" t="s">
        <v>136</v>
      </c>
      <c r="AN12" s="471"/>
      <c r="AO12" s="471"/>
      <c r="AP12" s="471"/>
      <c r="AQ12" s="471"/>
      <c r="AR12" s="471"/>
      <c r="AS12" s="471"/>
      <c r="AT12" s="472"/>
      <c r="AU12" s="473" t="s">
        <v>137</v>
      </c>
      <c r="AV12" s="474"/>
      <c r="AW12" s="474"/>
      <c r="AX12" s="474"/>
      <c r="AY12" s="475" t="s">
        <v>138</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139</v>
      </c>
      <c r="CE12" s="445"/>
      <c r="CF12" s="445"/>
      <c r="CG12" s="445"/>
      <c r="CH12" s="445"/>
      <c r="CI12" s="445"/>
      <c r="CJ12" s="445"/>
      <c r="CK12" s="445"/>
      <c r="CL12" s="445"/>
      <c r="CM12" s="445"/>
      <c r="CN12" s="445"/>
      <c r="CO12" s="445"/>
      <c r="CP12" s="445"/>
      <c r="CQ12" s="445"/>
      <c r="CR12" s="445"/>
      <c r="CS12" s="446"/>
      <c r="CT12" s="481" t="s">
        <v>131</v>
      </c>
      <c r="CU12" s="482"/>
      <c r="CV12" s="482"/>
      <c r="CW12" s="482"/>
      <c r="CX12" s="482"/>
      <c r="CY12" s="482"/>
      <c r="CZ12" s="482"/>
      <c r="DA12" s="483"/>
      <c r="DB12" s="481" t="s">
        <v>140</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141</v>
      </c>
      <c r="N13" s="533"/>
      <c r="O13" s="533"/>
      <c r="P13" s="533"/>
      <c r="Q13" s="534"/>
      <c r="R13" s="525">
        <v>76076</v>
      </c>
      <c r="S13" s="526"/>
      <c r="T13" s="526"/>
      <c r="U13" s="526"/>
      <c r="V13" s="527"/>
      <c r="W13" s="457" t="s">
        <v>142</v>
      </c>
      <c r="X13" s="458"/>
      <c r="Y13" s="458"/>
      <c r="Z13" s="458"/>
      <c r="AA13" s="458"/>
      <c r="AB13" s="448"/>
      <c r="AC13" s="492">
        <v>1655</v>
      </c>
      <c r="AD13" s="493"/>
      <c r="AE13" s="493"/>
      <c r="AF13" s="493"/>
      <c r="AG13" s="535"/>
      <c r="AH13" s="492">
        <v>1768</v>
      </c>
      <c r="AI13" s="493"/>
      <c r="AJ13" s="493"/>
      <c r="AK13" s="493"/>
      <c r="AL13" s="494"/>
      <c r="AM13" s="470" t="s">
        <v>143</v>
      </c>
      <c r="AN13" s="471"/>
      <c r="AO13" s="471"/>
      <c r="AP13" s="471"/>
      <c r="AQ13" s="471"/>
      <c r="AR13" s="471"/>
      <c r="AS13" s="471"/>
      <c r="AT13" s="472"/>
      <c r="AU13" s="473" t="s">
        <v>144</v>
      </c>
      <c r="AV13" s="474"/>
      <c r="AW13" s="474"/>
      <c r="AX13" s="474"/>
      <c r="AY13" s="475" t="s">
        <v>145</v>
      </c>
      <c r="AZ13" s="476"/>
      <c r="BA13" s="476"/>
      <c r="BB13" s="476"/>
      <c r="BC13" s="476"/>
      <c r="BD13" s="476"/>
      <c r="BE13" s="476"/>
      <c r="BF13" s="476"/>
      <c r="BG13" s="476"/>
      <c r="BH13" s="476"/>
      <c r="BI13" s="476"/>
      <c r="BJ13" s="476"/>
      <c r="BK13" s="476"/>
      <c r="BL13" s="476"/>
      <c r="BM13" s="477"/>
      <c r="BN13" s="441">
        <v>1162160</v>
      </c>
      <c r="BO13" s="442"/>
      <c r="BP13" s="442"/>
      <c r="BQ13" s="442"/>
      <c r="BR13" s="442"/>
      <c r="BS13" s="442"/>
      <c r="BT13" s="442"/>
      <c r="BU13" s="443"/>
      <c r="BV13" s="441">
        <v>370849</v>
      </c>
      <c r="BW13" s="442"/>
      <c r="BX13" s="442"/>
      <c r="BY13" s="442"/>
      <c r="BZ13" s="442"/>
      <c r="CA13" s="442"/>
      <c r="CB13" s="442"/>
      <c r="CC13" s="443"/>
      <c r="CD13" s="444" t="s">
        <v>146</v>
      </c>
      <c r="CE13" s="445"/>
      <c r="CF13" s="445"/>
      <c r="CG13" s="445"/>
      <c r="CH13" s="445"/>
      <c r="CI13" s="445"/>
      <c r="CJ13" s="445"/>
      <c r="CK13" s="445"/>
      <c r="CL13" s="445"/>
      <c r="CM13" s="445"/>
      <c r="CN13" s="445"/>
      <c r="CO13" s="445"/>
      <c r="CP13" s="445"/>
      <c r="CQ13" s="445"/>
      <c r="CR13" s="445"/>
      <c r="CS13" s="446"/>
      <c r="CT13" s="438">
        <v>-0.3</v>
      </c>
      <c r="CU13" s="439"/>
      <c r="CV13" s="439"/>
      <c r="CW13" s="439"/>
      <c r="CX13" s="439"/>
      <c r="CY13" s="439"/>
      <c r="CZ13" s="439"/>
      <c r="DA13" s="440"/>
      <c r="DB13" s="438">
        <v>-0.4</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147</v>
      </c>
      <c r="M14" s="523"/>
      <c r="N14" s="523"/>
      <c r="O14" s="523"/>
      <c r="P14" s="523"/>
      <c r="Q14" s="524"/>
      <c r="R14" s="525">
        <v>79621</v>
      </c>
      <c r="S14" s="526"/>
      <c r="T14" s="526"/>
      <c r="U14" s="526"/>
      <c r="V14" s="527"/>
      <c r="W14" s="431"/>
      <c r="X14" s="432"/>
      <c r="Y14" s="432"/>
      <c r="Z14" s="432"/>
      <c r="AA14" s="432"/>
      <c r="AB14" s="421"/>
      <c r="AC14" s="528">
        <v>4.0999999999999996</v>
      </c>
      <c r="AD14" s="529"/>
      <c r="AE14" s="529"/>
      <c r="AF14" s="529"/>
      <c r="AG14" s="530"/>
      <c r="AH14" s="528">
        <v>4.4000000000000004</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148</v>
      </c>
      <c r="CE14" s="537"/>
      <c r="CF14" s="537"/>
      <c r="CG14" s="537"/>
      <c r="CH14" s="537"/>
      <c r="CI14" s="537"/>
      <c r="CJ14" s="537"/>
      <c r="CK14" s="537"/>
      <c r="CL14" s="537"/>
      <c r="CM14" s="537"/>
      <c r="CN14" s="537"/>
      <c r="CO14" s="537"/>
      <c r="CP14" s="537"/>
      <c r="CQ14" s="537"/>
      <c r="CR14" s="537"/>
      <c r="CS14" s="538"/>
      <c r="CT14" s="539" t="s">
        <v>149</v>
      </c>
      <c r="CU14" s="540"/>
      <c r="CV14" s="540"/>
      <c r="CW14" s="540"/>
      <c r="CX14" s="540"/>
      <c r="CY14" s="540"/>
      <c r="CZ14" s="540"/>
      <c r="DA14" s="541"/>
      <c r="DB14" s="539" t="s">
        <v>150</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151</v>
      </c>
      <c r="N15" s="533"/>
      <c r="O15" s="533"/>
      <c r="P15" s="533"/>
      <c r="Q15" s="534"/>
      <c r="R15" s="525">
        <v>76412</v>
      </c>
      <c r="S15" s="526"/>
      <c r="T15" s="526"/>
      <c r="U15" s="526"/>
      <c r="V15" s="527"/>
      <c r="W15" s="457" t="s">
        <v>152</v>
      </c>
      <c r="X15" s="458"/>
      <c r="Y15" s="458"/>
      <c r="Z15" s="458"/>
      <c r="AA15" s="458"/>
      <c r="AB15" s="448"/>
      <c r="AC15" s="492">
        <v>15462</v>
      </c>
      <c r="AD15" s="493"/>
      <c r="AE15" s="493"/>
      <c r="AF15" s="493"/>
      <c r="AG15" s="535"/>
      <c r="AH15" s="492">
        <v>15952</v>
      </c>
      <c r="AI15" s="493"/>
      <c r="AJ15" s="493"/>
      <c r="AK15" s="493"/>
      <c r="AL15" s="494"/>
      <c r="AM15" s="470"/>
      <c r="AN15" s="471"/>
      <c r="AO15" s="471"/>
      <c r="AP15" s="471"/>
      <c r="AQ15" s="471"/>
      <c r="AR15" s="471"/>
      <c r="AS15" s="471"/>
      <c r="AT15" s="472"/>
      <c r="AU15" s="473"/>
      <c r="AV15" s="474"/>
      <c r="AW15" s="474"/>
      <c r="AX15" s="474"/>
      <c r="AY15" s="401" t="s">
        <v>153</v>
      </c>
      <c r="AZ15" s="402"/>
      <c r="BA15" s="402"/>
      <c r="BB15" s="402"/>
      <c r="BC15" s="402"/>
      <c r="BD15" s="402"/>
      <c r="BE15" s="402"/>
      <c r="BF15" s="402"/>
      <c r="BG15" s="402"/>
      <c r="BH15" s="402"/>
      <c r="BI15" s="402"/>
      <c r="BJ15" s="402"/>
      <c r="BK15" s="402"/>
      <c r="BL15" s="402"/>
      <c r="BM15" s="403"/>
      <c r="BN15" s="404">
        <v>11251272</v>
      </c>
      <c r="BO15" s="405"/>
      <c r="BP15" s="405"/>
      <c r="BQ15" s="405"/>
      <c r="BR15" s="405"/>
      <c r="BS15" s="405"/>
      <c r="BT15" s="405"/>
      <c r="BU15" s="406"/>
      <c r="BV15" s="404">
        <v>11705796</v>
      </c>
      <c r="BW15" s="405"/>
      <c r="BX15" s="405"/>
      <c r="BY15" s="405"/>
      <c r="BZ15" s="405"/>
      <c r="CA15" s="405"/>
      <c r="CB15" s="405"/>
      <c r="CC15" s="406"/>
      <c r="CD15" s="542" t="s">
        <v>154</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155</v>
      </c>
      <c r="M16" s="545"/>
      <c r="N16" s="545"/>
      <c r="O16" s="545"/>
      <c r="P16" s="545"/>
      <c r="Q16" s="546"/>
      <c r="R16" s="547" t="s">
        <v>156</v>
      </c>
      <c r="S16" s="548"/>
      <c r="T16" s="548"/>
      <c r="U16" s="548"/>
      <c r="V16" s="549"/>
      <c r="W16" s="431"/>
      <c r="X16" s="432"/>
      <c r="Y16" s="432"/>
      <c r="Z16" s="432"/>
      <c r="AA16" s="432"/>
      <c r="AB16" s="421"/>
      <c r="AC16" s="528">
        <v>38.700000000000003</v>
      </c>
      <c r="AD16" s="529"/>
      <c r="AE16" s="529"/>
      <c r="AF16" s="529"/>
      <c r="AG16" s="530"/>
      <c r="AH16" s="528">
        <v>39.9</v>
      </c>
      <c r="AI16" s="529"/>
      <c r="AJ16" s="529"/>
      <c r="AK16" s="529"/>
      <c r="AL16" s="531"/>
      <c r="AM16" s="470"/>
      <c r="AN16" s="471"/>
      <c r="AO16" s="471"/>
      <c r="AP16" s="471"/>
      <c r="AQ16" s="471"/>
      <c r="AR16" s="471"/>
      <c r="AS16" s="471"/>
      <c r="AT16" s="472"/>
      <c r="AU16" s="473"/>
      <c r="AV16" s="474"/>
      <c r="AW16" s="474"/>
      <c r="AX16" s="474"/>
      <c r="AY16" s="475" t="s">
        <v>157</v>
      </c>
      <c r="AZ16" s="476"/>
      <c r="BA16" s="476"/>
      <c r="BB16" s="476"/>
      <c r="BC16" s="476"/>
      <c r="BD16" s="476"/>
      <c r="BE16" s="476"/>
      <c r="BF16" s="476"/>
      <c r="BG16" s="476"/>
      <c r="BH16" s="476"/>
      <c r="BI16" s="476"/>
      <c r="BJ16" s="476"/>
      <c r="BK16" s="476"/>
      <c r="BL16" s="476"/>
      <c r="BM16" s="477"/>
      <c r="BN16" s="441">
        <v>13887683</v>
      </c>
      <c r="BO16" s="442"/>
      <c r="BP16" s="442"/>
      <c r="BQ16" s="442"/>
      <c r="BR16" s="442"/>
      <c r="BS16" s="442"/>
      <c r="BT16" s="442"/>
      <c r="BU16" s="443"/>
      <c r="BV16" s="441">
        <v>13464684</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158</v>
      </c>
      <c r="N17" s="553"/>
      <c r="O17" s="553"/>
      <c r="P17" s="553"/>
      <c r="Q17" s="554"/>
      <c r="R17" s="547" t="s">
        <v>159</v>
      </c>
      <c r="S17" s="548"/>
      <c r="T17" s="548"/>
      <c r="U17" s="548"/>
      <c r="V17" s="549"/>
      <c r="W17" s="457" t="s">
        <v>160</v>
      </c>
      <c r="X17" s="458"/>
      <c r="Y17" s="458"/>
      <c r="Z17" s="458"/>
      <c r="AA17" s="458"/>
      <c r="AB17" s="448"/>
      <c r="AC17" s="492">
        <v>22877</v>
      </c>
      <c r="AD17" s="493"/>
      <c r="AE17" s="493"/>
      <c r="AF17" s="493"/>
      <c r="AG17" s="535"/>
      <c r="AH17" s="492">
        <v>22310</v>
      </c>
      <c r="AI17" s="493"/>
      <c r="AJ17" s="493"/>
      <c r="AK17" s="493"/>
      <c r="AL17" s="494"/>
      <c r="AM17" s="470"/>
      <c r="AN17" s="471"/>
      <c r="AO17" s="471"/>
      <c r="AP17" s="471"/>
      <c r="AQ17" s="471"/>
      <c r="AR17" s="471"/>
      <c r="AS17" s="471"/>
      <c r="AT17" s="472"/>
      <c r="AU17" s="473"/>
      <c r="AV17" s="474"/>
      <c r="AW17" s="474"/>
      <c r="AX17" s="474"/>
      <c r="AY17" s="475" t="s">
        <v>161</v>
      </c>
      <c r="AZ17" s="476"/>
      <c r="BA17" s="476"/>
      <c r="BB17" s="476"/>
      <c r="BC17" s="476"/>
      <c r="BD17" s="476"/>
      <c r="BE17" s="476"/>
      <c r="BF17" s="476"/>
      <c r="BG17" s="476"/>
      <c r="BH17" s="476"/>
      <c r="BI17" s="476"/>
      <c r="BJ17" s="476"/>
      <c r="BK17" s="476"/>
      <c r="BL17" s="476"/>
      <c r="BM17" s="477"/>
      <c r="BN17" s="441">
        <v>14337907</v>
      </c>
      <c r="BO17" s="442"/>
      <c r="BP17" s="442"/>
      <c r="BQ17" s="442"/>
      <c r="BR17" s="442"/>
      <c r="BS17" s="442"/>
      <c r="BT17" s="442"/>
      <c r="BU17" s="443"/>
      <c r="BV17" s="441">
        <v>14923882</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162</v>
      </c>
      <c r="C18" s="484"/>
      <c r="D18" s="484"/>
      <c r="E18" s="564"/>
      <c r="F18" s="564"/>
      <c r="G18" s="564"/>
      <c r="H18" s="564"/>
      <c r="I18" s="564"/>
      <c r="J18" s="564"/>
      <c r="K18" s="564"/>
      <c r="L18" s="565">
        <v>56.96</v>
      </c>
      <c r="M18" s="565"/>
      <c r="N18" s="565"/>
      <c r="O18" s="565"/>
      <c r="P18" s="565"/>
      <c r="Q18" s="565"/>
      <c r="R18" s="566"/>
      <c r="S18" s="566"/>
      <c r="T18" s="566"/>
      <c r="U18" s="566"/>
      <c r="V18" s="567"/>
      <c r="W18" s="459"/>
      <c r="X18" s="460"/>
      <c r="Y18" s="460"/>
      <c r="Z18" s="460"/>
      <c r="AA18" s="460"/>
      <c r="AB18" s="451"/>
      <c r="AC18" s="568">
        <v>57.2</v>
      </c>
      <c r="AD18" s="569"/>
      <c r="AE18" s="569"/>
      <c r="AF18" s="569"/>
      <c r="AG18" s="570"/>
      <c r="AH18" s="568">
        <v>55.7</v>
      </c>
      <c r="AI18" s="569"/>
      <c r="AJ18" s="569"/>
      <c r="AK18" s="569"/>
      <c r="AL18" s="571"/>
      <c r="AM18" s="470"/>
      <c r="AN18" s="471"/>
      <c r="AO18" s="471"/>
      <c r="AP18" s="471"/>
      <c r="AQ18" s="471"/>
      <c r="AR18" s="471"/>
      <c r="AS18" s="471"/>
      <c r="AT18" s="472"/>
      <c r="AU18" s="473"/>
      <c r="AV18" s="474"/>
      <c r="AW18" s="474"/>
      <c r="AX18" s="474"/>
      <c r="AY18" s="475" t="s">
        <v>163</v>
      </c>
      <c r="AZ18" s="476"/>
      <c r="BA18" s="476"/>
      <c r="BB18" s="476"/>
      <c r="BC18" s="476"/>
      <c r="BD18" s="476"/>
      <c r="BE18" s="476"/>
      <c r="BF18" s="476"/>
      <c r="BG18" s="476"/>
      <c r="BH18" s="476"/>
      <c r="BI18" s="476"/>
      <c r="BJ18" s="476"/>
      <c r="BK18" s="476"/>
      <c r="BL18" s="476"/>
      <c r="BM18" s="477"/>
      <c r="BN18" s="441">
        <v>16160611</v>
      </c>
      <c r="BO18" s="442"/>
      <c r="BP18" s="442"/>
      <c r="BQ18" s="442"/>
      <c r="BR18" s="442"/>
      <c r="BS18" s="442"/>
      <c r="BT18" s="442"/>
      <c r="BU18" s="443"/>
      <c r="BV18" s="441">
        <v>15997395</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164</v>
      </c>
      <c r="C19" s="484"/>
      <c r="D19" s="484"/>
      <c r="E19" s="564"/>
      <c r="F19" s="564"/>
      <c r="G19" s="564"/>
      <c r="H19" s="564"/>
      <c r="I19" s="564"/>
      <c r="J19" s="564"/>
      <c r="K19" s="564"/>
      <c r="L19" s="572">
        <v>1396</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165</v>
      </c>
      <c r="AZ19" s="476"/>
      <c r="BA19" s="476"/>
      <c r="BB19" s="476"/>
      <c r="BC19" s="476"/>
      <c r="BD19" s="476"/>
      <c r="BE19" s="476"/>
      <c r="BF19" s="476"/>
      <c r="BG19" s="476"/>
      <c r="BH19" s="476"/>
      <c r="BI19" s="476"/>
      <c r="BJ19" s="476"/>
      <c r="BK19" s="476"/>
      <c r="BL19" s="476"/>
      <c r="BM19" s="477"/>
      <c r="BN19" s="441">
        <v>27542065</v>
      </c>
      <c r="BO19" s="442"/>
      <c r="BP19" s="442"/>
      <c r="BQ19" s="442"/>
      <c r="BR19" s="442"/>
      <c r="BS19" s="442"/>
      <c r="BT19" s="442"/>
      <c r="BU19" s="443"/>
      <c r="BV19" s="441">
        <v>27742299</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166</v>
      </c>
      <c r="C20" s="484"/>
      <c r="D20" s="484"/>
      <c r="E20" s="564"/>
      <c r="F20" s="564"/>
      <c r="G20" s="564"/>
      <c r="H20" s="564"/>
      <c r="I20" s="564"/>
      <c r="J20" s="564"/>
      <c r="K20" s="564"/>
      <c r="L20" s="572">
        <v>30970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167</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168</v>
      </c>
      <c r="C22" s="585"/>
      <c r="D22" s="586"/>
      <c r="E22" s="453" t="s">
        <v>1</v>
      </c>
      <c r="F22" s="458"/>
      <c r="G22" s="458"/>
      <c r="H22" s="458"/>
      <c r="I22" s="458"/>
      <c r="J22" s="458"/>
      <c r="K22" s="448"/>
      <c r="L22" s="453" t="s">
        <v>169</v>
      </c>
      <c r="M22" s="458"/>
      <c r="N22" s="458"/>
      <c r="O22" s="458"/>
      <c r="P22" s="448"/>
      <c r="Q22" s="616" t="s">
        <v>170</v>
      </c>
      <c r="R22" s="617"/>
      <c r="S22" s="617"/>
      <c r="T22" s="617"/>
      <c r="U22" s="617"/>
      <c r="V22" s="618"/>
      <c r="W22" s="584" t="s">
        <v>171</v>
      </c>
      <c r="X22" s="585"/>
      <c r="Y22" s="586"/>
      <c r="Z22" s="453" t="s">
        <v>1</v>
      </c>
      <c r="AA22" s="458"/>
      <c r="AB22" s="458"/>
      <c r="AC22" s="458"/>
      <c r="AD22" s="458"/>
      <c r="AE22" s="458"/>
      <c r="AF22" s="458"/>
      <c r="AG22" s="448"/>
      <c r="AH22" s="622" t="s">
        <v>172</v>
      </c>
      <c r="AI22" s="458"/>
      <c r="AJ22" s="458"/>
      <c r="AK22" s="458"/>
      <c r="AL22" s="448"/>
      <c r="AM22" s="622" t="s">
        <v>173</v>
      </c>
      <c r="AN22" s="623"/>
      <c r="AO22" s="623"/>
      <c r="AP22" s="623"/>
      <c r="AQ22" s="623"/>
      <c r="AR22" s="624"/>
      <c r="AS22" s="616" t="s">
        <v>170</v>
      </c>
      <c r="AT22" s="617"/>
      <c r="AU22" s="617"/>
      <c r="AV22" s="617"/>
      <c r="AW22" s="617"/>
      <c r="AX22" s="628"/>
      <c r="AY22" s="401" t="s">
        <v>174</v>
      </c>
      <c r="AZ22" s="402"/>
      <c r="BA22" s="402"/>
      <c r="BB22" s="402"/>
      <c r="BC22" s="402"/>
      <c r="BD22" s="402"/>
      <c r="BE22" s="402"/>
      <c r="BF22" s="402"/>
      <c r="BG22" s="402"/>
      <c r="BH22" s="402"/>
      <c r="BI22" s="402"/>
      <c r="BJ22" s="402"/>
      <c r="BK22" s="402"/>
      <c r="BL22" s="402"/>
      <c r="BM22" s="403"/>
      <c r="BN22" s="404">
        <v>24958348</v>
      </c>
      <c r="BO22" s="405"/>
      <c r="BP22" s="405"/>
      <c r="BQ22" s="405"/>
      <c r="BR22" s="405"/>
      <c r="BS22" s="405"/>
      <c r="BT22" s="405"/>
      <c r="BU22" s="406"/>
      <c r="BV22" s="404">
        <v>25140387</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175</v>
      </c>
      <c r="AZ23" s="476"/>
      <c r="BA23" s="476"/>
      <c r="BB23" s="476"/>
      <c r="BC23" s="476"/>
      <c r="BD23" s="476"/>
      <c r="BE23" s="476"/>
      <c r="BF23" s="476"/>
      <c r="BG23" s="476"/>
      <c r="BH23" s="476"/>
      <c r="BI23" s="476"/>
      <c r="BJ23" s="476"/>
      <c r="BK23" s="476"/>
      <c r="BL23" s="476"/>
      <c r="BM23" s="477"/>
      <c r="BN23" s="441">
        <v>9970989</v>
      </c>
      <c r="BO23" s="442"/>
      <c r="BP23" s="442"/>
      <c r="BQ23" s="442"/>
      <c r="BR23" s="442"/>
      <c r="BS23" s="442"/>
      <c r="BT23" s="442"/>
      <c r="BU23" s="443"/>
      <c r="BV23" s="441">
        <v>8729563</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176</v>
      </c>
      <c r="F24" s="471"/>
      <c r="G24" s="471"/>
      <c r="H24" s="471"/>
      <c r="I24" s="471"/>
      <c r="J24" s="471"/>
      <c r="K24" s="472"/>
      <c r="L24" s="492">
        <v>1</v>
      </c>
      <c r="M24" s="493"/>
      <c r="N24" s="493"/>
      <c r="O24" s="493"/>
      <c r="P24" s="535"/>
      <c r="Q24" s="492">
        <v>9270</v>
      </c>
      <c r="R24" s="493"/>
      <c r="S24" s="493"/>
      <c r="T24" s="493"/>
      <c r="U24" s="493"/>
      <c r="V24" s="535"/>
      <c r="W24" s="587"/>
      <c r="X24" s="588"/>
      <c r="Y24" s="589"/>
      <c r="Z24" s="491" t="s">
        <v>177</v>
      </c>
      <c r="AA24" s="471"/>
      <c r="AB24" s="471"/>
      <c r="AC24" s="471"/>
      <c r="AD24" s="471"/>
      <c r="AE24" s="471"/>
      <c r="AF24" s="471"/>
      <c r="AG24" s="472"/>
      <c r="AH24" s="492">
        <v>666</v>
      </c>
      <c r="AI24" s="493"/>
      <c r="AJ24" s="493"/>
      <c r="AK24" s="493"/>
      <c r="AL24" s="535"/>
      <c r="AM24" s="492">
        <v>1974690</v>
      </c>
      <c r="AN24" s="493"/>
      <c r="AO24" s="493"/>
      <c r="AP24" s="493"/>
      <c r="AQ24" s="493"/>
      <c r="AR24" s="535"/>
      <c r="AS24" s="492">
        <v>2965</v>
      </c>
      <c r="AT24" s="493"/>
      <c r="AU24" s="493"/>
      <c r="AV24" s="493"/>
      <c r="AW24" s="493"/>
      <c r="AX24" s="494"/>
      <c r="AY24" s="557" t="s">
        <v>178</v>
      </c>
      <c r="AZ24" s="558"/>
      <c r="BA24" s="558"/>
      <c r="BB24" s="558"/>
      <c r="BC24" s="558"/>
      <c r="BD24" s="558"/>
      <c r="BE24" s="558"/>
      <c r="BF24" s="558"/>
      <c r="BG24" s="558"/>
      <c r="BH24" s="558"/>
      <c r="BI24" s="558"/>
      <c r="BJ24" s="558"/>
      <c r="BK24" s="558"/>
      <c r="BL24" s="558"/>
      <c r="BM24" s="559"/>
      <c r="BN24" s="441">
        <v>11153099</v>
      </c>
      <c r="BO24" s="442"/>
      <c r="BP24" s="442"/>
      <c r="BQ24" s="442"/>
      <c r="BR24" s="442"/>
      <c r="BS24" s="442"/>
      <c r="BT24" s="442"/>
      <c r="BU24" s="443"/>
      <c r="BV24" s="441">
        <v>11412126</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179</v>
      </c>
      <c r="F25" s="471"/>
      <c r="G25" s="471"/>
      <c r="H25" s="471"/>
      <c r="I25" s="471"/>
      <c r="J25" s="471"/>
      <c r="K25" s="472"/>
      <c r="L25" s="492">
        <v>1</v>
      </c>
      <c r="M25" s="493"/>
      <c r="N25" s="493"/>
      <c r="O25" s="493"/>
      <c r="P25" s="535"/>
      <c r="Q25" s="492">
        <v>7810</v>
      </c>
      <c r="R25" s="493"/>
      <c r="S25" s="493"/>
      <c r="T25" s="493"/>
      <c r="U25" s="493"/>
      <c r="V25" s="535"/>
      <c r="W25" s="587"/>
      <c r="X25" s="588"/>
      <c r="Y25" s="589"/>
      <c r="Z25" s="491" t="s">
        <v>180</v>
      </c>
      <c r="AA25" s="471"/>
      <c r="AB25" s="471"/>
      <c r="AC25" s="471"/>
      <c r="AD25" s="471"/>
      <c r="AE25" s="471"/>
      <c r="AF25" s="471"/>
      <c r="AG25" s="472"/>
      <c r="AH25" s="492">
        <v>112</v>
      </c>
      <c r="AI25" s="493"/>
      <c r="AJ25" s="493"/>
      <c r="AK25" s="493"/>
      <c r="AL25" s="535"/>
      <c r="AM25" s="492">
        <v>337792</v>
      </c>
      <c r="AN25" s="493"/>
      <c r="AO25" s="493"/>
      <c r="AP25" s="493"/>
      <c r="AQ25" s="493"/>
      <c r="AR25" s="535"/>
      <c r="AS25" s="492">
        <v>3016</v>
      </c>
      <c r="AT25" s="493"/>
      <c r="AU25" s="493"/>
      <c r="AV25" s="493"/>
      <c r="AW25" s="493"/>
      <c r="AX25" s="494"/>
      <c r="AY25" s="401" t="s">
        <v>181</v>
      </c>
      <c r="AZ25" s="402"/>
      <c r="BA25" s="402"/>
      <c r="BB25" s="402"/>
      <c r="BC25" s="402"/>
      <c r="BD25" s="402"/>
      <c r="BE25" s="402"/>
      <c r="BF25" s="402"/>
      <c r="BG25" s="402"/>
      <c r="BH25" s="402"/>
      <c r="BI25" s="402"/>
      <c r="BJ25" s="402"/>
      <c r="BK25" s="402"/>
      <c r="BL25" s="402"/>
      <c r="BM25" s="403"/>
      <c r="BN25" s="404">
        <v>5473971</v>
      </c>
      <c r="BO25" s="405"/>
      <c r="BP25" s="405"/>
      <c r="BQ25" s="405"/>
      <c r="BR25" s="405"/>
      <c r="BS25" s="405"/>
      <c r="BT25" s="405"/>
      <c r="BU25" s="406"/>
      <c r="BV25" s="404">
        <v>7226503</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182</v>
      </c>
      <c r="F26" s="471"/>
      <c r="G26" s="471"/>
      <c r="H26" s="471"/>
      <c r="I26" s="471"/>
      <c r="J26" s="471"/>
      <c r="K26" s="472"/>
      <c r="L26" s="492">
        <v>1</v>
      </c>
      <c r="M26" s="493"/>
      <c r="N26" s="493"/>
      <c r="O26" s="493"/>
      <c r="P26" s="535"/>
      <c r="Q26" s="492">
        <v>6970</v>
      </c>
      <c r="R26" s="493"/>
      <c r="S26" s="493"/>
      <c r="T26" s="493"/>
      <c r="U26" s="493"/>
      <c r="V26" s="535"/>
      <c r="W26" s="587"/>
      <c r="X26" s="588"/>
      <c r="Y26" s="589"/>
      <c r="Z26" s="491" t="s">
        <v>183</v>
      </c>
      <c r="AA26" s="593"/>
      <c r="AB26" s="593"/>
      <c r="AC26" s="593"/>
      <c r="AD26" s="593"/>
      <c r="AE26" s="593"/>
      <c r="AF26" s="593"/>
      <c r="AG26" s="594"/>
      <c r="AH26" s="492">
        <v>17</v>
      </c>
      <c r="AI26" s="493"/>
      <c r="AJ26" s="493"/>
      <c r="AK26" s="493"/>
      <c r="AL26" s="535"/>
      <c r="AM26" s="492">
        <v>46138</v>
      </c>
      <c r="AN26" s="493"/>
      <c r="AO26" s="493"/>
      <c r="AP26" s="493"/>
      <c r="AQ26" s="493"/>
      <c r="AR26" s="535"/>
      <c r="AS26" s="492">
        <v>2714</v>
      </c>
      <c r="AT26" s="493"/>
      <c r="AU26" s="493"/>
      <c r="AV26" s="493"/>
      <c r="AW26" s="493"/>
      <c r="AX26" s="494"/>
      <c r="AY26" s="444" t="s">
        <v>184</v>
      </c>
      <c r="AZ26" s="445"/>
      <c r="BA26" s="445"/>
      <c r="BB26" s="445"/>
      <c r="BC26" s="445"/>
      <c r="BD26" s="445"/>
      <c r="BE26" s="445"/>
      <c r="BF26" s="445"/>
      <c r="BG26" s="445"/>
      <c r="BH26" s="445"/>
      <c r="BI26" s="445"/>
      <c r="BJ26" s="445"/>
      <c r="BK26" s="445"/>
      <c r="BL26" s="445"/>
      <c r="BM26" s="446"/>
      <c r="BN26" s="441">
        <v>662520</v>
      </c>
      <c r="BO26" s="442"/>
      <c r="BP26" s="442"/>
      <c r="BQ26" s="442"/>
      <c r="BR26" s="442"/>
      <c r="BS26" s="442"/>
      <c r="BT26" s="442"/>
      <c r="BU26" s="443"/>
      <c r="BV26" s="441">
        <v>1493211</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185</v>
      </c>
      <c r="F27" s="471"/>
      <c r="G27" s="471"/>
      <c r="H27" s="471"/>
      <c r="I27" s="471"/>
      <c r="J27" s="471"/>
      <c r="K27" s="472"/>
      <c r="L27" s="492">
        <v>1</v>
      </c>
      <c r="M27" s="493"/>
      <c r="N27" s="493"/>
      <c r="O27" s="493"/>
      <c r="P27" s="535"/>
      <c r="Q27" s="492">
        <v>5320</v>
      </c>
      <c r="R27" s="493"/>
      <c r="S27" s="493"/>
      <c r="T27" s="493"/>
      <c r="U27" s="493"/>
      <c r="V27" s="535"/>
      <c r="W27" s="587"/>
      <c r="X27" s="588"/>
      <c r="Y27" s="589"/>
      <c r="Z27" s="491" t="s">
        <v>186</v>
      </c>
      <c r="AA27" s="471"/>
      <c r="AB27" s="471"/>
      <c r="AC27" s="471"/>
      <c r="AD27" s="471"/>
      <c r="AE27" s="471"/>
      <c r="AF27" s="471"/>
      <c r="AG27" s="472"/>
      <c r="AH27" s="492">
        <v>16</v>
      </c>
      <c r="AI27" s="493"/>
      <c r="AJ27" s="493"/>
      <c r="AK27" s="493"/>
      <c r="AL27" s="535"/>
      <c r="AM27" s="492">
        <v>49572</v>
      </c>
      <c r="AN27" s="493"/>
      <c r="AO27" s="493"/>
      <c r="AP27" s="493"/>
      <c r="AQ27" s="493"/>
      <c r="AR27" s="535"/>
      <c r="AS27" s="492">
        <v>3098</v>
      </c>
      <c r="AT27" s="493"/>
      <c r="AU27" s="493"/>
      <c r="AV27" s="493"/>
      <c r="AW27" s="493"/>
      <c r="AX27" s="494"/>
      <c r="AY27" s="536" t="s">
        <v>187</v>
      </c>
      <c r="AZ27" s="537"/>
      <c r="BA27" s="537"/>
      <c r="BB27" s="537"/>
      <c r="BC27" s="537"/>
      <c r="BD27" s="537"/>
      <c r="BE27" s="537"/>
      <c r="BF27" s="537"/>
      <c r="BG27" s="537"/>
      <c r="BH27" s="537"/>
      <c r="BI27" s="537"/>
      <c r="BJ27" s="537"/>
      <c r="BK27" s="537"/>
      <c r="BL27" s="537"/>
      <c r="BM27" s="538"/>
      <c r="BN27" s="560" t="s">
        <v>140</v>
      </c>
      <c r="BO27" s="561"/>
      <c r="BP27" s="561"/>
      <c r="BQ27" s="561"/>
      <c r="BR27" s="561"/>
      <c r="BS27" s="561"/>
      <c r="BT27" s="561"/>
      <c r="BU27" s="562"/>
      <c r="BV27" s="560" t="s">
        <v>140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188</v>
      </c>
      <c r="F28" s="471"/>
      <c r="G28" s="471"/>
      <c r="H28" s="471"/>
      <c r="I28" s="471"/>
      <c r="J28" s="471"/>
      <c r="K28" s="472"/>
      <c r="L28" s="492">
        <v>1</v>
      </c>
      <c r="M28" s="493"/>
      <c r="N28" s="493"/>
      <c r="O28" s="493"/>
      <c r="P28" s="535"/>
      <c r="Q28" s="492">
        <v>4890</v>
      </c>
      <c r="R28" s="493"/>
      <c r="S28" s="493"/>
      <c r="T28" s="493"/>
      <c r="U28" s="493"/>
      <c r="V28" s="535"/>
      <c r="W28" s="587"/>
      <c r="X28" s="588"/>
      <c r="Y28" s="589"/>
      <c r="Z28" s="491" t="s">
        <v>189</v>
      </c>
      <c r="AA28" s="471"/>
      <c r="AB28" s="471"/>
      <c r="AC28" s="471"/>
      <c r="AD28" s="471"/>
      <c r="AE28" s="471"/>
      <c r="AF28" s="471"/>
      <c r="AG28" s="472"/>
      <c r="AH28" s="492" t="s">
        <v>140</v>
      </c>
      <c r="AI28" s="493"/>
      <c r="AJ28" s="493"/>
      <c r="AK28" s="493"/>
      <c r="AL28" s="535"/>
      <c r="AM28" s="492" t="s">
        <v>149</v>
      </c>
      <c r="AN28" s="493"/>
      <c r="AO28" s="493"/>
      <c r="AP28" s="493"/>
      <c r="AQ28" s="493"/>
      <c r="AR28" s="535"/>
      <c r="AS28" s="492" t="s">
        <v>190</v>
      </c>
      <c r="AT28" s="493"/>
      <c r="AU28" s="493"/>
      <c r="AV28" s="493"/>
      <c r="AW28" s="493"/>
      <c r="AX28" s="494"/>
      <c r="AY28" s="595" t="s">
        <v>191</v>
      </c>
      <c r="AZ28" s="596"/>
      <c r="BA28" s="596"/>
      <c r="BB28" s="597"/>
      <c r="BC28" s="401" t="s">
        <v>48</v>
      </c>
      <c r="BD28" s="402"/>
      <c r="BE28" s="402"/>
      <c r="BF28" s="402"/>
      <c r="BG28" s="402"/>
      <c r="BH28" s="402"/>
      <c r="BI28" s="402"/>
      <c r="BJ28" s="402"/>
      <c r="BK28" s="402"/>
      <c r="BL28" s="402"/>
      <c r="BM28" s="403"/>
      <c r="BN28" s="404">
        <v>5467200</v>
      </c>
      <c r="BO28" s="405"/>
      <c r="BP28" s="405"/>
      <c r="BQ28" s="405"/>
      <c r="BR28" s="405"/>
      <c r="BS28" s="405"/>
      <c r="BT28" s="405"/>
      <c r="BU28" s="406"/>
      <c r="BV28" s="404">
        <v>4557800</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192</v>
      </c>
      <c r="F29" s="471"/>
      <c r="G29" s="471"/>
      <c r="H29" s="471"/>
      <c r="I29" s="471"/>
      <c r="J29" s="471"/>
      <c r="K29" s="472"/>
      <c r="L29" s="492">
        <v>18</v>
      </c>
      <c r="M29" s="493"/>
      <c r="N29" s="493"/>
      <c r="O29" s="493"/>
      <c r="P29" s="535"/>
      <c r="Q29" s="492">
        <v>4570</v>
      </c>
      <c r="R29" s="493"/>
      <c r="S29" s="493"/>
      <c r="T29" s="493"/>
      <c r="U29" s="493"/>
      <c r="V29" s="535"/>
      <c r="W29" s="590"/>
      <c r="X29" s="591"/>
      <c r="Y29" s="592"/>
      <c r="Z29" s="491" t="s">
        <v>193</v>
      </c>
      <c r="AA29" s="471"/>
      <c r="AB29" s="471"/>
      <c r="AC29" s="471"/>
      <c r="AD29" s="471"/>
      <c r="AE29" s="471"/>
      <c r="AF29" s="471"/>
      <c r="AG29" s="472"/>
      <c r="AH29" s="492">
        <v>682</v>
      </c>
      <c r="AI29" s="493"/>
      <c r="AJ29" s="493"/>
      <c r="AK29" s="493"/>
      <c r="AL29" s="535"/>
      <c r="AM29" s="492">
        <v>2024262</v>
      </c>
      <c r="AN29" s="493"/>
      <c r="AO29" s="493"/>
      <c r="AP29" s="493"/>
      <c r="AQ29" s="493"/>
      <c r="AR29" s="535"/>
      <c r="AS29" s="492">
        <v>2968</v>
      </c>
      <c r="AT29" s="493"/>
      <c r="AU29" s="493"/>
      <c r="AV29" s="493"/>
      <c r="AW29" s="493"/>
      <c r="AX29" s="494"/>
      <c r="AY29" s="598"/>
      <c r="AZ29" s="599"/>
      <c r="BA29" s="599"/>
      <c r="BB29" s="600"/>
      <c r="BC29" s="475" t="s">
        <v>194</v>
      </c>
      <c r="BD29" s="476"/>
      <c r="BE29" s="476"/>
      <c r="BF29" s="476"/>
      <c r="BG29" s="476"/>
      <c r="BH29" s="476"/>
      <c r="BI29" s="476"/>
      <c r="BJ29" s="476"/>
      <c r="BK29" s="476"/>
      <c r="BL29" s="476"/>
      <c r="BM29" s="477"/>
      <c r="BN29" s="441">
        <v>275800</v>
      </c>
      <c r="BO29" s="442"/>
      <c r="BP29" s="442"/>
      <c r="BQ29" s="442"/>
      <c r="BR29" s="442"/>
      <c r="BS29" s="442"/>
      <c r="BT29" s="442"/>
      <c r="BU29" s="443"/>
      <c r="BV29" s="441">
        <v>274700</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195</v>
      </c>
      <c r="X30" s="609"/>
      <c r="Y30" s="609"/>
      <c r="Z30" s="609"/>
      <c r="AA30" s="609"/>
      <c r="AB30" s="609"/>
      <c r="AC30" s="609"/>
      <c r="AD30" s="609"/>
      <c r="AE30" s="609"/>
      <c r="AF30" s="609"/>
      <c r="AG30" s="610"/>
      <c r="AH30" s="568">
        <v>101.2</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11013203</v>
      </c>
      <c r="BO30" s="561"/>
      <c r="BP30" s="561"/>
      <c r="BQ30" s="561"/>
      <c r="BR30" s="561"/>
      <c r="BS30" s="561"/>
      <c r="BT30" s="561"/>
      <c r="BU30" s="562"/>
      <c r="BV30" s="560">
        <v>8620914</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196</v>
      </c>
      <c r="D32" s="604"/>
      <c r="E32" s="604"/>
      <c r="F32" s="604"/>
      <c r="G32" s="604"/>
      <c r="H32" s="604"/>
      <c r="I32" s="604"/>
      <c r="J32" s="604"/>
      <c r="K32" s="604"/>
      <c r="L32" s="604"/>
      <c r="M32" s="604"/>
      <c r="N32" s="604"/>
      <c r="O32" s="604"/>
      <c r="P32" s="604"/>
      <c r="Q32" s="604"/>
      <c r="R32" s="604"/>
      <c r="S32" s="604"/>
      <c r="U32" s="445" t="s">
        <v>197</v>
      </c>
      <c r="V32" s="445"/>
      <c r="W32" s="445"/>
      <c r="X32" s="445"/>
      <c r="Y32" s="445"/>
      <c r="Z32" s="445"/>
      <c r="AA32" s="445"/>
      <c r="AB32" s="445"/>
      <c r="AC32" s="445"/>
      <c r="AD32" s="445"/>
      <c r="AE32" s="445"/>
      <c r="AF32" s="445"/>
      <c r="AG32" s="445"/>
      <c r="AH32" s="445"/>
      <c r="AI32" s="445"/>
      <c r="AJ32" s="445"/>
      <c r="AK32" s="445"/>
      <c r="AM32" s="445" t="s">
        <v>198</v>
      </c>
      <c r="AN32" s="445"/>
      <c r="AO32" s="445"/>
      <c r="AP32" s="445"/>
      <c r="AQ32" s="445"/>
      <c r="AR32" s="445"/>
      <c r="AS32" s="445"/>
      <c r="AT32" s="445"/>
      <c r="AU32" s="445"/>
      <c r="AV32" s="445"/>
      <c r="AW32" s="445"/>
      <c r="AX32" s="445"/>
      <c r="AY32" s="445"/>
      <c r="AZ32" s="445"/>
      <c r="BA32" s="445"/>
      <c r="BB32" s="445"/>
      <c r="BC32" s="445"/>
      <c r="BE32" s="445" t="s">
        <v>199</v>
      </c>
      <c r="BF32" s="445"/>
      <c r="BG32" s="445"/>
      <c r="BH32" s="445"/>
      <c r="BI32" s="445"/>
      <c r="BJ32" s="445"/>
      <c r="BK32" s="445"/>
      <c r="BL32" s="445"/>
      <c r="BM32" s="445"/>
      <c r="BN32" s="445"/>
      <c r="BO32" s="445"/>
      <c r="BP32" s="445"/>
      <c r="BQ32" s="445"/>
      <c r="BR32" s="445"/>
      <c r="BS32" s="445"/>
      <c r="BT32" s="445"/>
      <c r="BU32" s="445"/>
      <c r="BW32" s="445" t="s">
        <v>200</v>
      </c>
      <c r="BX32" s="445"/>
      <c r="BY32" s="445"/>
      <c r="BZ32" s="445"/>
      <c r="CA32" s="445"/>
      <c r="CB32" s="445"/>
      <c r="CC32" s="445"/>
      <c r="CD32" s="445"/>
      <c r="CE32" s="445"/>
      <c r="CF32" s="445"/>
      <c r="CG32" s="445"/>
      <c r="CH32" s="445"/>
      <c r="CI32" s="445"/>
      <c r="CJ32" s="445"/>
      <c r="CK32" s="445"/>
      <c r="CL32" s="445"/>
      <c r="CM32" s="445"/>
      <c r="CO32" s="445" t="s">
        <v>201</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202</v>
      </c>
      <c r="D33" s="465"/>
      <c r="E33" s="430" t="s">
        <v>203</v>
      </c>
      <c r="F33" s="430"/>
      <c r="G33" s="430"/>
      <c r="H33" s="430"/>
      <c r="I33" s="430"/>
      <c r="J33" s="430"/>
      <c r="K33" s="430"/>
      <c r="L33" s="430"/>
      <c r="M33" s="430"/>
      <c r="N33" s="430"/>
      <c r="O33" s="430"/>
      <c r="P33" s="430"/>
      <c r="Q33" s="430"/>
      <c r="R33" s="430"/>
      <c r="S33" s="430"/>
      <c r="T33" s="203"/>
      <c r="U33" s="465" t="s">
        <v>204</v>
      </c>
      <c r="V33" s="465"/>
      <c r="W33" s="430" t="s">
        <v>205</v>
      </c>
      <c r="X33" s="430"/>
      <c r="Y33" s="430"/>
      <c r="Z33" s="430"/>
      <c r="AA33" s="430"/>
      <c r="AB33" s="430"/>
      <c r="AC33" s="430"/>
      <c r="AD33" s="430"/>
      <c r="AE33" s="430"/>
      <c r="AF33" s="430"/>
      <c r="AG33" s="430"/>
      <c r="AH33" s="430"/>
      <c r="AI33" s="430"/>
      <c r="AJ33" s="430"/>
      <c r="AK33" s="430"/>
      <c r="AL33" s="203"/>
      <c r="AM33" s="465" t="s">
        <v>206</v>
      </c>
      <c r="AN33" s="465"/>
      <c r="AO33" s="430" t="s">
        <v>205</v>
      </c>
      <c r="AP33" s="430"/>
      <c r="AQ33" s="430"/>
      <c r="AR33" s="430"/>
      <c r="AS33" s="430"/>
      <c r="AT33" s="430"/>
      <c r="AU33" s="430"/>
      <c r="AV33" s="430"/>
      <c r="AW33" s="430"/>
      <c r="AX33" s="430"/>
      <c r="AY33" s="430"/>
      <c r="AZ33" s="430"/>
      <c r="BA33" s="430"/>
      <c r="BB33" s="430"/>
      <c r="BC33" s="430"/>
      <c r="BD33" s="204"/>
      <c r="BE33" s="430" t="s">
        <v>207</v>
      </c>
      <c r="BF33" s="430"/>
      <c r="BG33" s="430" t="s">
        <v>208</v>
      </c>
      <c r="BH33" s="430"/>
      <c r="BI33" s="430"/>
      <c r="BJ33" s="430"/>
      <c r="BK33" s="430"/>
      <c r="BL33" s="430"/>
      <c r="BM33" s="430"/>
      <c r="BN33" s="430"/>
      <c r="BO33" s="430"/>
      <c r="BP33" s="430"/>
      <c r="BQ33" s="430"/>
      <c r="BR33" s="430"/>
      <c r="BS33" s="430"/>
      <c r="BT33" s="430"/>
      <c r="BU33" s="430"/>
      <c r="BV33" s="204"/>
      <c r="BW33" s="465" t="s">
        <v>207</v>
      </c>
      <c r="BX33" s="465"/>
      <c r="BY33" s="430" t="s">
        <v>209</v>
      </c>
      <c r="BZ33" s="430"/>
      <c r="CA33" s="430"/>
      <c r="CB33" s="430"/>
      <c r="CC33" s="430"/>
      <c r="CD33" s="430"/>
      <c r="CE33" s="430"/>
      <c r="CF33" s="430"/>
      <c r="CG33" s="430"/>
      <c r="CH33" s="430"/>
      <c r="CI33" s="430"/>
      <c r="CJ33" s="430"/>
      <c r="CK33" s="430"/>
      <c r="CL33" s="430"/>
      <c r="CM33" s="430"/>
      <c r="CN33" s="203"/>
      <c r="CO33" s="465" t="s">
        <v>204</v>
      </c>
      <c r="CP33" s="465"/>
      <c r="CQ33" s="430" t="s">
        <v>210</v>
      </c>
      <c r="CR33" s="430"/>
      <c r="CS33" s="430"/>
      <c r="CT33" s="430"/>
      <c r="CU33" s="430"/>
      <c r="CV33" s="430"/>
      <c r="CW33" s="430"/>
      <c r="CX33" s="430"/>
      <c r="CY33" s="430"/>
      <c r="CZ33" s="430"/>
      <c r="DA33" s="430"/>
      <c r="DB33" s="430"/>
      <c r="DC33" s="430"/>
      <c r="DD33" s="430"/>
      <c r="DE33" s="430"/>
      <c r="DF33" s="203"/>
      <c r="DG33" s="630" t="s">
        <v>211</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4</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IF('各会計、関係団体の財政状況及び健全化判断比率'!B30="","",'各会計、関係団体の財政状況及び健全化判断比率'!B30)</f>
        <v>水道事業会計</v>
      </c>
      <c r="AP34" s="632"/>
      <c r="AQ34" s="632"/>
      <c r="AR34" s="632"/>
      <c r="AS34" s="632"/>
      <c r="AT34" s="632"/>
      <c r="AU34" s="632"/>
      <c r="AV34" s="632"/>
      <c r="AW34" s="632"/>
      <c r="AX34" s="632"/>
      <c r="AY34" s="632"/>
      <c r="AZ34" s="632"/>
      <c r="BA34" s="632"/>
      <c r="BB34" s="632"/>
      <c r="BC34" s="632"/>
      <c r="BD34" s="178"/>
      <c r="BE34" s="631">
        <f>IF(BG34="","",MAX(C34:D43,U34:V43,AM34:AN43)+1)</f>
        <v>10</v>
      </c>
      <c r="BF34" s="631"/>
      <c r="BG34" s="632" t="str">
        <f>IF('各会計、関係団体の財政状況及び健全化判断比率'!B34="","",'各会計、関係団体の財政状況及び健全化判断比率'!B34)</f>
        <v>企業用地造成事業特別会計</v>
      </c>
      <c r="BH34" s="632"/>
      <c r="BI34" s="632"/>
      <c r="BJ34" s="632"/>
      <c r="BK34" s="632"/>
      <c r="BL34" s="632"/>
      <c r="BM34" s="632"/>
      <c r="BN34" s="632"/>
      <c r="BO34" s="632"/>
      <c r="BP34" s="632"/>
      <c r="BQ34" s="632"/>
      <c r="BR34" s="632"/>
      <c r="BS34" s="632"/>
      <c r="BT34" s="632"/>
      <c r="BU34" s="632"/>
      <c r="BV34" s="178"/>
      <c r="BW34" s="631">
        <f>IF(BY34="","",MAX(C34:D43,U34:V43,AM34:AN43,BE34:BF43)+1)</f>
        <v>11</v>
      </c>
      <c r="BX34" s="631"/>
      <c r="BY34" s="632" t="str">
        <f>IF('各会計、関係団体の財政状況及び健全化判断比率'!B68="","",'各会計、関係団体の財政状況及び健全化判断比率'!B68)</f>
        <v>蒲郡市幸田町衛生組合</v>
      </c>
      <c r="BZ34" s="632"/>
      <c r="CA34" s="632"/>
      <c r="CB34" s="632"/>
      <c r="CC34" s="632"/>
      <c r="CD34" s="632"/>
      <c r="CE34" s="632"/>
      <c r="CF34" s="632"/>
      <c r="CG34" s="632"/>
      <c r="CH34" s="632"/>
      <c r="CI34" s="632"/>
      <c r="CJ34" s="632"/>
      <c r="CK34" s="632"/>
      <c r="CL34" s="632"/>
      <c r="CM34" s="632"/>
      <c r="CN34" s="178"/>
      <c r="CO34" s="631">
        <f>IF(CQ34="","",MAX(C34:D43,U34:V43,AM34:AN43,BE34:BF43,BW34:BX43)+1)</f>
        <v>16</v>
      </c>
      <c r="CP34" s="631"/>
      <c r="CQ34" s="632" t="str">
        <f>IF('各会計、関係団体の財政状況及び健全化判断比率'!BS7="","",'各会計、関係団体の財政状況及び健全化判断比率'!BS7)</f>
        <v>蒲郡交通安全事業会</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土地区画整理事業特別会計</v>
      </c>
      <c r="F35" s="632"/>
      <c r="G35" s="632"/>
      <c r="H35" s="632"/>
      <c r="I35" s="632"/>
      <c r="J35" s="632"/>
      <c r="K35" s="632"/>
      <c r="L35" s="632"/>
      <c r="M35" s="632"/>
      <c r="N35" s="632"/>
      <c r="O35" s="632"/>
      <c r="P35" s="632"/>
      <c r="Q35" s="632"/>
      <c r="R35" s="632"/>
      <c r="S35" s="632"/>
      <c r="T35" s="178"/>
      <c r="U35" s="631">
        <f>IF(W35="","",U34+1)</f>
        <v>5</v>
      </c>
      <c r="V35" s="631"/>
      <c r="W35" s="632" t="str">
        <f>IF('各会計、関係団体の財政状況及び健全化判断比率'!B29="","",'各会計、関係団体の財政状況及び健全化判断比率'!B29)</f>
        <v>後期高齢者医療事業特別会計</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IF('各会計、関係団体の財政状況及び健全化判断比率'!B31="","",'各会計、関係団体の財政状況及び健全化判断比率'!B31)</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12</v>
      </c>
      <c r="BX35" s="631"/>
      <c r="BY35" s="632" t="str">
        <f>IF('各会計、関係団体の財政状況及び健全化判断比率'!B69="","",'各会計、関係団体の財政状況及び健全化判断比率'!B69)</f>
        <v>愛知県後期高齢者医療広域連合（一般会計）</v>
      </c>
      <c r="BZ35" s="632"/>
      <c r="CA35" s="632"/>
      <c r="CB35" s="632"/>
      <c r="CC35" s="632"/>
      <c r="CD35" s="632"/>
      <c r="CE35" s="632"/>
      <c r="CF35" s="632"/>
      <c r="CG35" s="632"/>
      <c r="CH35" s="632"/>
      <c r="CI35" s="632"/>
      <c r="CJ35" s="632"/>
      <c r="CK35" s="632"/>
      <c r="CL35" s="632"/>
      <c r="CM35" s="632"/>
      <c r="CN35" s="178"/>
      <c r="CO35" s="631">
        <f t="shared" ref="CO35:CO43" si="3">IF(CQ35="","",CO34+1)</f>
        <v>17</v>
      </c>
      <c r="CP35" s="631"/>
      <c r="CQ35" s="632" t="str">
        <f>IF('各会計、関係団体の財政状況及び健全化判断比率'!BS8="","",'各会計、関係団体の財政状況及び健全化判断比率'!BS8)</f>
        <v>蒲郡港営施設</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f>IF(E36="","",C35+1)</f>
        <v>3</v>
      </c>
      <c r="D36" s="631"/>
      <c r="E36" s="632" t="str">
        <f>IF('各会計、関係団体の財政状況及び健全化判断比率'!B9="","",'各会計、関係団体の財政状況及び健全化判断比率'!B9)</f>
        <v>公共用地対策事業特別会計</v>
      </c>
      <c r="F36" s="632"/>
      <c r="G36" s="632"/>
      <c r="H36" s="632"/>
      <c r="I36" s="632"/>
      <c r="J36" s="632"/>
      <c r="K36" s="632"/>
      <c r="L36" s="632"/>
      <c r="M36" s="632"/>
      <c r="N36" s="632"/>
      <c r="O36" s="632"/>
      <c r="P36" s="632"/>
      <c r="Q36" s="632"/>
      <c r="R36" s="632"/>
      <c r="S36" s="632"/>
      <c r="T36" s="178"/>
      <c r="U36" s="631" t="str">
        <f t="shared" ref="U36:U43" si="4">IF(W36="","",U35+1)</f>
        <v/>
      </c>
      <c r="V36" s="631"/>
      <c r="W36" s="632"/>
      <c r="X36" s="632"/>
      <c r="Y36" s="632"/>
      <c r="Z36" s="632"/>
      <c r="AA36" s="632"/>
      <c r="AB36" s="632"/>
      <c r="AC36" s="632"/>
      <c r="AD36" s="632"/>
      <c r="AE36" s="632"/>
      <c r="AF36" s="632"/>
      <c r="AG36" s="632"/>
      <c r="AH36" s="632"/>
      <c r="AI36" s="632"/>
      <c r="AJ36" s="632"/>
      <c r="AK36" s="632"/>
      <c r="AL36" s="178"/>
      <c r="AM36" s="631">
        <f t="shared" si="0"/>
        <v>8</v>
      </c>
      <c r="AN36" s="631"/>
      <c r="AO36" s="632" t="str">
        <f>IF('各会計、関係団体の財政状況及び健全化判断比率'!B32="","",'各会計、関係団体の財政状況及び健全化判断比率'!B32)</f>
        <v>病院事業会計</v>
      </c>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13</v>
      </c>
      <c r="BX36" s="631"/>
      <c r="BY36" s="632" t="str">
        <f>IF('各会計、関係団体の財政状況及び健全化判断比率'!B70="","",'各会計、関係団体の財政状況及び健全化判断比率'!B70)</f>
        <v>愛知県後期高齢者医療広域連合（後期高齢者医療特別会計）</v>
      </c>
      <c r="BZ36" s="632"/>
      <c r="CA36" s="632"/>
      <c r="CB36" s="632"/>
      <c r="CC36" s="632"/>
      <c r="CD36" s="632"/>
      <c r="CE36" s="632"/>
      <c r="CF36" s="632"/>
      <c r="CG36" s="632"/>
      <c r="CH36" s="632"/>
      <c r="CI36" s="632"/>
      <c r="CJ36" s="632"/>
      <c r="CK36" s="632"/>
      <c r="CL36" s="632"/>
      <c r="CM36" s="632"/>
      <c r="CN36" s="178"/>
      <c r="CO36" s="631">
        <f t="shared" si="3"/>
        <v>18</v>
      </c>
      <c r="CP36" s="631"/>
      <c r="CQ36" s="632" t="str">
        <f>IF('各会計、関係団体の財政状況及び健全化判断比率'!BS9="","",'各会計、関係団体の財政状況及び健全化判断比率'!BS9)</f>
        <v>蒲郡市土地開発公社</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f t="shared" si="0"/>
        <v>9</v>
      </c>
      <c r="AN37" s="631"/>
      <c r="AO37" s="632" t="str">
        <f>IF('各会計、関係団体の財政状況及び健全化判断比率'!B33="","",'各会計、関係団体の財政状況及び健全化判断比率'!B33)</f>
        <v>モーターボート競走事業会計</v>
      </c>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14</v>
      </c>
      <c r="BX37" s="631"/>
      <c r="BY37" s="632" t="str">
        <f>IF('各会計、関係団体の財政状況及び健全化判断比率'!B71="","",'各会計、関係団体の財政状況及び健全化判断比率'!B71)</f>
        <v>東三河広域連合（一般会計）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15</v>
      </c>
      <c r="BX38" s="631"/>
      <c r="BY38" s="632" t="str">
        <f>IF('各会計、関係団体の財政状況及び健全化判断比率'!B72="","",'各会計、関係団体の財政状況及び健全化判断比率'!B72)</f>
        <v>東三河広域連合（介護保険特別会計）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34" t="s">
        <v>213</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214</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215</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216</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217</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218</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219</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607</v>
      </c>
    </row>
    <row r="54" spans="5:113" x14ac:dyDescent="0.15"/>
    <row r="55" spans="5:113" x14ac:dyDescent="0.15"/>
    <row r="56" spans="5:113" x14ac:dyDescent="0.15"/>
  </sheetData>
  <sheetProtection algorithmName="SHA-512" hashValue="c6Ti0FliYfbSU+vfAj43eM9uDaNcepd+dIG4Ptn/tg8SewgzOGzOW6CRzVS7DBw9B+SzUT/Dw3on3txnQOB6Qg==" saltValue="pV34BzJVMr1cZlVwwlEI6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220</v>
      </c>
      <c r="DI1" s="637"/>
      <c r="DJ1" s="637"/>
      <c r="DK1" s="637"/>
      <c r="DL1" s="637"/>
      <c r="DM1" s="637"/>
      <c r="DN1" s="638"/>
      <c r="DO1" s="349"/>
      <c r="DP1" s="636" t="s">
        <v>221</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222</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223</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224</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225</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226</v>
      </c>
      <c r="S4" s="640"/>
      <c r="T4" s="640"/>
      <c r="U4" s="640"/>
      <c r="V4" s="640"/>
      <c r="W4" s="640"/>
      <c r="X4" s="640"/>
      <c r="Y4" s="641"/>
      <c r="Z4" s="639" t="s">
        <v>227</v>
      </c>
      <c r="AA4" s="640"/>
      <c r="AB4" s="640"/>
      <c r="AC4" s="641"/>
      <c r="AD4" s="639" t="s">
        <v>228</v>
      </c>
      <c r="AE4" s="640"/>
      <c r="AF4" s="640"/>
      <c r="AG4" s="640"/>
      <c r="AH4" s="640"/>
      <c r="AI4" s="640"/>
      <c r="AJ4" s="640"/>
      <c r="AK4" s="641"/>
      <c r="AL4" s="639" t="s">
        <v>227</v>
      </c>
      <c r="AM4" s="640"/>
      <c r="AN4" s="640"/>
      <c r="AO4" s="641"/>
      <c r="AP4" s="642" t="s">
        <v>229</v>
      </c>
      <c r="AQ4" s="642"/>
      <c r="AR4" s="642"/>
      <c r="AS4" s="642"/>
      <c r="AT4" s="642"/>
      <c r="AU4" s="642"/>
      <c r="AV4" s="642"/>
      <c r="AW4" s="642"/>
      <c r="AX4" s="642"/>
      <c r="AY4" s="642"/>
      <c r="AZ4" s="642"/>
      <c r="BA4" s="642"/>
      <c r="BB4" s="642"/>
      <c r="BC4" s="642"/>
      <c r="BD4" s="642"/>
      <c r="BE4" s="642"/>
      <c r="BF4" s="642"/>
      <c r="BG4" s="642" t="s">
        <v>230</v>
      </c>
      <c r="BH4" s="642"/>
      <c r="BI4" s="642"/>
      <c r="BJ4" s="642"/>
      <c r="BK4" s="642"/>
      <c r="BL4" s="642"/>
      <c r="BM4" s="642"/>
      <c r="BN4" s="642"/>
      <c r="BO4" s="642" t="s">
        <v>227</v>
      </c>
      <c r="BP4" s="642"/>
      <c r="BQ4" s="642"/>
      <c r="BR4" s="642"/>
      <c r="BS4" s="642" t="s">
        <v>231</v>
      </c>
      <c r="BT4" s="642"/>
      <c r="BU4" s="642"/>
      <c r="BV4" s="642"/>
      <c r="BW4" s="642"/>
      <c r="BX4" s="642"/>
      <c r="BY4" s="642"/>
      <c r="BZ4" s="642"/>
      <c r="CA4" s="642"/>
      <c r="CB4" s="642"/>
      <c r="CD4" s="639" t="s">
        <v>232</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233</v>
      </c>
      <c r="C5" s="644"/>
      <c r="D5" s="644"/>
      <c r="E5" s="644"/>
      <c r="F5" s="644"/>
      <c r="G5" s="644"/>
      <c r="H5" s="644"/>
      <c r="I5" s="644"/>
      <c r="J5" s="644"/>
      <c r="K5" s="644"/>
      <c r="L5" s="644"/>
      <c r="M5" s="644"/>
      <c r="N5" s="644"/>
      <c r="O5" s="644"/>
      <c r="P5" s="644"/>
      <c r="Q5" s="645"/>
      <c r="R5" s="646">
        <v>13172829</v>
      </c>
      <c r="S5" s="647"/>
      <c r="T5" s="647"/>
      <c r="U5" s="647"/>
      <c r="V5" s="647"/>
      <c r="W5" s="647"/>
      <c r="X5" s="647"/>
      <c r="Y5" s="648"/>
      <c r="Z5" s="649">
        <v>31.6</v>
      </c>
      <c r="AA5" s="649"/>
      <c r="AB5" s="649"/>
      <c r="AC5" s="649"/>
      <c r="AD5" s="650">
        <v>12015500</v>
      </c>
      <c r="AE5" s="650"/>
      <c r="AF5" s="650"/>
      <c r="AG5" s="650"/>
      <c r="AH5" s="650"/>
      <c r="AI5" s="650"/>
      <c r="AJ5" s="650"/>
      <c r="AK5" s="650"/>
      <c r="AL5" s="651">
        <v>67.7</v>
      </c>
      <c r="AM5" s="652"/>
      <c r="AN5" s="652"/>
      <c r="AO5" s="653"/>
      <c r="AP5" s="643" t="s">
        <v>234</v>
      </c>
      <c r="AQ5" s="644"/>
      <c r="AR5" s="644"/>
      <c r="AS5" s="644"/>
      <c r="AT5" s="644"/>
      <c r="AU5" s="644"/>
      <c r="AV5" s="644"/>
      <c r="AW5" s="644"/>
      <c r="AX5" s="644"/>
      <c r="AY5" s="644"/>
      <c r="AZ5" s="644"/>
      <c r="BA5" s="644"/>
      <c r="BB5" s="644"/>
      <c r="BC5" s="644"/>
      <c r="BD5" s="644"/>
      <c r="BE5" s="644"/>
      <c r="BF5" s="645"/>
      <c r="BG5" s="657">
        <v>12002467</v>
      </c>
      <c r="BH5" s="658"/>
      <c r="BI5" s="658"/>
      <c r="BJ5" s="658"/>
      <c r="BK5" s="658"/>
      <c r="BL5" s="658"/>
      <c r="BM5" s="658"/>
      <c r="BN5" s="659"/>
      <c r="BO5" s="660">
        <v>91.1</v>
      </c>
      <c r="BP5" s="660"/>
      <c r="BQ5" s="660"/>
      <c r="BR5" s="660"/>
      <c r="BS5" s="661">
        <v>29614</v>
      </c>
      <c r="BT5" s="661"/>
      <c r="BU5" s="661"/>
      <c r="BV5" s="661"/>
      <c r="BW5" s="661"/>
      <c r="BX5" s="661"/>
      <c r="BY5" s="661"/>
      <c r="BZ5" s="661"/>
      <c r="CA5" s="661"/>
      <c r="CB5" s="665"/>
      <c r="CD5" s="639" t="s">
        <v>229</v>
      </c>
      <c r="CE5" s="640"/>
      <c r="CF5" s="640"/>
      <c r="CG5" s="640"/>
      <c r="CH5" s="640"/>
      <c r="CI5" s="640"/>
      <c r="CJ5" s="640"/>
      <c r="CK5" s="640"/>
      <c r="CL5" s="640"/>
      <c r="CM5" s="640"/>
      <c r="CN5" s="640"/>
      <c r="CO5" s="640"/>
      <c r="CP5" s="640"/>
      <c r="CQ5" s="641"/>
      <c r="CR5" s="639" t="s">
        <v>235</v>
      </c>
      <c r="CS5" s="640"/>
      <c r="CT5" s="640"/>
      <c r="CU5" s="640"/>
      <c r="CV5" s="640"/>
      <c r="CW5" s="640"/>
      <c r="CX5" s="640"/>
      <c r="CY5" s="641"/>
      <c r="CZ5" s="639" t="s">
        <v>227</v>
      </c>
      <c r="DA5" s="640"/>
      <c r="DB5" s="640"/>
      <c r="DC5" s="641"/>
      <c r="DD5" s="639" t="s">
        <v>236</v>
      </c>
      <c r="DE5" s="640"/>
      <c r="DF5" s="640"/>
      <c r="DG5" s="640"/>
      <c r="DH5" s="640"/>
      <c r="DI5" s="640"/>
      <c r="DJ5" s="640"/>
      <c r="DK5" s="640"/>
      <c r="DL5" s="640"/>
      <c r="DM5" s="640"/>
      <c r="DN5" s="640"/>
      <c r="DO5" s="640"/>
      <c r="DP5" s="641"/>
      <c r="DQ5" s="639" t="s">
        <v>237</v>
      </c>
      <c r="DR5" s="640"/>
      <c r="DS5" s="640"/>
      <c r="DT5" s="640"/>
      <c r="DU5" s="640"/>
      <c r="DV5" s="640"/>
      <c r="DW5" s="640"/>
      <c r="DX5" s="640"/>
      <c r="DY5" s="640"/>
      <c r="DZ5" s="640"/>
      <c r="EA5" s="640"/>
      <c r="EB5" s="640"/>
      <c r="EC5" s="641"/>
    </row>
    <row r="6" spans="2:143" ht="11.25" customHeight="1" x14ac:dyDescent="0.15">
      <c r="B6" s="654" t="s">
        <v>238</v>
      </c>
      <c r="C6" s="655"/>
      <c r="D6" s="655"/>
      <c r="E6" s="655"/>
      <c r="F6" s="655"/>
      <c r="G6" s="655"/>
      <c r="H6" s="655"/>
      <c r="I6" s="655"/>
      <c r="J6" s="655"/>
      <c r="K6" s="655"/>
      <c r="L6" s="655"/>
      <c r="M6" s="655"/>
      <c r="N6" s="655"/>
      <c r="O6" s="655"/>
      <c r="P6" s="655"/>
      <c r="Q6" s="656"/>
      <c r="R6" s="657">
        <v>260826</v>
      </c>
      <c r="S6" s="658"/>
      <c r="T6" s="658"/>
      <c r="U6" s="658"/>
      <c r="V6" s="658"/>
      <c r="W6" s="658"/>
      <c r="X6" s="658"/>
      <c r="Y6" s="659"/>
      <c r="Z6" s="660">
        <v>0.6</v>
      </c>
      <c r="AA6" s="660"/>
      <c r="AB6" s="660"/>
      <c r="AC6" s="660"/>
      <c r="AD6" s="661">
        <v>260826</v>
      </c>
      <c r="AE6" s="661"/>
      <c r="AF6" s="661"/>
      <c r="AG6" s="661"/>
      <c r="AH6" s="661"/>
      <c r="AI6" s="661"/>
      <c r="AJ6" s="661"/>
      <c r="AK6" s="661"/>
      <c r="AL6" s="662">
        <v>1.5</v>
      </c>
      <c r="AM6" s="663"/>
      <c r="AN6" s="663"/>
      <c r="AO6" s="664"/>
      <c r="AP6" s="654" t="s">
        <v>239</v>
      </c>
      <c r="AQ6" s="655"/>
      <c r="AR6" s="655"/>
      <c r="AS6" s="655"/>
      <c r="AT6" s="655"/>
      <c r="AU6" s="655"/>
      <c r="AV6" s="655"/>
      <c r="AW6" s="655"/>
      <c r="AX6" s="655"/>
      <c r="AY6" s="655"/>
      <c r="AZ6" s="655"/>
      <c r="BA6" s="655"/>
      <c r="BB6" s="655"/>
      <c r="BC6" s="655"/>
      <c r="BD6" s="655"/>
      <c r="BE6" s="655"/>
      <c r="BF6" s="656"/>
      <c r="BG6" s="657">
        <v>12002467</v>
      </c>
      <c r="BH6" s="658"/>
      <c r="BI6" s="658"/>
      <c r="BJ6" s="658"/>
      <c r="BK6" s="658"/>
      <c r="BL6" s="658"/>
      <c r="BM6" s="658"/>
      <c r="BN6" s="659"/>
      <c r="BO6" s="660">
        <v>91.1</v>
      </c>
      <c r="BP6" s="660"/>
      <c r="BQ6" s="660"/>
      <c r="BR6" s="660"/>
      <c r="BS6" s="661">
        <v>29614</v>
      </c>
      <c r="BT6" s="661"/>
      <c r="BU6" s="661"/>
      <c r="BV6" s="661"/>
      <c r="BW6" s="661"/>
      <c r="BX6" s="661"/>
      <c r="BY6" s="661"/>
      <c r="BZ6" s="661"/>
      <c r="CA6" s="661"/>
      <c r="CB6" s="665"/>
      <c r="CD6" s="643" t="s">
        <v>240</v>
      </c>
      <c r="CE6" s="644"/>
      <c r="CF6" s="644"/>
      <c r="CG6" s="644"/>
      <c r="CH6" s="644"/>
      <c r="CI6" s="644"/>
      <c r="CJ6" s="644"/>
      <c r="CK6" s="644"/>
      <c r="CL6" s="644"/>
      <c r="CM6" s="644"/>
      <c r="CN6" s="644"/>
      <c r="CO6" s="644"/>
      <c r="CP6" s="644"/>
      <c r="CQ6" s="645"/>
      <c r="CR6" s="657">
        <v>251382</v>
      </c>
      <c r="CS6" s="658"/>
      <c r="CT6" s="658"/>
      <c r="CU6" s="658"/>
      <c r="CV6" s="658"/>
      <c r="CW6" s="658"/>
      <c r="CX6" s="658"/>
      <c r="CY6" s="659"/>
      <c r="CZ6" s="651">
        <v>0.7</v>
      </c>
      <c r="DA6" s="652"/>
      <c r="DB6" s="652"/>
      <c r="DC6" s="668"/>
      <c r="DD6" s="666" t="s">
        <v>130</v>
      </c>
      <c r="DE6" s="658"/>
      <c r="DF6" s="658"/>
      <c r="DG6" s="658"/>
      <c r="DH6" s="658"/>
      <c r="DI6" s="658"/>
      <c r="DJ6" s="658"/>
      <c r="DK6" s="658"/>
      <c r="DL6" s="658"/>
      <c r="DM6" s="658"/>
      <c r="DN6" s="658"/>
      <c r="DO6" s="658"/>
      <c r="DP6" s="659"/>
      <c r="DQ6" s="666">
        <v>251382</v>
      </c>
      <c r="DR6" s="658"/>
      <c r="DS6" s="658"/>
      <c r="DT6" s="658"/>
      <c r="DU6" s="658"/>
      <c r="DV6" s="658"/>
      <c r="DW6" s="658"/>
      <c r="DX6" s="658"/>
      <c r="DY6" s="658"/>
      <c r="DZ6" s="658"/>
      <c r="EA6" s="658"/>
      <c r="EB6" s="658"/>
      <c r="EC6" s="667"/>
    </row>
    <row r="7" spans="2:143" ht="11.25" customHeight="1" x14ac:dyDescent="0.15">
      <c r="B7" s="654" t="s">
        <v>242</v>
      </c>
      <c r="C7" s="655"/>
      <c r="D7" s="655"/>
      <c r="E7" s="655"/>
      <c r="F7" s="655"/>
      <c r="G7" s="655"/>
      <c r="H7" s="655"/>
      <c r="I7" s="655"/>
      <c r="J7" s="655"/>
      <c r="K7" s="655"/>
      <c r="L7" s="655"/>
      <c r="M7" s="655"/>
      <c r="N7" s="655"/>
      <c r="O7" s="655"/>
      <c r="P7" s="655"/>
      <c r="Q7" s="656"/>
      <c r="R7" s="657">
        <v>7534</v>
      </c>
      <c r="S7" s="658"/>
      <c r="T7" s="658"/>
      <c r="U7" s="658"/>
      <c r="V7" s="658"/>
      <c r="W7" s="658"/>
      <c r="X7" s="658"/>
      <c r="Y7" s="659"/>
      <c r="Z7" s="660">
        <v>0</v>
      </c>
      <c r="AA7" s="660"/>
      <c r="AB7" s="660"/>
      <c r="AC7" s="660"/>
      <c r="AD7" s="661">
        <v>7534</v>
      </c>
      <c r="AE7" s="661"/>
      <c r="AF7" s="661"/>
      <c r="AG7" s="661"/>
      <c r="AH7" s="661"/>
      <c r="AI7" s="661"/>
      <c r="AJ7" s="661"/>
      <c r="AK7" s="661"/>
      <c r="AL7" s="662">
        <v>0</v>
      </c>
      <c r="AM7" s="663"/>
      <c r="AN7" s="663"/>
      <c r="AO7" s="664"/>
      <c r="AP7" s="654" t="s">
        <v>243</v>
      </c>
      <c r="AQ7" s="655"/>
      <c r="AR7" s="655"/>
      <c r="AS7" s="655"/>
      <c r="AT7" s="655"/>
      <c r="AU7" s="655"/>
      <c r="AV7" s="655"/>
      <c r="AW7" s="655"/>
      <c r="AX7" s="655"/>
      <c r="AY7" s="655"/>
      <c r="AZ7" s="655"/>
      <c r="BA7" s="655"/>
      <c r="BB7" s="655"/>
      <c r="BC7" s="655"/>
      <c r="BD7" s="655"/>
      <c r="BE7" s="655"/>
      <c r="BF7" s="656"/>
      <c r="BG7" s="657">
        <v>5052190</v>
      </c>
      <c r="BH7" s="658"/>
      <c r="BI7" s="658"/>
      <c r="BJ7" s="658"/>
      <c r="BK7" s="658"/>
      <c r="BL7" s="658"/>
      <c r="BM7" s="658"/>
      <c r="BN7" s="659"/>
      <c r="BO7" s="660">
        <v>38.4</v>
      </c>
      <c r="BP7" s="660"/>
      <c r="BQ7" s="660"/>
      <c r="BR7" s="660"/>
      <c r="BS7" s="661">
        <v>29614</v>
      </c>
      <c r="BT7" s="661"/>
      <c r="BU7" s="661"/>
      <c r="BV7" s="661"/>
      <c r="BW7" s="661"/>
      <c r="BX7" s="661"/>
      <c r="BY7" s="661"/>
      <c r="BZ7" s="661"/>
      <c r="CA7" s="661"/>
      <c r="CB7" s="665"/>
      <c r="CD7" s="654" t="s">
        <v>244</v>
      </c>
      <c r="CE7" s="655"/>
      <c r="CF7" s="655"/>
      <c r="CG7" s="655"/>
      <c r="CH7" s="655"/>
      <c r="CI7" s="655"/>
      <c r="CJ7" s="655"/>
      <c r="CK7" s="655"/>
      <c r="CL7" s="655"/>
      <c r="CM7" s="655"/>
      <c r="CN7" s="655"/>
      <c r="CO7" s="655"/>
      <c r="CP7" s="655"/>
      <c r="CQ7" s="656"/>
      <c r="CR7" s="657">
        <v>7482258</v>
      </c>
      <c r="CS7" s="658"/>
      <c r="CT7" s="658"/>
      <c r="CU7" s="658"/>
      <c r="CV7" s="658"/>
      <c r="CW7" s="658"/>
      <c r="CX7" s="658"/>
      <c r="CY7" s="659"/>
      <c r="CZ7" s="660">
        <v>19.600000000000001</v>
      </c>
      <c r="DA7" s="660"/>
      <c r="DB7" s="660"/>
      <c r="DC7" s="660"/>
      <c r="DD7" s="666">
        <v>390535</v>
      </c>
      <c r="DE7" s="658"/>
      <c r="DF7" s="658"/>
      <c r="DG7" s="658"/>
      <c r="DH7" s="658"/>
      <c r="DI7" s="658"/>
      <c r="DJ7" s="658"/>
      <c r="DK7" s="658"/>
      <c r="DL7" s="658"/>
      <c r="DM7" s="658"/>
      <c r="DN7" s="658"/>
      <c r="DO7" s="658"/>
      <c r="DP7" s="659"/>
      <c r="DQ7" s="666">
        <v>5745699</v>
      </c>
      <c r="DR7" s="658"/>
      <c r="DS7" s="658"/>
      <c r="DT7" s="658"/>
      <c r="DU7" s="658"/>
      <c r="DV7" s="658"/>
      <c r="DW7" s="658"/>
      <c r="DX7" s="658"/>
      <c r="DY7" s="658"/>
      <c r="DZ7" s="658"/>
      <c r="EA7" s="658"/>
      <c r="EB7" s="658"/>
      <c r="EC7" s="667"/>
    </row>
    <row r="8" spans="2:143" ht="11.25" customHeight="1" x14ac:dyDescent="0.15">
      <c r="B8" s="654" t="s">
        <v>245</v>
      </c>
      <c r="C8" s="655"/>
      <c r="D8" s="655"/>
      <c r="E8" s="655"/>
      <c r="F8" s="655"/>
      <c r="G8" s="655"/>
      <c r="H8" s="655"/>
      <c r="I8" s="655"/>
      <c r="J8" s="655"/>
      <c r="K8" s="655"/>
      <c r="L8" s="655"/>
      <c r="M8" s="655"/>
      <c r="N8" s="655"/>
      <c r="O8" s="655"/>
      <c r="P8" s="655"/>
      <c r="Q8" s="656"/>
      <c r="R8" s="657">
        <v>92348</v>
      </c>
      <c r="S8" s="658"/>
      <c r="T8" s="658"/>
      <c r="U8" s="658"/>
      <c r="V8" s="658"/>
      <c r="W8" s="658"/>
      <c r="X8" s="658"/>
      <c r="Y8" s="659"/>
      <c r="Z8" s="660">
        <v>0.2</v>
      </c>
      <c r="AA8" s="660"/>
      <c r="AB8" s="660"/>
      <c r="AC8" s="660"/>
      <c r="AD8" s="661">
        <v>92348</v>
      </c>
      <c r="AE8" s="661"/>
      <c r="AF8" s="661"/>
      <c r="AG8" s="661"/>
      <c r="AH8" s="661"/>
      <c r="AI8" s="661"/>
      <c r="AJ8" s="661"/>
      <c r="AK8" s="661"/>
      <c r="AL8" s="662">
        <v>0.5</v>
      </c>
      <c r="AM8" s="663"/>
      <c r="AN8" s="663"/>
      <c r="AO8" s="664"/>
      <c r="AP8" s="654" t="s">
        <v>246</v>
      </c>
      <c r="AQ8" s="655"/>
      <c r="AR8" s="655"/>
      <c r="AS8" s="655"/>
      <c r="AT8" s="655"/>
      <c r="AU8" s="655"/>
      <c r="AV8" s="655"/>
      <c r="AW8" s="655"/>
      <c r="AX8" s="655"/>
      <c r="AY8" s="655"/>
      <c r="AZ8" s="655"/>
      <c r="BA8" s="655"/>
      <c r="BB8" s="655"/>
      <c r="BC8" s="655"/>
      <c r="BD8" s="655"/>
      <c r="BE8" s="655"/>
      <c r="BF8" s="656"/>
      <c r="BG8" s="657">
        <v>147977</v>
      </c>
      <c r="BH8" s="658"/>
      <c r="BI8" s="658"/>
      <c r="BJ8" s="658"/>
      <c r="BK8" s="658"/>
      <c r="BL8" s="658"/>
      <c r="BM8" s="658"/>
      <c r="BN8" s="659"/>
      <c r="BO8" s="660">
        <v>1.1000000000000001</v>
      </c>
      <c r="BP8" s="660"/>
      <c r="BQ8" s="660"/>
      <c r="BR8" s="660"/>
      <c r="BS8" s="661" t="s">
        <v>130</v>
      </c>
      <c r="BT8" s="661"/>
      <c r="BU8" s="661"/>
      <c r="BV8" s="661"/>
      <c r="BW8" s="661"/>
      <c r="BX8" s="661"/>
      <c r="BY8" s="661"/>
      <c r="BZ8" s="661"/>
      <c r="CA8" s="661"/>
      <c r="CB8" s="665"/>
      <c r="CD8" s="654" t="s">
        <v>247</v>
      </c>
      <c r="CE8" s="655"/>
      <c r="CF8" s="655"/>
      <c r="CG8" s="655"/>
      <c r="CH8" s="655"/>
      <c r="CI8" s="655"/>
      <c r="CJ8" s="655"/>
      <c r="CK8" s="655"/>
      <c r="CL8" s="655"/>
      <c r="CM8" s="655"/>
      <c r="CN8" s="655"/>
      <c r="CO8" s="655"/>
      <c r="CP8" s="655"/>
      <c r="CQ8" s="656"/>
      <c r="CR8" s="657">
        <v>12993462</v>
      </c>
      <c r="CS8" s="658"/>
      <c r="CT8" s="658"/>
      <c r="CU8" s="658"/>
      <c r="CV8" s="658"/>
      <c r="CW8" s="658"/>
      <c r="CX8" s="658"/>
      <c r="CY8" s="659"/>
      <c r="CZ8" s="660">
        <v>34</v>
      </c>
      <c r="DA8" s="660"/>
      <c r="DB8" s="660"/>
      <c r="DC8" s="660"/>
      <c r="DD8" s="666">
        <v>282486</v>
      </c>
      <c r="DE8" s="658"/>
      <c r="DF8" s="658"/>
      <c r="DG8" s="658"/>
      <c r="DH8" s="658"/>
      <c r="DI8" s="658"/>
      <c r="DJ8" s="658"/>
      <c r="DK8" s="658"/>
      <c r="DL8" s="658"/>
      <c r="DM8" s="658"/>
      <c r="DN8" s="658"/>
      <c r="DO8" s="658"/>
      <c r="DP8" s="659"/>
      <c r="DQ8" s="666">
        <v>6114062</v>
      </c>
      <c r="DR8" s="658"/>
      <c r="DS8" s="658"/>
      <c r="DT8" s="658"/>
      <c r="DU8" s="658"/>
      <c r="DV8" s="658"/>
      <c r="DW8" s="658"/>
      <c r="DX8" s="658"/>
      <c r="DY8" s="658"/>
      <c r="DZ8" s="658"/>
      <c r="EA8" s="658"/>
      <c r="EB8" s="658"/>
      <c r="EC8" s="667"/>
    </row>
    <row r="9" spans="2:143" ht="11.25" customHeight="1" x14ac:dyDescent="0.15">
      <c r="B9" s="654" t="s">
        <v>248</v>
      </c>
      <c r="C9" s="655"/>
      <c r="D9" s="655"/>
      <c r="E9" s="655"/>
      <c r="F9" s="655"/>
      <c r="G9" s="655"/>
      <c r="H9" s="655"/>
      <c r="I9" s="655"/>
      <c r="J9" s="655"/>
      <c r="K9" s="655"/>
      <c r="L9" s="655"/>
      <c r="M9" s="655"/>
      <c r="N9" s="655"/>
      <c r="O9" s="655"/>
      <c r="P9" s="655"/>
      <c r="Q9" s="656"/>
      <c r="R9" s="657">
        <v>105374</v>
      </c>
      <c r="S9" s="658"/>
      <c r="T9" s="658"/>
      <c r="U9" s="658"/>
      <c r="V9" s="658"/>
      <c r="W9" s="658"/>
      <c r="X9" s="658"/>
      <c r="Y9" s="659"/>
      <c r="Z9" s="660">
        <v>0.3</v>
      </c>
      <c r="AA9" s="660"/>
      <c r="AB9" s="660"/>
      <c r="AC9" s="660"/>
      <c r="AD9" s="661">
        <v>105374</v>
      </c>
      <c r="AE9" s="661"/>
      <c r="AF9" s="661"/>
      <c r="AG9" s="661"/>
      <c r="AH9" s="661"/>
      <c r="AI9" s="661"/>
      <c r="AJ9" s="661"/>
      <c r="AK9" s="661"/>
      <c r="AL9" s="662">
        <v>0.6</v>
      </c>
      <c r="AM9" s="663"/>
      <c r="AN9" s="663"/>
      <c r="AO9" s="664"/>
      <c r="AP9" s="654" t="s">
        <v>249</v>
      </c>
      <c r="AQ9" s="655"/>
      <c r="AR9" s="655"/>
      <c r="AS9" s="655"/>
      <c r="AT9" s="655"/>
      <c r="AU9" s="655"/>
      <c r="AV9" s="655"/>
      <c r="AW9" s="655"/>
      <c r="AX9" s="655"/>
      <c r="AY9" s="655"/>
      <c r="AZ9" s="655"/>
      <c r="BA9" s="655"/>
      <c r="BB9" s="655"/>
      <c r="BC9" s="655"/>
      <c r="BD9" s="655"/>
      <c r="BE9" s="655"/>
      <c r="BF9" s="656"/>
      <c r="BG9" s="657">
        <v>4248897</v>
      </c>
      <c r="BH9" s="658"/>
      <c r="BI9" s="658"/>
      <c r="BJ9" s="658"/>
      <c r="BK9" s="658"/>
      <c r="BL9" s="658"/>
      <c r="BM9" s="658"/>
      <c r="BN9" s="659"/>
      <c r="BO9" s="660">
        <v>32.299999999999997</v>
      </c>
      <c r="BP9" s="660"/>
      <c r="BQ9" s="660"/>
      <c r="BR9" s="660"/>
      <c r="BS9" s="661" t="s">
        <v>130</v>
      </c>
      <c r="BT9" s="661"/>
      <c r="BU9" s="661"/>
      <c r="BV9" s="661"/>
      <c r="BW9" s="661"/>
      <c r="BX9" s="661"/>
      <c r="BY9" s="661"/>
      <c r="BZ9" s="661"/>
      <c r="CA9" s="661"/>
      <c r="CB9" s="665"/>
      <c r="CD9" s="654" t="s">
        <v>250</v>
      </c>
      <c r="CE9" s="655"/>
      <c r="CF9" s="655"/>
      <c r="CG9" s="655"/>
      <c r="CH9" s="655"/>
      <c r="CI9" s="655"/>
      <c r="CJ9" s="655"/>
      <c r="CK9" s="655"/>
      <c r="CL9" s="655"/>
      <c r="CM9" s="655"/>
      <c r="CN9" s="655"/>
      <c r="CO9" s="655"/>
      <c r="CP9" s="655"/>
      <c r="CQ9" s="656"/>
      <c r="CR9" s="657">
        <v>3380675</v>
      </c>
      <c r="CS9" s="658"/>
      <c r="CT9" s="658"/>
      <c r="CU9" s="658"/>
      <c r="CV9" s="658"/>
      <c r="CW9" s="658"/>
      <c r="CX9" s="658"/>
      <c r="CY9" s="659"/>
      <c r="CZ9" s="660">
        <v>8.9</v>
      </c>
      <c r="DA9" s="660"/>
      <c r="DB9" s="660"/>
      <c r="DC9" s="660"/>
      <c r="DD9" s="666">
        <v>264135</v>
      </c>
      <c r="DE9" s="658"/>
      <c r="DF9" s="658"/>
      <c r="DG9" s="658"/>
      <c r="DH9" s="658"/>
      <c r="DI9" s="658"/>
      <c r="DJ9" s="658"/>
      <c r="DK9" s="658"/>
      <c r="DL9" s="658"/>
      <c r="DM9" s="658"/>
      <c r="DN9" s="658"/>
      <c r="DO9" s="658"/>
      <c r="DP9" s="659"/>
      <c r="DQ9" s="666">
        <v>2199806</v>
      </c>
      <c r="DR9" s="658"/>
      <c r="DS9" s="658"/>
      <c r="DT9" s="658"/>
      <c r="DU9" s="658"/>
      <c r="DV9" s="658"/>
      <c r="DW9" s="658"/>
      <c r="DX9" s="658"/>
      <c r="DY9" s="658"/>
      <c r="DZ9" s="658"/>
      <c r="EA9" s="658"/>
      <c r="EB9" s="658"/>
      <c r="EC9" s="667"/>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60" t="s">
        <v>130</v>
      </c>
      <c r="AA10" s="660"/>
      <c r="AB10" s="660"/>
      <c r="AC10" s="660"/>
      <c r="AD10" s="661" t="s">
        <v>130</v>
      </c>
      <c r="AE10" s="661"/>
      <c r="AF10" s="661"/>
      <c r="AG10" s="661"/>
      <c r="AH10" s="661"/>
      <c r="AI10" s="661"/>
      <c r="AJ10" s="661"/>
      <c r="AK10" s="661"/>
      <c r="AL10" s="662" t="s">
        <v>130</v>
      </c>
      <c r="AM10" s="663"/>
      <c r="AN10" s="663"/>
      <c r="AO10" s="664"/>
      <c r="AP10" s="654" t="s">
        <v>252</v>
      </c>
      <c r="AQ10" s="655"/>
      <c r="AR10" s="655"/>
      <c r="AS10" s="655"/>
      <c r="AT10" s="655"/>
      <c r="AU10" s="655"/>
      <c r="AV10" s="655"/>
      <c r="AW10" s="655"/>
      <c r="AX10" s="655"/>
      <c r="AY10" s="655"/>
      <c r="AZ10" s="655"/>
      <c r="BA10" s="655"/>
      <c r="BB10" s="655"/>
      <c r="BC10" s="655"/>
      <c r="BD10" s="655"/>
      <c r="BE10" s="655"/>
      <c r="BF10" s="656"/>
      <c r="BG10" s="657">
        <v>207754</v>
      </c>
      <c r="BH10" s="658"/>
      <c r="BI10" s="658"/>
      <c r="BJ10" s="658"/>
      <c r="BK10" s="658"/>
      <c r="BL10" s="658"/>
      <c r="BM10" s="658"/>
      <c r="BN10" s="659"/>
      <c r="BO10" s="660">
        <v>1.6</v>
      </c>
      <c r="BP10" s="660"/>
      <c r="BQ10" s="660"/>
      <c r="BR10" s="660"/>
      <c r="BS10" s="661" t="s">
        <v>130</v>
      </c>
      <c r="BT10" s="661"/>
      <c r="BU10" s="661"/>
      <c r="BV10" s="661"/>
      <c r="BW10" s="661"/>
      <c r="BX10" s="661"/>
      <c r="BY10" s="661"/>
      <c r="BZ10" s="661"/>
      <c r="CA10" s="661"/>
      <c r="CB10" s="665"/>
      <c r="CD10" s="654" t="s">
        <v>253</v>
      </c>
      <c r="CE10" s="655"/>
      <c r="CF10" s="655"/>
      <c r="CG10" s="655"/>
      <c r="CH10" s="655"/>
      <c r="CI10" s="655"/>
      <c r="CJ10" s="655"/>
      <c r="CK10" s="655"/>
      <c r="CL10" s="655"/>
      <c r="CM10" s="655"/>
      <c r="CN10" s="655"/>
      <c r="CO10" s="655"/>
      <c r="CP10" s="655"/>
      <c r="CQ10" s="656"/>
      <c r="CR10" s="657">
        <v>106267</v>
      </c>
      <c r="CS10" s="658"/>
      <c r="CT10" s="658"/>
      <c r="CU10" s="658"/>
      <c r="CV10" s="658"/>
      <c r="CW10" s="658"/>
      <c r="CX10" s="658"/>
      <c r="CY10" s="659"/>
      <c r="CZ10" s="660">
        <v>0.3</v>
      </c>
      <c r="DA10" s="660"/>
      <c r="DB10" s="660"/>
      <c r="DC10" s="660"/>
      <c r="DD10" s="666" t="s">
        <v>130</v>
      </c>
      <c r="DE10" s="658"/>
      <c r="DF10" s="658"/>
      <c r="DG10" s="658"/>
      <c r="DH10" s="658"/>
      <c r="DI10" s="658"/>
      <c r="DJ10" s="658"/>
      <c r="DK10" s="658"/>
      <c r="DL10" s="658"/>
      <c r="DM10" s="658"/>
      <c r="DN10" s="658"/>
      <c r="DO10" s="658"/>
      <c r="DP10" s="659"/>
      <c r="DQ10" s="666">
        <v>87830</v>
      </c>
      <c r="DR10" s="658"/>
      <c r="DS10" s="658"/>
      <c r="DT10" s="658"/>
      <c r="DU10" s="658"/>
      <c r="DV10" s="658"/>
      <c r="DW10" s="658"/>
      <c r="DX10" s="658"/>
      <c r="DY10" s="658"/>
      <c r="DZ10" s="658"/>
      <c r="EA10" s="658"/>
      <c r="EB10" s="658"/>
      <c r="EC10" s="667"/>
    </row>
    <row r="11" spans="2:143" ht="11.25" customHeight="1" x14ac:dyDescent="0.15">
      <c r="B11" s="654" t="s">
        <v>254</v>
      </c>
      <c r="C11" s="655"/>
      <c r="D11" s="655"/>
      <c r="E11" s="655"/>
      <c r="F11" s="655"/>
      <c r="G11" s="655"/>
      <c r="H11" s="655"/>
      <c r="I11" s="655"/>
      <c r="J11" s="655"/>
      <c r="K11" s="655"/>
      <c r="L11" s="655"/>
      <c r="M11" s="655"/>
      <c r="N11" s="655"/>
      <c r="O11" s="655"/>
      <c r="P11" s="655"/>
      <c r="Q11" s="656"/>
      <c r="R11" s="657">
        <v>1902589</v>
      </c>
      <c r="S11" s="658"/>
      <c r="T11" s="658"/>
      <c r="U11" s="658"/>
      <c r="V11" s="658"/>
      <c r="W11" s="658"/>
      <c r="X11" s="658"/>
      <c r="Y11" s="659"/>
      <c r="Z11" s="662">
        <v>4.5999999999999996</v>
      </c>
      <c r="AA11" s="663"/>
      <c r="AB11" s="663"/>
      <c r="AC11" s="669"/>
      <c r="AD11" s="666">
        <v>1902589</v>
      </c>
      <c r="AE11" s="658"/>
      <c r="AF11" s="658"/>
      <c r="AG11" s="658"/>
      <c r="AH11" s="658"/>
      <c r="AI11" s="658"/>
      <c r="AJ11" s="658"/>
      <c r="AK11" s="659"/>
      <c r="AL11" s="662">
        <v>10.7</v>
      </c>
      <c r="AM11" s="663"/>
      <c r="AN11" s="663"/>
      <c r="AO11" s="664"/>
      <c r="AP11" s="654" t="s">
        <v>255</v>
      </c>
      <c r="AQ11" s="655"/>
      <c r="AR11" s="655"/>
      <c r="AS11" s="655"/>
      <c r="AT11" s="655"/>
      <c r="AU11" s="655"/>
      <c r="AV11" s="655"/>
      <c r="AW11" s="655"/>
      <c r="AX11" s="655"/>
      <c r="AY11" s="655"/>
      <c r="AZ11" s="655"/>
      <c r="BA11" s="655"/>
      <c r="BB11" s="655"/>
      <c r="BC11" s="655"/>
      <c r="BD11" s="655"/>
      <c r="BE11" s="655"/>
      <c r="BF11" s="656"/>
      <c r="BG11" s="657">
        <v>447562</v>
      </c>
      <c r="BH11" s="658"/>
      <c r="BI11" s="658"/>
      <c r="BJ11" s="658"/>
      <c r="BK11" s="658"/>
      <c r="BL11" s="658"/>
      <c r="BM11" s="658"/>
      <c r="BN11" s="659"/>
      <c r="BO11" s="660">
        <v>3.4</v>
      </c>
      <c r="BP11" s="660"/>
      <c r="BQ11" s="660"/>
      <c r="BR11" s="660"/>
      <c r="BS11" s="661">
        <v>29614</v>
      </c>
      <c r="BT11" s="661"/>
      <c r="BU11" s="661"/>
      <c r="BV11" s="661"/>
      <c r="BW11" s="661"/>
      <c r="BX11" s="661"/>
      <c r="BY11" s="661"/>
      <c r="BZ11" s="661"/>
      <c r="CA11" s="661"/>
      <c r="CB11" s="665"/>
      <c r="CD11" s="654" t="s">
        <v>256</v>
      </c>
      <c r="CE11" s="655"/>
      <c r="CF11" s="655"/>
      <c r="CG11" s="655"/>
      <c r="CH11" s="655"/>
      <c r="CI11" s="655"/>
      <c r="CJ11" s="655"/>
      <c r="CK11" s="655"/>
      <c r="CL11" s="655"/>
      <c r="CM11" s="655"/>
      <c r="CN11" s="655"/>
      <c r="CO11" s="655"/>
      <c r="CP11" s="655"/>
      <c r="CQ11" s="656"/>
      <c r="CR11" s="657">
        <v>321905</v>
      </c>
      <c r="CS11" s="658"/>
      <c r="CT11" s="658"/>
      <c r="CU11" s="658"/>
      <c r="CV11" s="658"/>
      <c r="CW11" s="658"/>
      <c r="CX11" s="658"/>
      <c r="CY11" s="659"/>
      <c r="CZ11" s="660">
        <v>0.8</v>
      </c>
      <c r="DA11" s="660"/>
      <c r="DB11" s="660"/>
      <c r="DC11" s="660"/>
      <c r="DD11" s="666">
        <v>72921</v>
      </c>
      <c r="DE11" s="658"/>
      <c r="DF11" s="658"/>
      <c r="DG11" s="658"/>
      <c r="DH11" s="658"/>
      <c r="DI11" s="658"/>
      <c r="DJ11" s="658"/>
      <c r="DK11" s="658"/>
      <c r="DL11" s="658"/>
      <c r="DM11" s="658"/>
      <c r="DN11" s="658"/>
      <c r="DO11" s="658"/>
      <c r="DP11" s="659"/>
      <c r="DQ11" s="666">
        <v>264092</v>
      </c>
      <c r="DR11" s="658"/>
      <c r="DS11" s="658"/>
      <c r="DT11" s="658"/>
      <c r="DU11" s="658"/>
      <c r="DV11" s="658"/>
      <c r="DW11" s="658"/>
      <c r="DX11" s="658"/>
      <c r="DY11" s="658"/>
      <c r="DZ11" s="658"/>
      <c r="EA11" s="658"/>
      <c r="EB11" s="658"/>
      <c r="EC11" s="667"/>
    </row>
    <row r="12" spans="2:143" ht="11.25" customHeight="1" x14ac:dyDescent="0.15">
      <c r="B12" s="654" t="s">
        <v>257</v>
      </c>
      <c r="C12" s="655"/>
      <c r="D12" s="655"/>
      <c r="E12" s="655"/>
      <c r="F12" s="655"/>
      <c r="G12" s="655"/>
      <c r="H12" s="655"/>
      <c r="I12" s="655"/>
      <c r="J12" s="655"/>
      <c r="K12" s="655"/>
      <c r="L12" s="655"/>
      <c r="M12" s="655"/>
      <c r="N12" s="655"/>
      <c r="O12" s="655"/>
      <c r="P12" s="655"/>
      <c r="Q12" s="656"/>
      <c r="R12" s="657">
        <v>1791</v>
      </c>
      <c r="S12" s="658"/>
      <c r="T12" s="658"/>
      <c r="U12" s="658"/>
      <c r="V12" s="658"/>
      <c r="W12" s="658"/>
      <c r="X12" s="658"/>
      <c r="Y12" s="659"/>
      <c r="Z12" s="660">
        <v>0</v>
      </c>
      <c r="AA12" s="660"/>
      <c r="AB12" s="660"/>
      <c r="AC12" s="660"/>
      <c r="AD12" s="661">
        <v>1791</v>
      </c>
      <c r="AE12" s="661"/>
      <c r="AF12" s="661"/>
      <c r="AG12" s="661"/>
      <c r="AH12" s="661"/>
      <c r="AI12" s="661"/>
      <c r="AJ12" s="661"/>
      <c r="AK12" s="661"/>
      <c r="AL12" s="662">
        <v>0</v>
      </c>
      <c r="AM12" s="663"/>
      <c r="AN12" s="663"/>
      <c r="AO12" s="664"/>
      <c r="AP12" s="654" t="s">
        <v>258</v>
      </c>
      <c r="AQ12" s="655"/>
      <c r="AR12" s="655"/>
      <c r="AS12" s="655"/>
      <c r="AT12" s="655"/>
      <c r="AU12" s="655"/>
      <c r="AV12" s="655"/>
      <c r="AW12" s="655"/>
      <c r="AX12" s="655"/>
      <c r="AY12" s="655"/>
      <c r="AZ12" s="655"/>
      <c r="BA12" s="655"/>
      <c r="BB12" s="655"/>
      <c r="BC12" s="655"/>
      <c r="BD12" s="655"/>
      <c r="BE12" s="655"/>
      <c r="BF12" s="656"/>
      <c r="BG12" s="657">
        <v>6172044</v>
      </c>
      <c r="BH12" s="658"/>
      <c r="BI12" s="658"/>
      <c r="BJ12" s="658"/>
      <c r="BK12" s="658"/>
      <c r="BL12" s="658"/>
      <c r="BM12" s="658"/>
      <c r="BN12" s="659"/>
      <c r="BO12" s="660">
        <v>46.9</v>
      </c>
      <c r="BP12" s="660"/>
      <c r="BQ12" s="660"/>
      <c r="BR12" s="660"/>
      <c r="BS12" s="661" t="s">
        <v>130</v>
      </c>
      <c r="BT12" s="661"/>
      <c r="BU12" s="661"/>
      <c r="BV12" s="661"/>
      <c r="BW12" s="661"/>
      <c r="BX12" s="661"/>
      <c r="BY12" s="661"/>
      <c r="BZ12" s="661"/>
      <c r="CA12" s="661"/>
      <c r="CB12" s="665"/>
      <c r="CD12" s="654" t="s">
        <v>259</v>
      </c>
      <c r="CE12" s="655"/>
      <c r="CF12" s="655"/>
      <c r="CG12" s="655"/>
      <c r="CH12" s="655"/>
      <c r="CI12" s="655"/>
      <c r="CJ12" s="655"/>
      <c r="CK12" s="655"/>
      <c r="CL12" s="655"/>
      <c r="CM12" s="655"/>
      <c r="CN12" s="655"/>
      <c r="CO12" s="655"/>
      <c r="CP12" s="655"/>
      <c r="CQ12" s="656"/>
      <c r="CR12" s="657">
        <v>1160705</v>
      </c>
      <c r="CS12" s="658"/>
      <c r="CT12" s="658"/>
      <c r="CU12" s="658"/>
      <c r="CV12" s="658"/>
      <c r="CW12" s="658"/>
      <c r="CX12" s="658"/>
      <c r="CY12" s="659"/>
      <c r="CZ12" s="660">
        <v>3</v>
      </c>
      <c r="DA12" s="660"/>
      <c r="DB12" s="660"/>
      <c r="DC12" s="660"/>
      <c r="DD12" s="666">
        <v>22979</v>
      </c>
      <c r="DE12" s="658"/>
      <c r="DF12" s="658"/>
      <c r="DG12" s="658"/>
      <c r="DH12" s="658"/>
      <c r="DI12" s="658"/>
      <c r="DJ12" s="658"/>
      <c r="DK12" s="658"/>
      <c r="DL12" s="658"/>
      <c r="DM12" s="658"/>
      <c r="DN12" s="658"/>
      <c r="DO12" s="658"/>
      <c r="DP12" s="659"/>
      <c r="DQ12" s="666">
        <v>534116</v>
      </c>
      <c r="DR12" s="658"/>
      <c r="DS12" s="658"/>
      <c r="DT12" s="658"/>
      <c r="DU12" s="658"/>
      <c r="DV12" s="658"/>
      <c r="DW12" s="658"/>
      <c r="DX12" s="658"/>
      <c r="DY12" s="658"/>
      <c r="DZ12" s="658"/>
      <c r="EA12" s="658"/>
      <c r="EB12" s="658"/>
      <c r="EC12" s="667"/>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60" t="s">
        <v>130</v>
      </c>
      <c r="AA13" s="660"/>
      <c r="AB13" s="660"/>
      <c r="AC13" s="660"/>
      <c r="AD13" s="661" t="s">
        <v>130</v>
      </c>
      <c r="AE13" s="661"/>
      <c r="AF13" s="661"/>
      <c r="AG13" s="661"/>
      <c r="AH13" s="661"/>
      <c r="AI13" s="661"/>
      <c r="AJ13" s="661"/>
      <c r="AK13" s="661"/>
      <c r="AL13" s="662" t="s">
        <v>130</v>
      </c>
      <c r="AM13" s="663"/>
      <c r="AN13" s="663"/>
      <c r="AO13" s="664"/>
      <c r="AP13" s="654" t="s">
        <v>261</v>
      </c>
      <c r="AQ13" s="655"/>
      <c r="AR13" s="655"/>
      <c r="AS13" s="655"/>
      <c r="AT13" s="655"/>
      <c r="AU13" s="655"/>
      <c r="AV13" s="655"/>
      <c r="AW13" s="655"/>
      <c r="AX13" s="655"/>
      <c r="AY13" s="655"/>
      <c r="AZ13" s="655"/>
      <c r="BA13" s="655"/>
      <c r="BB13" s="655"/>
      <c r="BC13" s="655"/>
      <c r="BD13" s="655"/>
      <c r="BE13" s="655"/>
      <c r="BF13" s="656"/>
      <c r="BG13" s="657">
        <v>6121892</v>
      </c>
      <c r="BH13" s="658"/>
      <c r="BI13" s="658"/>
      <c r="BJ13" s="658"/>
      <c r="BK13" s="658"/>
      <c r="BL13" s="658"/>
      <c r="BM13" s="658"/>
      <c r="BN13" s="659"/>
      <c r="BO13" s="660">
        <v>46.5</v>
      </c>
      <c r="BP13" s="660"/>
      <c r="BQ13" s="660"/>
      <c r="BR13" s="660"/>
      <c r="BS13" s="661" t="s">
        <v>130</v>
      </c>
      <c r="BT13" s="661"/>
      <c r="BU13" s="661"/>
      <c r="BV13" s="661"/>
      <c r="BW13" s="661"/>
      <c r="BX13" s="661"/>
      <c r="BY13" s="661"/>
      <c r="BZ13" s="661"/>
      <c r="CA13" s="661"/>
      <c r="CB13" s="665"/>
      <c r="CD13" s="654" t="s">
        <v>262</v>
      </c>
      <c r="CE13" s="655"/>
      <c r="CF13" s="655"/>
      <c r="CG13" s="655"/>
      <c r="CH13" s="655"/>
      <c r="CI13" s="655"/>
      <c r="CJ13" s="655"/>
      <c r="CK13" s="655"/>
      <c r="CL13" s="655"/>
      <c r="CM13" s="655"/>
      <c r="CN13" s="655"/>
      <c r="CO13" s="655"/>
      <c r="CP13" s="655"/>
      <c r="CQ13" s="656"/>
      <c r="CR13" s="657">
        <v>3669792</v>
      </c>
      <c r="CS13" s="658"/>
      <c r="CT13" s="658"/>
      <c r="CU13" s="658"/>
      <c r="CV13" s="658"/>
      <c r="CW13" s="658"/>
      <c r="CX13" s="658"/>
      <c r="CY13" s="659"/>
      <c r="CZ13" s="660">
        <v>9.6</v>
      </c>
      <c r="DA13" s="660"/>
      <c r="DB13" s="660"/>
      <c r="DC13" s="660"/>
      <c r="DD13" s="666">
        <v>2154552</v>
      </c>
      <c r="DE13" s="658"/>
      <c r="DF13" s="658"/>
      <c r="DG13" s="658"/>
      <c r="DH13" s="658"/>
      <c r="DI13" s="658"/>
      <c r="DJ13" s="658"/>
      <c r="DK13" s="658"/>
      <c r="DL13" s="658"/>
      <c r="DM13" s="658"/>
      <c r="DN13" s="658"/>
      <c r="DO13" s="658"/>
      <c r="DP13" s="659"/>
      <c r="DQ13" s="666">
        <v>2024361</v>
      </c>
      <c r="DR13" s="658"/>
      <c r="DS13" s="658"/>
      <c r="DT13" s="658"/>
      <c r="DU13" s="658"/>
      <c r="DV13" s="658"/>
      <c r="DW13" s="658"/>
      <c r="DX13" s="658"/>
      <c r="DY13" s="658"/>
      <c r="DZ13" s="658"/>
      <c r="EA13" s="658"/>
      <c r="EB13" s="658"/>
      <c r="EC13" s="667"/>
    </row>
    <row r="14" spans="2:143" ht="11.25" customHeight="1" x14ac:dyDescent="0.15">
      <c r="B14" s="654" t="s">
        <v>263</v>
      </c>
      <c r="C14" s="655"/>
      <c r="D14" s="655"/>
      <c r="E14" s="655"/>
      <c r="F14" s="655"/>
      <c r="G14" s="655"/>
      <c r="H14" s="655"/>
      <c r="I14" s="655"/>
      <c r="J14" s="655"/>
      <c r="K14" s="655"/>
      <c r="L14" s="655"/>
      <c r="M14" s="655"/>
      <c r="N14" s="655"/>
      <c r="O14" s="655"/>
      <c r="P14" s="655"/>
      <c r="Q14" s="656"/>
      <c r="R14" s="657">
        <v>3</v>
      </c>
      <c r="S14" s="658"/>
      <c r="T14" s="658"/>
      <c r="U14" s="658"/>
      <c r="V14" s="658"/>
      <c r="W14" s="658"/>
      <c r="X14" s="658"/>
      <c r="Y14" s="659"/>
      <c r="Z14" s="660">
        <v>0</v>
      </c>
      <c r="AA14" s="660"/>
      <c r="AB14" s="660"/>
      <c r="AC14" s="660"/>
      <c r="AD14" s="661">
        <v>3</v>
      </c>
      <c r="AE14" s="661"/>
      <c r="AF14" s="661"/>
      <c r="AG14" s="661"/>
      <c r="AH14" s="661"/>
      <c r="AI14" s="661"/>
      <c r="AJ14" s="661"/>
      <c r="AK14" s="661"/>
      <c r="AL14" s="662">
        <v>0</v>
      </c>
      <c r="AM14" s="663"/>
      <c r="AN14" s="663"/>
      <c r="AO14" s="664"/>
      <c r="AP14" s="654" t="s">
        <v>264</v>
      </c>
      <c r="AQ14" s="655"/>
      <c r="AR14" s="655"/>
      <c r="AS14" s="655"/>
      <c r="AT14" s="655"/>
      <c r="AU14" s="655"/>
      <c r="AV14" s="655"/>
      <c r="AW14" s="655"/>
      <c r="AX14" s="655"/>
      <c r="AY14" s="655"/>
      <c r="AZ14" s="655"/>
      <c r="BA14" s="655"/>
      <c r="BB14" s="655"/>
      <c r="BC14" s="655"/>
      <c r="BD14" s="655"/>
      <c r="BE14" s="655"/>
      <c r="BF14" s="656"/>
      <c r="BG14" s="657">
        <v>233617</v>
      </c>
      <c r="BH14" s="658"/>
      <c r="BI14" s="658"/>
      <c r="BJ14" s="658"/>
      <c r="BK14" s="658"/>
      <c r="BL14" s="658"/>
      <c r="BM14" s="658"/>
      <c r="BN14" s="659"/>
      <c r="BO14" s="660">
        <v>1.8</v>
      </c>
      <c r="BP14" s="660"/>
      <c r="BQ14" s="660"/>
      <c r="BR14" s="660"/>
      <c r="BS14" s="661" t="s">
        <v>130</v>
      </c>
      <c r="BT14" s="661"/>
      <c r="BU14" s="661"/>
      <c r="BV14" s="661"/>
      <c r="BW14" s="661"/>
      <c r="BX14" s="661"/>
      <c r="BY14" s="661"/>
      <c r="BZ14" s="661"/>
      <c r="CA14" s="661"/>
      <c r="CB14" s="665"/>
      <c r="CD14" s="654" t="s">
        <v>265</v>
      </c>
      <c r="CE14" s="655"/>
      <c r="CF14" s="655"/>
      <c r="CG14" s="655"/>
      <c r="CH14" s="655"/>
      <c r="CI14" s="655"/>
      <c r="CJ14" s="655"/>
      <c r="CK14" s="655"/>
      <c r="CL14" s="655"/>
      <c r="CM14" s="655"/>
      <c r="CN14" s="655"/>
      <c r="CO14" s="655"/>
      <c r="CP14" s="655"/>
      <c r="CQ14" s="656"/>
      <c r="CR14" s="657">
        <v>1341873</v>
      </c>
      <c r="CS14" s="658"/>
      <c r="CT14" s="658"/>
      <c r="CU14" s="658"/>
      <c r="CV14" s="658"/>
      <c r="CW14" s="658"/>
      <c r="CX14" s="658"/>
      <c r="CY14" s="659"/>
      <c r="CZ14" s="660">
        <v>3.5</v>
      </c>
      <c r="DA14" s="660"/>
      <c r="DB14" s="660"/>
      <c r="DC14" s="660"/>
      <c r="DD14" s="666">
        <v>161040</v>
      </c>
      <c r="DE14" s="658"/>
      <c r="DF14" s="658"/>
      <c r="DG14" s="658"/>
      <c r="DH14" s="658"/>
      <c r="DI14" s="658"/>
      <c r="DJ14" s="658"/>
      <c r="DK14" s="658"/>
      <c r="DL14" s="658"/>
      <c r="DM14" s="658"/>
      <c r="DN14" s="658"/>
      <c r="DO14" s="658"/>
      <c r="DP14" s="659"/>
      <c r="DQ14" s="666">
        <v>1230493</v>
      </c>
      <c r="DR14" s="658"/>
      <c r="DS14" s="658"/>
      <c r="DT14" s="658"/>
      <c r="DU14" s="658"/>
      <c r="DV14" s="658"/>
      <c r="DW14" s="658"/>
      <c r="DX14" s="658"/>
      <c r="DY14" s="658"/>
      <c r="DZ14" s="658"/>
      <c r="EA14" s="658"/>
      <c r="EB14" s="658"/>
      <c r="EC14" s="667"/>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60" t="s">
        <v>130</v>
      </c>
      <c r="AA15" s="660"/>
      <c r="AB15" s="660"/>
      <c r="AC15" s="660"/>
      <c r="AD15" s="661" t="s">
        <v>130</v>
      </c>
      <c r="AE15" s="661"/>
      <c r="AF15" s="661"/>
      <c r="AG15" s="661"/>
      <c r="AH15" s="661"/>
      <c r="AI15" s="661"/>
      <c r="AJ15" s="661"/>
      <c r="AK15" s="661"/>
      <c r="AL15" s="662" t="s">
        <v>130</v>
      </c>
      <c r="AM15" s="663"/>
      <c r="AN15" s="663"/>
      <c r="AO15" s="664"/>
      <c r="AP15" s="654" t="s">
        <v>267</v>
      </c>
      <c r="AQ15" s="655"/>
      <c r="AR15" s="655"/>
      <c r="AS15" s="655"/>
      <c r="AT15" s="655"/>
      <c r="AU15" s="655"/>
      <c r="AV15" s="655"/>
      <c r="AW15" s="655"/>
      <c r="AX15" s="655"/>
      <c r="AY15" s="655"/>
      <c r="AZ15" s="655"/>
      <c r="BA15" s="655"/>
      <c r="BB15" s="655"/>
      <c r="BC15" s="655"/>
      <c r="BD15" s="655"/>
      <c r="BE15" s="655"/>
      <c r="BF15" s="656"/>
      <c r="BG15" s="657">
        <v>544616</v>
      </c>
      <c r="BH15" s="658"/>
      <c r="BI15" s="658"/>
      <c r="BJ15" s="658"/>
      <c r="BK15" s="658"/>
      <c r="BL15" s="658"/>
      <c r="BM15" s="658"/>
      <c r="BN15" s="659"/>
      <c r="BO15" s="660">
        <v>4.0999999999999996</v>
      </c>
      <c r="BP15" s="660"/>
      <c r="BQ15" s="660"/>
      <c r="BR15" s="660"/>
      <c r="BS15" s="661" t="s">
        <v>130</v>
      </c>
      <c r="BT15" s="661"/>
      <c r="BU15" s="661"/>
      <c r="BV15" s="661"/>
      <c r="BW15" s="661"/>
      <c r="BX15" s="661"/>
      <c r="BY15" s="661"/>
      <c r="BZ15" s="661"/>
      <c r="CA15" s="661"/>
      <c r="CB15" s="665"/>
      <c r="CD15" s="654" t="s">
        <v>268</v>
      </c>
      <c r="CE15" s="655"/>
      <c r="CF15" s="655"/>
      <c r="CG15" s="655"/>
      <c r="CH15" s="655"/>
      <c r="CI15" s="655"/>
      <c r="CJ15" s="655"/>
      <c r="CK15" s="655"/>
      <c r="CL15" s="655"/>
      <c r="CM15" s="655"/>
      <c r="CN15" s="655"/>
      <c r="CO15" s="655"/>
      <c r="CP15" s="655"/>
      <c r="CQ15" s="656"/>
      <c r="CR15" s="657">
        <v>4553811</v>
      </c>
      <c r="CS15" s="658"/>
      <c r="CT15" s="658"/>
      <c r="CU15" s="658"/>
      <c r="CV15" s="658"/>
      <c r="CW15" s="658"/>
      <c r="CX15" s="658"/>
      <c r="CY15" s="659"/>
      <c r="CZ15" s="660">
        <v>11.9</v>
      </c>
      <c r="DA15" s="660"/>
      <c r="DB15" s="660"/>
      <c r="DC15" s="660"/>
      <c r="DD15" s="666">
        <v>1563015</v>
      </c>
      <c r="DE15" s="658"/>
      <c r="DF15" s="658"/>
      <c r="DG15" s="658"/>
      <c r="DH15" s="658"/>
      <c r="DI15" s="658"/>
      <c r="DJ15" s="658"/>
      <c r="DK15" s="658"/>
      <c r="DL15" s="658"/>
      <c r="DM15" s="658"/>
      <c r="DN15" s="658"/>
      <c r="DO15" s="658"/>
      <c r="DP15" s="659"/>
      <c r="DQ15" s="666">
        <v>2710308</v>
      </c>
      <c r="DR15" s="658"/>
      <c r="DS15" s="658"/>
      <c r="DT15" s="658"/>
      <c r="DU15" s="658"/>
      <c r="DV15" s="658"/>
      <c r="DW15" s="658"/>
      <c r="DX15" s="658"/>
      <c r="DY15" s="658"/>
      <c r="DZ15" s="658"/>
      <c r="EA15" s="658"/>
      <c r="EB15" s="658"/>
      <c r="EC15" s="667"/>
    </row>
    <row r="16" spans="2:143" ht="11.25" customHeight="1" x14ac:dyDescent="0.15">
      <c r="B16" s="654" t="s">
        <v>269</v>
      </c>
      <c r="C16" s="655"/>
      <c r="D16" s="655"/>
      <c r="E16" s="655"/>
      <c r="F16" s="655"/>
      <c r="G16" s="655"/>
      <c r="H16" s="655"/>
      <c r="I16" s="655"/>
      <c r="J16" s="655"/>
      <c r="K16" s="655"/>
      <c r="L16" s="655"/>
      <c r="M16" s="655"/>
      <c r="N16" s="655"/>
      <c r="O16" s="655"/>
      <c r="P16" s="655"/>
      <c r="Q16" s="656"/>
      <c r="R16" s="657">
        <v>42536</v>
      </c>
      <c r="S16" s="658"/>
      <c r="T16" s="658"/>
      <c r="U16" s="658"/>
      <c r="V16" s="658"/>
      <c r="W16" s="658"/>
      <c r="X16" s="658"/>
      <c r="Y16" s="659"/>
      <c r="Z16" s="660">
        <v>0.1</v>
      </c>
      <c r="AA16" s="660"/>
      <c r="AB16" s="660"/>
      <c r="AC16" s="660"/>
      <c r="AD16" s="661">
        <v>42536</v>
      </c>
      <c r="AE16" s="661"/>
      <c r="AF16" s="661"/>
      <c r="AG16" s="661"/>
      <c r="AH16" s="661"/>
      <c r="AI16" s="661"/>
      <c r="AJ16" s="661"/>
      <c r="AK16" s="661"/>
      <c r="AL16" s="662">
        <v>0.2</v>
      </c>
      <c r="AM16" s="663"/>
      <c r="AN16" s="663"/>
      <c r="AO16" s="664"/>
      <c r="AP16" s="654" t="s">
        <v>270</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60" t="s">
        <v>130</v>
      </c>
      <c r="BP16" s="660"/>
      <c r="BQ16" s="660"/>
      <c r="BR16" s="660"/>
      <c r="BS16" s="661" t="s">
        <v>130</v>
      </c>
      <c r="BT16" s="661"/>
      <c r="BU16" s="661"/>
      <c r="BV16" s="661"/>
      <c r="BW16" s="661"/>
      <c r="BX16" s="661"/>
      <c r="BY16" s="661"/>
      <c r="BZ16" s="661"/>
      <c r="CA16" s="661"/>
      <c r="CB16" s="665"/>
      <c r="CD16" s="654" t="s">
        <v>271</v>
      </c>
      <c r="CE16" s="655"/>
      <c r="CF16" s="655"/>
      <c r="CG16" s="655"/>
      <c r="CH16" s="655"/>
      <c r="CI16" s="655"/>
      <c r="CJ16" s="655"/>
      <c r="CK16" s="655"/>
      <c r="CL16" s="655"/>
      <c r="CM16" s="655"/>
      <c r="CN16" s="655"/>
      <c r="CO16" s="655"/>
      <c r="CP16" s="655"/>
      <c r="CQ16" s="656"/>
      <c r="CR16" s="657">
        <v>18816</v>
      </c>
      <c r="CS16" s="658"/>
      <c r="CT16" s="658"/>
      <c r="CU16" s="658"/>
      <c r="CV16" s="658"/>
      <c r="CW16" s="658"/>
      <c r="CX16" s="658"/>
      <c r="CY16" s="659"/>
      <c r="CZ16" s="660">
        <v>0</v>
      </c>
      <c r="DA16" s="660"/>
      <c r="DB16" s="660"/>
      <c r="DC16" s="660"/>
      <c r="DD16" s="666" t="s">
        <v>130</v>
      </c>
      <c r="DE16" s="658"/>
      <c r="DF16" s="658"/>
      <c r="DG16" s="658"/>
      <c r="DH16" s="658"/>
      <c r="DI16" s="658"/>
      <c r="DJ16" s="658"/>
      <c r="DK16" s="658"/>
      <c r="DL16" s="658"/>
      <c r="DM16" s="658"/>
      <c r="DN16" s="658"/>
      <c r="DO16" s="658"/>
      <c r="DP16" s="659"/>
      <c r="DQ16" s="666">
        <v>18816</v>
      </c>
      <c r="DR16" s="658"/>
      <c r="DS16" s="658"/>
      <c r="DT16" s="658"/>
      <c r="DU16" s="658"/>
      <c r="DV16" s="658"/>
      <c r="DW16" s="658"/>
      <c r="DX16" s="658"/>
      <c r="DY16" s="658"/>
      <c r="DZ16" s="658"/>
      <c r="EA16" s="658"/>
      <c r="EB16" s="658"/>
      <c r="EC16" s="667"/>
    </row>
    <row r="17" spans="2:133" ht="11.25" customHeight="1" x14ac:dyDescent="0.15">
      <c r="B17" s="654" t="s">
        <v>272</v>
      </c>
      <c r="C17" s="655"/>
      <c r="D17" s="655"/>
      <c r="E17" s="655"/>
      <c r="F17" s="655"/>
      <c r="G17" s="655"/>
      <c r="H17" s="655"/>
      <c r="I17" s="655"/>
      <c r="J17" s="655"/>
      <c r="K17" s="655"/>
      <c r="L17" s="655"/>
      <c r="M17" s="655"/>
      <c r="N17" s="655"/>
      <c r="O17" s="655"/>
      <c r="P17" s="655"/>
      <c r="Q17" s="656"/>
      <c r="R17" s="657">
        <v>151564</v>
      </c>
      <c r="S17" s="658"/>
      <c r="T17" s="658"/>
      <c r="U17" s="658"/>
      <c r="V17" s="658"/>
      <c r="W17" s="658"/>
      <c r="X17" s="658"/>
      <c r="Y17" s="659"/>
      <c r="Z17" s="660">
        <v>0.4</v>
      </c>
      <c r="AA17" s="660"/>
      <c r="AB17" s="660"/>
      <c r="AC17" s="660"/>
      <c r="AD17" s="661">
        <v>151564</v>
      </c>
      <c r="AE17" s="661"/>
      <c r="AF17" s="661"/>
      <c r="AG17" s="661"/>
      <c r="AH17" s="661"/>
      <c r="AI17" s="661"/>
      <c r="AJ17" s="661"/>
      <c r="AK17" s="661"/>
      <c r="AL17" s="662">
        <v>0.9</v>
      </c>
      <c r="AM17" s="663"/>
      <c r="AN17" s="663"/>
      <c r="AO17" s="664"/>
      <c r="AP17" s="654" t="s">
        <v>273</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60" t="s">
        <v>130</v>
      </c>
      <c r="BP17" s="660"/>
      <c r="BQ17" s="660"/>
      <c r="BR17" s="660"/>
      <c r="BS17" s="661" t="s">
        <v>130</v>
      </c>
      <c r="BT17" s="661"/>
      <c r="BU17" s="661"/>
      <c r="BV17" s="661"/>
      <c r="BW17" s="661"/>
      <c r="BX17" s="661"/>
      <c r="BY17" s="661"/>
      <c r="BZ17" s="661"/>
      <c r="CA17" s="661"/>
      <c r="CB17" s="665"/>
      <c r="CD17" s="654" t="s">
        <v>274</v>
      </c>
      <c r="CE17" s="655"/>
      <c r="CF17" s="655"/>
      <c r="CG17" s="655"/>
      <c r="CH17" s="655"/>
      <c r="CI17" s="655"/>
      <c r="CJ17" s="655"/>
      <c r="CK17" s="655"/>
      <c r="CL17" s="655"/>
      <c r="CM17" s="655"/>
      <c r="CN17" s="655"/>
      <c r="CO17" s="655"/>
      <c r="CP17" s="655"/>
      <c r="CQ17" s="656"/>
      <c r="CR17" s="657">
        <v>2884861</v>
      </c>
      <c r="CS17" s="658"/>
      <c r="CT17" s="658"/>
      <c r="CU17" s="658"/>
      <c r="CV17" s="658"/>
      <c r="CW17" s="658"/>
      <c r="CX17" s="658"/>
      <c r="CY17" s="659"/>
      <c r="CZ17" s="660">
        <v>7.6</v>
      </c>
      <c r="DA17" s="660"/>
      <c r="DB17" s="660"/>
      <c r="DC17" s="660"/>
      <c r="DD17" s="666" t="s">
        <v>130</v>
      </c>
      <c r="DE17" s="658"/>
      <c r="DF17" s="658"/>
      <c r="DG17" s="658"/>
      <c r="DH17" s="658"/>
      <c r="DI17" s="658"/>
      <c r="DJ17" s="658"/>
      <c r="DK17" s="658"/>
      <c r="DL17" s="658"/>
      <c r="DM17" s="658"/>
      <c r="DN17" s="658"/>
      <c r="DO17" s="658"/>
      <c r="DP17" s="659"/>
      <c r="DQ17" s="666">
        <v>2815646</v>
      </c>
      <c r="DR17" s="658"/>
      <c r="DS17" s="658"/>
      <c r="DT17" s="658"/>
      <c r="DU17" s="658"/>
      <c r="DV17" s="658"/>
      <c r="DW17" s="658"/>
      <c r="DX17" s="658"/>
      <c r="DY17" s="658"/>
      <c r="DZ17" s="658"/>
      <c r="EA17" s="658"/>
      <c r="EB17" s="658"/>
      <c r="EC17" s="667"/>
    </row>
    <row r="18" spans="2:133" ht="11.25" customHeight="1" x14ac:dyDescent="0.15">
      <c r="B18" s="654" t="s">
        <v>275</v>
      </c>
      <c r="C18" s="655"/>
      <c r="D18" s="655"/>
      <c r="E18" s="655"/>
      <c r="F18" s="655"/>
      <c r="G18" s="655"/>
      <c r="H18" s="655"/>
      <c r="I18" s="655"/>
      <c r="J18" s="655"/>
      <c r="K18" s="655"/>
      <c r="L18" s="655"/>
      <c r="M18" s="655"/>
      <c r="N18" s="655"/>
      <c r="O18" s="655"/>
      <c r="P18" s="655"/>
      <c r="Q18" s="656"/>
      <c r="R18" s="657">
        <v>347855</v>
      </c>
      <c r="S18" s="658"/>
      <c r="T18" s="658"/>
      <c r="U18" s="658"/>
      <c r="V18" s="658"/>
      <c r="W18" s="658"/>
      <c r="X18" s="658"/>
      <c r="Y18" s="659"/>
      <c r="Z18" s="660">
        <v>0.8</v>
      </c>
      <c r="AA18" s="660"/>
      <c r="AB18" s="660"/>
      <c r="AC18" s="660"/>
      <c r="AD18" s="661">
        <v>333613</v>
      </c>
      <c r="AE18" s="661"/>
      <c r="AF18" s="661"/>
      <c r="AG18" s="661"/>
      <c r="AH18" s="661"/>
      <c r="AI18" s="661"/>
      <c r="AJ18" s="661"/>
      <c r="AK18" s="661"/>
      <c r="AL18" s="662">
        <v>1.8999999761581421</v>
      </c>
      <c r="AM18" s="663"/>
      <c r="AN18" s="663"/>
      <c r="AO18" s="664"/>
      <c r="AP18" s="654" t="s">
        <v>276</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60" t="s">
        <v>130</v>
      </c>
      <c r="BP18" s="660"/>
      <c r="BQ18" s="660"/>
      <c r="BR18" s="660"/>
      <c r="BS18" s="661" t="s">
        <v>130</v>
      </c>
      <c r="BT18" s="661"/>
      <c r="BU18" s="661"/>
      <c r="BV18" s="661"/>
      <c r="BW18" s="661"/>
      <c r="BX18" s="661"/>
      <c r="BY18" s="661"/>
      <c r="BZ18" s="661"/>
      <c r="CA18" s="661"/>
      <c r="CB18" s="665"/>
      <c r="CD18" s="654" t="s">
        <v>277</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60" t="s">
        <v>130</v>
      </c>
      <c r="DA18" s="660"/>
      <c r="DB18" s="660"/>
      <c r="DC18" s="660"/>
      <c r="DD18" s="666" t="s">
        <v>130</v>
      </c>
      <c r="DE18" s="658"/>
      <c r="DF18" s="658"/>
      <c r="DG18" s="658"/>
      <c r="DH18" s="658"/>
      <c r="DI18" s="658"/>
      <c r="DJ18" s="658"/>
      <c r="DK18" s="658"/>
      <c r="DL18" s="658"/>
      <c r="DM18" s="658"/>
      <c r="DN18" s="658"/>
      <c r="DO18" s="658"/>
      <c r="DP18" s="659"/>
      <c r="DQ18" s="666" t="s">
        <v>130</v>
      </c>
      <c r="DR18" s="658"/>
      <c r="DS18" s="658"/>
      <c r="DT18" s="658"/>
      <c r="DU18" s="658"/>
      <c r="DV18" s="658"/>
      <c r="DW18" s="658"/>
      <c r="DX18" s="658"/>
      <c r="DY18" s="658"/>
      <c r="DZ18" s="658"/>
      <c r="EA18" s="658"/>
      <c r="EB18" s="658"/>
      <c r="EC18" s="667"/>
    </row>
    <row r="19" spans="2:133" ht="11.25" customHeight="1" x14ac:dyDescent="0.15">
      <c r="B19" s="654" t="s">
        <v>278</v>
      </c>
      <c r="C19" s="655"/>
      <c r="D19" s="655"/>
      <c r="E19" s="655"/>
      <c r="F19" s="655"/>
      <c r="G19" s="655"/>
      <c r="H19" s="655"/>
      <c r="I19" s="655"/>
      <c r="J19" s="655"/>
      <c r="K19" s="655"/>
      <c r="L19" s="655"/>
      <c r="M19" s="655"/>
      <c r="N19" s="655"/>
      <c r="O19" s="655"/>
      <c r="P19" s="655"/>
      <c r="Q19" s="656"/>
      <c r="R19" s="657">
        <v>78859</v>
      </c>
      <c r="S19" s="658"/>
      <c r="T19" s="658"/>
      <c r="U19" s="658"/>
      <c r="V19" s="658"/>
      <c r="W19" s="658"/>
      <c r="X19" s="658"/>
      <c r="Y19" s="659"/>
      <c r="Z19" s="660">
        <v>0.2</v>
      </c>
      <c r="AA19" s="660"/>
      <c r="AB19" s="660"/>
      <c r="AC19" s="660"/>
      <c r="AD19" s="661">
        <v>78859</v>
      </c>
      <c r="AE19" s="661"/>
      <c r="AF19" s="661"/>
      <c r="AG19" s="661"/>
      <c r="AH19" s="661"/>
      <c r="AI19" s="661"/>
      <c r="AJ19" s="661"/>
      <c r="AK19" s="661"/>
      <c r="AL19" s="662">
        <v>0.4</v>
      </c>
      <c r="AM19" s="663"/>
      <c r="AN19" s="663"/>
      <c r="AO19" s="664"/>
      <c r="AP19" s="654" t="s">
        <v>279</v>
      </c>
      <c r="AQ19" s="655"/>
      <c r="AR19" s="655"/>
      <c r="AS19" s="655"/>
      <c r="AT19" s="655"/>
      <c r="AU19" s="655"/>
      <c r="AV19" s="655"/>
      <c r="AW19" s="655"/>
      <c r="AX19" s="655"/>
      <c r="AY19" s="655"/>
      <c r="AZ19" s="655"/>
      <c r="BA19" s="655"/>
      <c r="BB19" s="655"/>
      <c r="BC19" s="655"/>
      <c r="BD19" s="655"/>
      <c r="BE19" s="655"/>
      <c r="BF19" s="656"/>
      <c r="BG19" s="657">
        <v>1170362</v>
      </c>
      <c r="BH19" s="658"/>
      <c r="BI19" s="658"/>
      <c r="BJ19" s="658"/>
      <c r="BK19" s="658"/>
      <c r="BL19" s="658"/>
      <c r="BM19" s="658"/>
      <c r="BN19" s="659"/>
      <c r="BO19" s="660">
        <v>8.9</v>
      </c>
      <c r="BP19" s="660"/>
      <c r="BQ19" s="660"/>
      <c r="BR19" s="660"/>
      <c r="BS19" s="661" t="s">
        <v>130</v>
      </c>
      <c r="BT19" s="661"/>
      <c r="BU19" s="661"/>
      <c r="BV19" s="661"/>
      <c r="BW19" s="661"/>
      <c r="BX19" s="661"/>
      <c r="BY19" s="661"/>
      <c r="BZ19" s="661"/>
      <c r="CA19" s="661"/>
      <c r="CB19" s="665"/>
      <c r="CD19" s="654" t="s">
        <v>280</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60" t="s">
        <v>130</v>
      </c>
      <c r="DA19" s="660"/>
      <c r="DB19" s="660"/>
      <c r="DC19" s="660"/>
      <c r="DD19" s="666" t="s">
        <v>130</v>
      </c>
      <c r="DE19" s="658"/>
      <c r="DF19" s="658"/>
      <c r="DG19" s="658"/>
      <c r="DH19" s="658"/>
      <c r="DI19" s="658"/>
      <c r="DJ19" s="658"/>
      <c r="DK19" s="658"/>
      <c r="DL19" s="658"/>
      <c r="DM19" s="658"/>
      <c r="DN19" s="658"/>
      <c r="DO19" s="658"/>
      <c r="DP19" s="659"/>
      <c r="DQ19" s="666" t="s">
        <v>130</v>
      </c>
      <c r="DR19" s="658"/>
      <c r="DS19" s="658"/>
      <c r="DT19" s="658"/>
      <c r="DU19" s="658"/>
      <c r="DV19" s="658"/>
      <c r="DW19" s="658"/>
      <c r="DX19" s="658"/>
      <c r="DY19" s="658"/>
      <c r="DZ19" s="658"/>
      <c r="EA19" s="658"/>
      <c r="EB19" s="658"/>
      <c r="EC19" s="667"/>
    </row>
    <row r="20" spans="2:133" ht="11.25" customHeight="1" x14ac:dyDescent="0.15">
      <c r="B20" s="654" t="s">
        <v>281</v>
      </c>
      <c r="C20" s="655"/>
      <c r="D20" s="655"/>
      <c r="E20" s="655"/>
      <c r="F20" s="655"/>
      <c r="G20" s="655"/>
      <c r="H20" s="655"/>
      <c r="I20" s="655"/>
      <c r="J20" s="655"/>
      <c r="K20" s="655"/>
      <c r="L20" s="655"/>
      <c r="M20" s="655"/>
      <c r="N20" s="655"/>
      <c r="O20" s="655"/>
      <c r="P20" s="655"/>
      <c r="Q20" s="656"/>
      <c r="R20" s="657">
        <v>14369</v>
      </c>
      <c r="S20" s="658"/>
      <c r="T20" s="658"/>
      <c r="U20" s="658"/>
      <c r="V20" s="658"/>
      <c r="W20" s="658"/>
      <c r="X20" s="658"/>
      <c r="Y20" s="659"/>
      <c r="Z20" s="660">
        <v>0</v>
      </c>
      <c r="AA20" s="660"/>
      <c r="AB20" s="660"/>
      <c r="AC20" s="660"/>
      <c r="AD20" s="661">
        <v>14369</v>
      </c>
      <c r="AE20" s="661"/>
      <c r="AF20" s="661"/>
      <c r="AG20" s="661"/>
      <c r="AH20" s="661"/>
      <c r="AI20" s="661"/>
      <c r="AJ20" s="661"/>
      <c r="AK20" s="661"/>
      <c r="AL20" s="662">
        <v>0.1</v>
      </c>
      <c r="AM20" s="663"/>
      <c r="AN20" s="663"/>
      <c r="AO20" s="664"/>
      <c r="AP20" s="654" t="s">
        <v>282</v>
      </c>
      <c r="AQ20" s="655"/>
      <c r="AR20" s="655"/>
      <c r="AS20" s="655"/>
      <c r="AT20" s="655"/>
      <c r="AU20" s="655"/>
      <c r="AV20" s="655"/>
      <c r="AW20" s="655"/>
      <c r="AX20" s="655"/>
      <c r="AY20" s="655"/>
      <c r="AZ20" s="655"/>
      <c r="BA20" s="655"/>
      <c r="BB20" s="655"/>
      <c r="BC20" s="655"/>
      <c r="BD20" s="655"/>
      <c r="BE20" s="655"/>
      <c r="BF20" s="656"/>
      <c r="BG20" s="657">
        <v>1170362</v>
      </c>
      <c r="BH20" s="658"/>
      <c r="BI20" s="658"/>
      <c r="BJ20" s="658"/>
      <c r="BK20" s="658"/>
      <c r="BL20" s="658"/>
      <c r="BM20" s="658"/>
      <c r="BN20" s="659"/>
      <c r="BO20" s="660">
        <v>8.9</v>
      </c>
      <c r="BP20" s="660"/>
      <c r="BQ20" s="660"/>
      <c r="BR20" s="660"/>
      <c r="BS20" s="661" t="s">
        <v>130</v>
      </c>
      <c r="BT20" s="661"/>
      <c r="BU20" s="661"/>
      <c r="BV20" s="661"/>
      <c r="BW20" s="661"/>
      <c r="BX20" s="661"/>
      <c r="BY20" s="661"/>
      <c r="BZ20" s="661"/>
      <c r="CA20" s="661"/>
      <c r="CB20" s="665"/>
      <c r="CD20" s="654" t="s">
        <v>283</v>
      </c>
      <c r="CE20" s="655"/>
      <c r="CF20" s="655"/>
      <c r="CG20" s="655"/>
      <c r="CH20" s="655"/>
      <c r="CI20" s="655"/>
      <c r="CJ20" s="655"/>
      <c r="CK20" s="655"/>
      <c r="CL20" s="655"/>
      <c r="CM20" s="655"/>
      <c r="CN20" s="655"/>
      <c r="CO20" s="655"/>
      <c r="CP20" s="655"/>
      <c r="CQ20" s="656"/>
      <c r="CR20" s="657">
        <v>38165807</v>
      </c>
      <c r="CS20" s="658"/>
      <c r="CT20" s="658"/>
      <c r="CU20" s="658"/>
      <c r="CV20" s="658"/>
      <c r="CW20" s="658"/>
      <c r="CX20" s="658"/>
      <c r="CY20" s="659"/>
      <c r="CZ20" s="660">
        <v>100</v>
      </c>
      <c r="DA20" s="660"/>
      <c r="DB20" s="660"/>
      <c r="DC20" s="660"/>
      <c r="DD20" s="666">
        <v>4911663</v>
      </c>
      <c r="DE20" s="658"/>
      <c r="DF20" s="658"/>
      <c r="DG20" s="658"/>
      <c r="DH20" s="658"/>
      <c r="DI20" s="658"/>
      <c r="DJ20" s="658"/>
      <c r="DK20" s="658"/>
      <c r="DL20" s="658"/>
      <c r="DM20" s="658"/>
      <c r="DN20" s="658"/>
      <c r="DO20" s="658"/>
      <c r="DP20" s="659"/>
      <c r="DQ20" s="666">
        <v>23996611</v>
      </c>
      <c r="DR20" s="658"/>
      <c r="DS20" s="658"/>
      <c r="DT20" s="658"/>
      <c r="DU20" s="658"/>
      <c r="DV20" s="658"/>
      <c r="DW20" s="658"/>
      <c r="DX20" s="658"/>
      <c r="DY20" s="658"/>
      <c r="DZ20" s="658"/>
      <c r="EA20" s="658"/>
      <c r="EB20" s="658"/>
      <c r="EC20" s="667"/>
    </row>
    <row r="21" spans="2:133" ht="11.25" customHeight="1" x14ac:dyDescent="0.15">
      <c r="B21" s="654" t="s">
        <v>284</v>
      </c>
      <c r="C21" s="655"/>
      <c r="D21" s="655"/>
      <c r="E21" s="655"/>
      <c r="F21" s="655"/>
      <c r="G21" s="655"/>
      <c r="H21" s="655"/>
      <c r="I21" s="655"/>
      <c r="J21" s="655"/>
      <c r="K21" s="655"/>
      <c r="L21" s="655"/>
      <c r="M21" s="655"/>
      <c r="N21" s="655"/>
      <c r="O21" s="655"/>
      <c r="P21" s="655"/>
      <c r="Q21" s="656"/>
      <c r="R21" s="657">
        <v>4447</v>
      </c>
      <c r="S21" s="658"/>
      <c r="T21" s="658"/>
      <c r="U21" s="658"/>
      <c r="V21" s="658"/>
      <c r="W21" s="658"/>
      <c r="X21" s="658"/>
      <c r="Y21" s="659"/>
      <c r="Z21" s="660">
        <v>0</v>
      </c>
      <c r="AA21" s="660"/>
      <c r="AB21" s="660"/>
      <c r="AC21" s="660"/>
      <c r="AD21" s="661">
        <v>4447</v>
      </c>
      <c r="AE21" s="661"/>
      <c r="AF21" s="661"/>
      <c r="AG21" s="661"/>
      <c r="AH21" s="661"/>
      <c r="AI21" s="661"/>
      <c r="AJ21" s="661"/>
      <c r="AK21" s="661"/>
      <c r="AL21" s="662">
        <v>0</v>
      </c>
      <c r="AM21" s="663"/>
      <c r="AN21" s="663"/>
      <c r="AO21" s="664"/>
      <c r="AP21" s="654" t="s">
        <v>285</v>
      </c>
      <c r="AQ21" s="670"/>
      <c r="AR21" s="670"/>
      <c r="AS21" s="670"/>
      <c r="AT21" s="670"/>
      <c r="AU21" s="670"/>
      <c r="AV21" s="670"/>
      <c r="AW21" s="670"/>
      <c r="AX21" s="670"/>
      <c r="AY21" s="670"/>
      <c r="AZ21" s="670"/>
      <c r="BA21" s="670"/>
      <c r="BB21" s="670"/>
      <c r="BC21" s="670"/>
      <c r="BD21" s="670"/>
      <c r="BE21" s="670"/>
      <c r="BF21" s="671"/>
      <c r="BG21" s="657">
        <v>42647</v>
      </c>
      <c r="BH21" s="658"/>
      <c r="BI21" s="658"/>
      <c r="BJ21" s="658"/>
      <c r="BK21" s="658"/>
      <c r="BL21" s="658"/>
      <c r="BM21" s="658"/>
      <c r="BN21" s="659"/>
      <c r="BO21" s="660">
        <v>0.3</v>
      </c>
      <c r="BP21" s="660"/>
      <c r="BQ21" s="660"/>
      <c r="BR21" s="660"/>
      <c r="BS21" s="661" t="s">
        <v>130</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286</v>
      </c>
      <c r="C22" s="689"/>
      <c r="D22" s="689"/>
      <c r="E22" s="689"/>
      <c r="F22" s="689"/>
      <c r="G22" s="689"/>
      <c r="H22" s="689"/>
      <c r="I22" s="689"/>
      <c r="J22" s="689"/>
      <c r="K22" s="689"/>
      <c r="L22" s="689"/>
      <c r="M22" s="689"/>
      <c r="N22" s="689"/>
      <c r="O22" s="689"/>
      <c r="P22" s="689"/>
      <c r="Q22" s="690"/>
      <c r="R22" s="657">
        <v>250180</v>
      </c>
      <c r="S22" s="658"/>
      <c r="T22" s="658"/>
      <c r="U22" s="658"/>
      <c r="V22" s="658"/>
      <c r="W22" s="658"/>
      <c r="X22" s="658"/>
      <c r="Y22" s="659"/>
      <c r="Z22" s="660">
        <v>0.6</v>
      </c>
      <c r="AA22" s="660"/>
      <c r="AB22" s="660"/>
      <c r="AC22" s="660"/>
      <c r="AD22" s="661">
        <v>235938</v>
      </c>
      <c r="AE22" s="661"/>
      <c r="AF22" s="661"/>
      <c r="AG22" s="661"/>
      <c r="AH22" s="661"/>
      <c r="AI22" s="661"/>
      <c r="AJ22" s="661"/>
      <c r="AK22" s="661"/>
      <c r="AL22" s="662">
        <v>1.2999999523162842</v>
      </c>
      <c r="AM22" s="663"/>
      <c r="AN22" s="663"/>
      <c r="AO22" s="664"/>
      <c r="AP22" s="654" t="s">
        <v>287</v>
      </c>
      <c r="AQ22" s="670"/>
      <c r="AR22" s="670"/>
      <c r="AS22" s="670"/>
      <c r="AT22" s="670"/>
      <c r="AU22" s="670"/>
      <c r="AV22" s="670"/>
      <c r="AW22" s="670"/>
      <c r="AX22" s="670"/>
      <c r="AY22" s="670"/>
      <c r="AZ22" s="670"/>
      <c r="BA22" s="670"/>
      <c r="BB22" s="670"/>
      <c r="BC22" s="670"/>
      <c r="BD22" s="670"/>
      <c r="BE22" s="670"/>
      <c r="BF22" s="671"/>
      <c r="BG22" s="657" t="s">
        <v>130</v>
      </c>
      <c r="BH22" s="658"/>
      <c r="BI22" s="658"/>
      <c r="BJ22" s="658"/>
      <c r="BK22" s="658"/>
      <c r="BL22" s="658"/>
      <c r="BM22" s="658"/>
      <c r="BN22" s="659"/>
      <c r="BO22" s="660" t="s">
        <v>130</v>
      </c>
      <c r="BP22" s="660"/>
      <c r="BQ22" s="660"/>
      <c r="BR22" s="660"/>
      <c r="BS22" s="661" t="s">
        <v>130</v>
      </c>
      <c r="BT22" s="661"/>
      <c r="BU22" s="661"/>
      <c r="BV22" s="661"/>
      <c r="BW22" s="661"/>
      <c r="BX22" s="661"/>
      <c r="BY22" s="661"/>
      <c r="BZ22" s="661"/>
      <c r="CA22" s="661"/>
      <c r="CB22" s="665"/>
      <c r="CD22" s="639" t="s">
        <v>288</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289</v>
      </c>
      <c r="C23" s="655"/>
      <c r="D23" s="655"/>
      <c r="E23" s="655"/>
      <c r="F23" s="655"/>
      <c r="G23" s="655"/>
      <c r="H23" s="655"/>
      <c r="I23" s="655"/>
      <c r="J23" s="655"/>
      <c r="K23" s="655"/>
      <c r="L23" s="655"/>
      <c r="M23" s="655"/>
      <c r="N23" s="655"/>
      <c r="O23" s="655"/>
      <c r="P23" s="655"/>
      <c r="Q23" s="656"/>
      <c r="R23" s="657">
        <v>2681530</v>
      </c>
      <c r="S23" s="658"/>
      <c r="T23" s="658"/>
      <c r="U23" s="658"/>
      <c r="V23" s="658"/>
      <c r="W23" s="658"/>
      <c r="X23" s="658"/>
      <c r="Y23" s="659"/>
      <c r="Z23" s="660">
        <v>6.4</v>
      </c>
      <c r="AA23" s="660"/>
      <c r="AB23" s="660"/>
      <c r="AC23" s="660"/>
      <c r="AD23" s="661">
        <v>2636411</v>
      </c>
      <c r="AE23" s="661"/>
      <c r="AF23" s="661"/>
      <c r="AG23" s="661"/>
      <c r="AH23" s="661"/>
      <c r="AI23" s="661"/>
      <c r="AJ23" s="661"/>
      <c r="AK23" s="661"/>
      <c r="AL23" s="662">
        <v>14.9</v>
      </c>
      <c r="AM23" s="663"/>
      <c r="AN23" s="663"/>
      <c r="AO23" s="664"/>
      <c r="AP23" s="654" t="s">
        <v>290</v>
      </c>
      <c r="AQ23" s="670"/>
      <c r="AR23" s="670"/>
      <c r="AS23" s="670"/>
      <c r="AT23" s="670"/>
      <c r="AU23" s="670"/>
      <c r="AV23" s="670"/>
      <c r="AW23" s="670"/>
      <c r="AX23" s="670"/>
      <c r="AY23" s="670"/>
      <c r="AZ23" s="670"/>
      <c r="BA23" s="670"/>
      <c r="BB23" s="670"/>
      <c r="BC23" s="670"/>
      <c r="BD23" s="670"/>
      <c r="BE23" s="670"/>
      <c r="BF23" s="671"/>
      <c r="BG23" s="657">
        <v>1127715</v>
      </c>
      <c r="BH23" s="658"/>
      <c r="BI23" s="658"/>
      <c r="BJ23" s="658"/>
      <c r="BK23" s="658"/>
      <c r="BL23" s="658"/>
      <c r="BM23" s="658"/>
      <c r="BN23" s="659"/>
      <c r="BO23" s="660">
        <v>8.6</v>
      </c>
      <c r="BP23" s="660"/>
      <c r="BQ23" s="660"/>
      <c r="BR23" s="660"/>
      <c r="BS23" s="661" t="s">
        <v>130</v>
      </c>
      <c r="BT23" s="661"/>
      <c r="BU23" s="661"/>
      <c r="BV23" s="661"/>
      <c r="BW23" s="661"/>
      <c r="BX23" s="661"/>
      <c r="BY23" s="661"/>
      <c r="BZ23" s="661"/>
      <c r="CA23" s="661"/>
      <c r="CB23" s="665"/>
      <c r="CD23" s="639" t="s">
        <v>229</v>
      </c>
      <c r="CE23" s="640"/>
      <c r="CF23" s="640"/>
      <c r="CG23" s="640"/>
      <c r="CH23" s="640"/>
      <c r="CI23" s="640"/>
      <c r="CJ23" s="640"/>
      <c r="CK23" s="640"/>
      <c r="CL23" s="640"/>
      <c r="CM23" s="640"/>
      <c r="CN23" s="640"/>
      <c r="CO23" s="640"/>
      <c r="CP23" s="640"/>
      <c r="CQ23" s="641"/>
      <c r="CR23" s="639" t="s">
        <v>291</v>
      </c>
      <c r="CS23" s="640"/>
      <c r="CT23" s="640"/>
      <c r="CU23" s="640"/>
      <c r="CV23" s="640"/>
      <c r="CW23" s="640"/>
      <c r="CX23" s="640"/>
      <c r="CY23" s="641"/>
      <c r="CZ23" s="639" t="s">
        <v>292</v>
      </c>
      <c r="DA23" s="640"/>
      <c r="DB23" s="640"/>
      <c r="DC23" s="641"/>
      <c r="DD23" s="639" t="s">
        <v>293</v>
      </c>
      <c r="DE23" s="640"/>
      <c r="DF23" s="640"/>
      <c r="DG23" s="640"/>
      <c r="DH23" s="640"/>
      <c r="DI23" s="640"/>
      <c r="DJ23" s="640"/>
      <c r="DK23" s="641"/>
      <c r="DL23" s="681" t="s">
        <v>294</v>
      </c>
      <c r="DM23" s="682"/>
      <c r="DN23" s="682"/>
      <c r="DO23" s="682"/>
      <c r="DP23" s="682"/>
      <c r="DQ23" s="682"/>
      <c r="DR23" s="682"/>
      <c r="DS23" s="682"/>
      <c r="DT23" s="682"/>
      <c r="DU23" s="682"/>
      <c r="DV23" s="683"/>
      <c r="DW23" s="639" t="s">
        <v>295</v>
      </c>
      <c r="DX23" s="640"/>
      <c r="DY23" s="640"/>
      <c r="DZ23" s="640"/>
      <c r="EA23" s="640"/>
      <c r="EB23" s="640"/>
      <c r="EC23" s="641"/>
    </row>
    <row r="24" spans="2:133" ht="11.25" customHeight="1" x14ac:dyDescent="0.15">
      <c r="B24" s="654" t="s">
        <v>296</v>
      </c>
      <c r="C24" s="655"/>
      <c r="D24" s="655"/>
      <c r="E24" s="655"/>
      <c r="F24" s="655"/>
      <c r="G24" s="655"/>
      <c r="H24" s="655"/>
      <c r="I24" s="655"/>
      <c r="J24" s="655"/>
      <c r="K24" s="655"/>
      <c r="L24" s="655"/>
      <c r="M24" s="655"/>
      <c r="N24" s="655"/>
      <c r="O24" s="655"/>
      <c r="P24" s="655"/>
      <c r="Q24" s="656"/>
      <c r="R24" s="657">
        <v>2636411</v>
      </c>
      <c r="S24" s="658"/>
      <c r="T24" s="658"/>
      <c r="U24" s="658"/>
      <c r="V24" s="658"/>
      <c r="W24" s="658"/>
      <c r="X24" s="658"/>
      <c r="Y24" s="659"/>
      <c r="Z24" s="660">
        <v>6.3</v>
      </c>
      <c r="AA24" s="660"/>
      <c r="AB24" s="660"/>
      <c r="AC24" s="660"/>
      <c r="AD24" s="661">
        <v>2636411</v>
      </c>
      <c r="AE24" s="661"/>
      <c r="AF24" s="661"/>
      <c r="AG24" s="661"/>
      <c r="AH24" s="661"/>
      <c r="AI24" s="661"/>
      <c r="AJ24" s="661"/>
      <c r="AK24" s="661"/>
      <c r="AL24" s="662">
        <v>14.9</v>
      </c>
      <c r="AM24" s="663"/>
      <c r="AN24" s="663"/>
      <c r="AO24" s="664"/>
      <c r="AP24" s="654" t="s">
        <v>297</v>
      </c>
      <c r="AQ24" s="670"/>
      <c r="AR24" s="670"/>
      <c r="AS24" s="670"/>
      <c r="AT24" s="670"/>
      <c r="AU24" s="670"/>
      <c r="AV24" s="670"/>
      <c r="AW24" s="670"/>
      <c r="AX24" s="670"/>
      <c r="AY24" s="670"/>
      <c r="AZ24" s="670"/>
      <c r="BA24" s="670"/>
      <c r="BB24" s="670"/>
      <c r="BC24" s="670"/>
      <c r="BD24" s="670"/>
      <c r="BE24" s="670"/>
      <c r="BF24" s="671"/>
      <c r="BG24" s="657" t="s">
        <v>130</v>
      </c>
      <c r="BH24" s="658"/>
      <c r="BI24" s="658"/>
      <c r="BJ24" s="658"/>
      <c r="BK24" s="658"/>
      <c r="BL24" s="658"/>
      <c r="BM24" s="658"/>
      <c r="BN24" s="659"/>
      <c r="BO24" s="660" t="s">
        <v>130</v>
      </c>
      <c r="BP24" s="660"/>
      <c r="BQ24" s="660"/>
      <c r="BR24" s="660"/>
      <c r="BS24" s="661" t="s">
        <v>130</v>
      </c>
      <c r="BT24" s="661"/>
      <c r="BU24" s="661"/>
      <c r="BV24" s="661"/>
      <c r="BW24" s="661"/>
      <c r="BX24" s="661"/>
      <c r="BY24" s="661"/>
      <c r="BZ24" s="661"/>
      <c r="CA24" s="661"/>
      <c r="CB24" s="665"/>
      <c r="CD24" s="643" t="s">
        <v>298</v>
      </c>
      <c r="CE24" s="644"/>
      <c r="CF24" s="644"/>
      <c r="CG24" s="644"/>
      <c r="CH24" s="644"/>
      <c r="CI24" s="644"/>
      <c r="CJ24" s="644"/>
      <c r="CK24" s="644"/>
      <c r="CL24" s="644"/>
      <c r="CM24" s="644"/>
      <c r="CN24" s="644"/>
      <c r="CO24" s="644"/>
      <c r="CP24" s="644"/>
      <c r="CQ24" s="645"/>
      <c r="CR24" s="646">
        <v>16983692</v>
      </c>
      <c r="CS24" s="647"/>
      <c r="CT24" s="647"/>
      <c r="CU24" s="647"/>
      <c r="CV24" s="647"/>
      <c r="CW24" s="647"/>
      <c r="CX24" s="647"/>
      <c r="CY24" s="648"/>
      <c r="CZ24" s="651">
        <v>44.5</v>
      </c>
      <c r="DA24" s="652"/>
      <c r="DB24" s="652"/>
      <c r="DC24" s="668"/>
      <c r="DD24" s="691">
        <v>10367562</v>
      </c>
      <c r="DE24" s="647"/>
      <c r="DF24" s="647"/>
      <c r="DG24" s="647"/>
      <c r="DH24" s="647"/>
      <c r="DI24" s="647"/>
      <c r="DJ24" s="647"/>
      <c r="DK24" s="648"/>
      <c r="DL24" s="691">
        <v>10021082</v>
      </c>
      <c r="DM24" s="647"/>
      <c r="DN24" s="647"/>
      <c r="DO24" s="647"/>
      <c r="DP24" s="647"/>
      <c r="DQ24" s="647"/>
      <c r="DR24" s="647"/>
      <c r="DS24" s="647"/>
      <c r="DT24" s="647"/>
      <c r="DU24" s="647"/>
      <c r="DV24" s="648"/>
      <c r="DW24" s="651">
        <v>53</v>
      </c>
      <c r="DX24" s="652"/>
      <c r="DY24" s="652"/>
      <c r="DZ24" s="652"/>
      <c r="EA24" s="652"/>
      <c r="EB24" s="652"/>
      <c r="EC24" s="653"/>
    </row>
    <row r="25" spans="2:133" ht="11.25" customHeight="1" x14ac:dyDescent="0.15">
      <c r="B25" s="654" t="s">
        <v>299</v>
      </c>
      <c r="C25" s="655"/>
      <c r="D25" s="655"/>
      <c r="E25" s="655"/>
      <c r="F25" s="655"/>
      <c r="G25" s="655"/>
      <c r="H25" s="655"/>
      <c r="I25" s="655"/>
      <c r="J25" s="655"/>
      <c r="K25" s="655"/>
      <c r="L25" s="655"/>
      <c r="M25" s="655"/>
      <c r="N25" s="655"/>
      <c r="O25" s="655"/>
      <c r="P25" s="655"/>
      <c r="Q25" s="656"/>
      <c r="R25" s="657">
        <v>45119</v>
      </c>
      <c r="S25" s="658"/>
      <c r="T25" s="658"/>
      <c r="U25" s="658"/>
      <c r="V25" s="658"/>
      <c r="W25" s="658"/>
      <c r="X25" s="658"/>
      <c r="Y25" s="659"/>
      <c r="Z25" s="660">
        <v>0.1</v>
      </c>
      <c r="AA25" s="660"/>
      <c r="AB25" s="660"/>
      <c r="AC25" s="660"/>
      <c r="AD25" s="661" t="s">
        <v>130</v>
      </c>
      <c r="AE25" s="661"/>
      <c r="AF25" s="661"/>
      <c r="AG25" s="661"/>
      <c r="AH25" s="661"/>
      <c r="AI25" s="661"/>
      <c r="AJ25" s="661"/>
      <c r="AK25" s="661"/>
      <c r="AL25" s="662" t="s">
        <v>130</v>
      </c>
      <c r="AM25" s="663"/>
      <c r="AN25" s="663"/>
      <c r="AO25" s="664"/>
      <c r="AP25" s="654" t="s">
        <v>300</v>
      </c>
      <c r="AQ25" s="670"/>
      <c r="AR25" s="670"/>
      <c r="AS25" s="670"/>
      <c r="AT25" s="670"/>
      <c r="AU25" s="670"/>
      <c r="AV25" s="670"/>
      <c r="AW25" s="670"/>
      <c r="AX25" s="670"/>
      <c r="AY25" s="670"/>
      <c r="AZ25" s="670"/>
      <c r="BA25" s="670"/>
      <c r="BB25" s="670"/>
      <c r="BC25" s="670"/>
      <c r="BD25" s="670"/>
      <c r="BE25" s="670"/>
      <c r="BF25" s="671"/>
      <c r="BG25" s="657" t="s">
        <v>130</v>
      </c>
      <c r="BH25" s="658"/>
      <c r="BI25" s="658"/>
      <c r="BJ25" s="658"/>
      <c r="BK25" s="658"/>
      <c r="BL25" s="658"/>
      <c r="BM25" s="658"/>
      <c r="BN25" s="659"/>
      <c r="BO25" s="660" t="s">
        <v>130</v>
      </c>
      <c r="BP25" s="660"/>
      <c r="BQ25" s="660"/>
      <c r="BR25" s="660"/>
      <c r="BS25" s="661" t="s">
        <v>130</v>
      </c>
      <c r="BT25" s="661"/>
      <c r="BU25" s="661"/>
      <c r="BV25" s="661"/>
      <c r="BW25" s="661"/>
      <c r="BX25" s="661"/>
      <c r="BY25" s="661"/>
      <c r="BZ25" s="661"/>
      <c r="CA25" s="661"/>
      <c r="CB25" s="665"/>
      <c r="CD25" s="654" t="s">
        <v>301</v>
      </c>
      <c r="CE25" s="655"/>
      <c r="CF25" s="655"/>
      <c r="CG25" s="655"/>
      <c r="CH25" s="655"/>
      <c r="CI25" s="655"/>
      <c r="CJ25" s="655"/>
      <c r="CK25" s="655"/>
      <c r="CL25" s="655"/>
      <c r="CM25" s="655"/>
      <c r="CN25" s="655"/>
      <c r="CO25" s="655"/>
      <c r="CP25" s="655"/>
      <c r="CQ25" s="656"/>
      <c r="CR25" s="657">
        <v>6025072</v>
      </c>
      <c r="CS25" s="684"/>
      <c r="CT25" s="684"/>
      <c r="CU25" s="684"/>
      <c r="CV25" s="684"/>
      <c r="CW25" s="684"/>
      <c r="CX25" s="684"/>
      <c r="CY25" s="685"/>
      <c r="CZ25" s="662">
        <v>15.8</v>
      </c>
      <c r="DA25" s="686"/>
      <c r="DB25" s="686"/>
      <c r="DC25" s="692"/>
      <c r="DD25" s="666">
        <v>5501412</v>
      </c>
      <c r="DE25" s="684"/>
      <c r="DF25" s="684"/>
      <c r="DG25" s="684"/>
      <c r="DH25" s="684"/>
      <c r="DI25" s="684"/>
      <c r="DJ25" s="684"/>
      <c r="DK25" s="685"/>
      <c r="DL25" s="666">
        <v>5270465</v>
      </c>
      <c r="DM25" s="684"/>
      <c r="DN25" s="684"/>
      <c r="DO25" s="684"/>
      <c r="DP25" s="684"/>
      <c r="DQ25" s="684"/>
      <c r="DR25" s="684"/>
      <c r="DS25" s="684"/>
      <c r="DT25" s="684"/>
      <c r="DU25" s="684"/>
      <c r="DV25" s="685"/>
      <c r="DW25" s="662">
        <v>27.9</v>
      </c>
      <c r="DX25" s="686"/>
      <c r="DY25" s="686"/>
      <c r="DZ25" s="686"/>
      <c r="EA25" s="686"/>
      <c r="EB25" s="686"/>
      <c r="EC25" s="687"/>
    </row>
    <row r="26" spans="2:133" ht="11.25" customHeight="1" x14ac:dyDescent="0.15">
      <c r="B26" s="654" t="s">
        <v>302</v>
      </c>
      <c r="C26" s="655"/>
      <c r="D26" s="655"/>
      <c r="E26" s="655"/>
      <c r="F26" s="655"/>
      <c r="G26" s="655"/>
      <c r="H26" s="655"/>
      <c r="I26" s="655"/>
      <c r="J26" s="655"/>
      <c r="K26" s="655"/>
      <c r="L26" s="655"/>
      <c r="M26" s="655"/>
      <c r="N26" s="655"/>
      <c r="O26" s="655"/>
      <c r="P26" s="655"/>
      <c r="Q26" s="656"/>
      <c r="R26" s="657" t="s">
        <v>130</v>
      </c>
      <c r="S26" s="658"/>
      <c r="T26" s="658"/>
      <c r="U26" s="658"/>
      <c r="V26" s="658"/>
      <c r="W26" s="658"/>
      <c r="X26" s="658"/>
      <c r="Y26" s="659"/>
      <c r="Z26" s="660" t="s">
        <v>130</v>
      </c>
      <c r="AA26" s="660"/>
      <c r="AB26" s="660"/>
      <c r="AC26" s="660"/>
      <c r="AD26" s="661" t="s">
        <v>130</v>
      </c>
      <c r="AE26" s="661"/>
      <c r="AF26" s="661"/>
      <c r="AG26" s="661"/>
      <c r="AH26" s="661"/>
      <c r="AI26" s="661"/>
      <c r="AJ26" s="661"/>
      <c r="AK26" s="661"/>
      <c r="AL26" s="662" t="s">
        <v>130</v>
      </c>
      <c r="AM26" s="663"/>
      <c r="AN26" s="663"/>
      <c r="AO26" s="664"/>
      <c r="AP26" s="654" t="s">
        <v>303</v>
      </c>
      <c r="AQ26" s="670"/>
      <c r="AR26" s="670"/>
      <c r="AS26" s="670"/>
      <c r="AT26" s="670"/>
      <c r="AU26" s="670"/>
      <c r="AV26" s="670"/>
      <c r="AW26" s="670"/>
      <c r="AX26" s="670"/>
      <c r="AY26" s="670"/>
      <c r="AZ26" s="670"/>
      <c r="BA26" s="670"/>
      <c r="BB26" s="670"/>
      <c r="BC26" s="670"/>
      <c r="BD26" s="670"/>
      <c r="BE26" s="670"/>
      <c r="BF26" s="671"/>
      <c r="BG26" s="657" t="s">
        <v>130</v>
      </c>
      <c r="BH26" s="658"/>
      <c r="BI26" s="658"/>
      <c r="BJ26" s="658"/>
      <c r="BK26" s="658"/>
      <c r="BL26" s="658"/>
      <c r="BM26" s="658"/>
      <c r="BN26" s="659"/>
      <c r="BO26" s="660" t="s">
        <v>130</v>
      </c>
      <c r="BP26" s="660"/>
      <c r="BQ26" s="660"/>
      <c r="BR26" s="660"/>
      <c r="BS26" s="661" t="s">
        <v>130</v>
      </c>
      <c r="BT26" s="661"/>
      <c r="BU26" s="661"/>
      <c r="BV26" s="661"/>
      <c r="BW26" s="661"/>
      <c r="BX26" s="661"/>
      <c r="BY26" s="661"/>
      <c r="BZ26" s="661"/>
      <c r="CA26" s="661"/>
      <c r="CB26" s="665"/>
      <c r="CD26" s="654" t="s">
        <v>304</v>
      </c>
      <c r="CE26" s="655"/>
      <c r="CF26" s="655"/>
      <c r="CG26" s="655"/>
      <c r="CH26" s="655"/>
      <c r="CI26" s="655"/>
      <c r="CJ26" s="655"/>
      <c r="CK26" s="655"/>
      <c r="CL26" s="655"/>
      <c r="CM26" s="655"/>
      <c r="CN26" s="655"/>
      <c r="CO26" s="655"/>
      <c r="CP26" s="655"/>
      <c r="CQ26" s="656"/>
      <c r="CR26" s="657">
        <v>3730367</v>
      </c>
      <c r="CS26" s="658"/>
      <c r="CT26" s="658"/>
      <c r="CU26" s="658"/>
      <c r="CV26" s="658"/>
      <c r="CW26" s="658"/>
      <c r="CX26" s="658"/>
      <c r="CY26" s="659"/>
      <c r="CZ26" s="662">
        <v>9.8000000000000007</v>
      </c>
      <c r="DA26" s="686"/>
      <c r="DB26" s="686"/>
      <c r="DC26" s="692"/>
      <c r="DD26" s="666">
        <v>3615275</v>
      </c>
      <c r="DE26" s="658"/>
      <c r="DF26" s="658"/>
      <c r="DG26" s="658"/>
      <c r="DH26" s="658"/>
      <c r="DI26" s="658"/>
      <c r="DJ26" s="658"/>
      <c r="DK26" s="659"/>
      <c r="DL26" s="666" t="s">
        <v>130</v>
      </c>
      <c r="DM26" s="658"/>
      <c r="DN26" s="658"/>
      <c r="DO26" s="658"/>
      <c r="DP26" s="658"/>
      <c r="DQ26" s="658"/>
      <c r="DR26" s="658"/>
      <c r="DS26" s="658"/>
      <c r="DT26" s="658"/>
      <c r="DU26" s="658"/>
      <c r="DV26" s="659"/>
      <c r="DW26" s="662" t="s">
        <v>130</v>
      </c>
      <c r="DX26" s="686"/>
      <c r="DY26" s="686"/>
      <c r="DZ26" s="686"/>
      <c r="EA26" s="686"/>
      <c r="EB26" s="686"/>
      <c r="EC26" s="687"/>
    </row>
    <row r="27" spans="2:133" ht="11.25" customHeight="1" x14ac:dyDescent="0.15">
      <c r="B27" s="654" t="s">
        <v>305</v>
      </c>
      <c r="C27" s="655"/>
      <c r="D27" s="655"/>
      <c r="E27" s="655"/>
      <c r="F27" s="655"/>
      <c r="G27" s="655"/>
      <c r="H27" s="655"/>
      <c r="I27" s="655"/>
      <c r="J27" s="655"/>
      <c r="K27" s="655"/>
      <c r="L27" s="655"/>
      <c r="M27" s="655"/>
      <c r="N27" s="655"/>
      <c r="O27" s="655"/>
      <c r="P27" s="655"/>
      <c r="Q27" s="656"/>
      <c r="R27" s="657">
        <v>18766779</v>
      </c>
      <c r="S27" s="658"/>
      <c r="T27" s="658"/>
      <c r="U27" s="658"/>
      <c r="V27" s="658"/>
      <c r="W27" s="658"/>
      <c r="X27" s="658"/>
      <c r="Y27" s="659"/>
      <c r="Z27" s="660">
        <v>45</v>
      </c>
      <c r="AA27" s="660"/>
      <c r="AB27" s="660"/>
      <c r="AC27" s="660"/>
      <c r="AD27" s="661">
        <v>17550089</v>
      </c>
      <c r="AE27" s="661"/>
      <c r="AF27" s="661"/>
      <c r="AG27" s="661"/>
      <c r="AH27" s="661"/>
      <c r="AI27" s="661"/>
      <c r="AJ27" s="661"/>
      <c r="AK27" s="661"/>
      <c r="AL27" s="662">
        <v>98.900001525878906</v>
      </c>
      <c r="AM27" s="663"/>
      <c r="AN27" s="663"/>
      <c r="AO27" s="664"/>
      <c r="AP27" s="654" t="s">
        <v>306</v>
      </c>
      <c r="AQ27" s="655"/>
      <c r="AR27" s="655"/>
      <c r="AS27" s="655"/>
      <c r="AT27" s="655"/>
      <c r="AU27" s="655"/>
      <c r="AV27" s="655"/>
      <c r="AW27" s="655"/>
      <c r="AX27" s="655"/>
      <c r="AY27" s="655"/>
      <c r="AZ27" s="655"/>
      <c r="BA27" s="655"/>
      <c r="BB27" s="655"/>
      <c r="BC27" s="655"/>
      <c r="BD27" s="655"/>
      <c r="BE27" s="655"/>
      <c r="BF27" s="656"/>
      <c r="BG27" s="657">
        <v>13172829</v>
      </c>
      <c r="BH27" s="658"/>
      <c r="BI27" s="658"/>
      <c r="BJ27" s="658"/>
      <c r="BK27" s="658"/>
      <c r="BL27" s="658"/>
      <c r="BM27" s="658"/>
      <c r="BN27" s="659"/>
      <c r="BO27" s="660">
        <v>100</v>
      </c>
      <c r="BP27" s="660"/>
      <c r="BQ27" s="660"/>
      <c r="BR27" s="660"/>
      <c r="BS27" s="661">
        <v>29614</v>
      </c>
      <c r="BT27" s="661"/>
      <c r="BU27" s="661"/>
      <c r="BV27" s="661"/>
      <c r="BW27" s="661"/>
      <c r="BX27" s="661"/>
      <c r="BY27" s="661"/>
      <c r="BZ27" s="661"/>
      <c r="CA27" s="661"/>
      <c r="CB27" s="665"/>
      <c r="CD27" s="654" t="s">
        <v>307</v>
      </c>
      <c r="CE27" s="655"/>
      <c r="CF27" s="655"/>
      <c r="CG27" s="655"/>
      <c r="CH27" s="655"/>
      <c r="CI27" s="655"/>
      <c r="CJ27" s="655"/>
      <c r="CK27" s="655"/>
      <c r="CL27" s="655"/>
      <c r="CM27" s="655"/>
      <c r="CN27" s="655"/>
      <c r="CO27" s="655"/>
      <c r="CP27" s="655"/>
      <c r="CQ27" s="656"/>
      <c r="CR27" s="657">
        <v>8073759</v>
      </c>
      <c r="CS27" s="684"/>
      <c r="CT27" s="684"/>
      <c r="CU27" s="684"/>
      <c r="CV27" s="684"/>
      <c r="CW27" s="684"/>
      <c r="CX27" s="684"/>
      <c r="CY27" s="685"/>
      <c r="CZ27" s="662">
        <v>21.2</v>
      </c>
      <c r="DA27" s="686"/>
      <c r="DB27" s="686"/>
      <c r="DC27" s="692"/>
      <c r="DD27" s="666">
        <v>2050504</v>
      </c>
      <c r="DE27" s="684"/>
      <c r="DF27" s="684"/>
      <c r="DG27" s="684"/>
      <c r="DH27" s="684"/>
      <c r="DI27" s="684"/>
      <c r="DJ27" s="684"/>
      <c r="DK27" s="685"/>
      <c r="DL27" s="666">
        <v>1934971</v>
      </c>
      <c r="DM27" s="684"/>
      <c r="DN27" s="684"/>
      <c r="DO27" s="684"/>
      <c r="DP27" s="684"/>
      <c r="DQ27" s="684"/>
      <c r="DR27" s="684"/>
      <c r="DS27" s="684"/>
      <c r="DT27" s="684"/>
      <c r="DU27" s="684"/>
      <c r="DV27" s="685"/>
      <c r="DW27" s="662">
        <v>10.199999999999999</v>
      </c>
      <c r="DX27" s="686"/>
      <c r="DY27" s="686"/>
      <c r="DZ27" s="686"/>
      <c r="EA27" s="686"/>
      <c r="EB27" s="686"/>
      <c r="EC27" s="687"/>
    </row>
    <row r="28" spans="2:133" ht="11.25" customHeight="1" x14ac:dyDescent="0.15">
      <c r="B28" s="654" t="s">
        <v>308</v>
      </c>
      <c r="C28" s="655"/>
      <c r="D28" s="655"/>
      <c r="E28" s="655"/>
      <c r="F28" s="655"/>
      <c r="G28" s="655"/>
      <c r="H28" s="655"/>
      <c r="I28" s="655"/>
      <c r="J28" s="655"/>
      <c r="K28" s="655"/>
      <c r="L28" s="655"/>
      <c r="M28" s="655"/>
      <c r="N28" s="655"/>
      <c r="O28" s="655"/>
      <c r="P28" s="655"/>
      <c r="Q28" s="656"/>
      <c r="R28" s="657">
        <v>11308</v>
      </c>
      <c r="S28" s="658"/>
      <c r="T28" s="658"/>
      <c r="U28" s="658"/>
      <c r="V28" s="658"/>
      <c r="W28" s="658"/>
      <c r="X28" s="658"/>
      <c r="Y28" s="659"/>
      <c r="Z28" s="660">
        <v>0</v>
      </c>
      <c r="AA28" s="660"/>
      <c r="AB28" s="660"/>
      <c r="AC28" s="660"/>
      <c r="AD28" s="661">
        <v>11308</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309</v>
      </c>
      <c r="CE28" s="655"/>
      <c r="CF28" s="655"/>
      <c r="CG28" s="655"/>
      <c r="CH28" s="655"/>
      <c r="CI28" s="655"/>
      <c r="CJ28" s="655"/>
      <c r="CK28" s="655"/>
      <c r="CL28" s="655"/>
      <c r="CM28" s="655"/>
      <c r="CN28" s="655"/>
      <c r="CO28" s="655"/>
      <c r="CP28" s="655"/>
      <c r="CQ28" s="656"/>
      <c r="CR28" s="657">
        <v>2884861</v>
      </c>
      <c r="CS28" s="658"/>
      <c r="CT28" s="658"/>
      <c r="CU28" s="658"/>
      <c r="CV28" s="658"/>
      <c r="CW28" s="658"/>
      <c r="CX28" s="658"/>
      <c r="CY28" s="659"/>
      <c r="CZ28" s="662">
        <v>7.6</v>
      </c>
      <c r="DA28" s="686"/>
      <c r="DB28" s="686"/>
      <c r="DC28" s="692"/>
      <c r="DD28" s="666">
        <v>2815646</v>
      </c>
      <c r="DE28" s="658"/>
      <c r="DF28" s="658"/>
      <c r="DG28" s="658"/>
      <c r="DH28" s="658"/>
      <c r="DI28" s="658"/>
      <c r="DJ28" s="658"/>
      <c r="DK28" s="659"/>
      <c r="DL28" s="666">
        <v>2815646</v>
      </c>
      <c r="DM28" s="658"/>
      <c r="DN28" s="658"/>
      <c r="DO28" s="658"/>
      <c r="DP28" s="658"/>
      <c r="DQ28" s="658"/>
      <c r="DR28" s="658"/>
      <c r="DS28" s="658"/>
      <c r="DT28" s="658"/>
      <c r="DU28" s="658"/>
      <c r="DV28" s="659"/>
      <c r="DW28" s="662">
        <v>14.9</v>
      </c>
      <c r="DX28" s="686"/>
      <c r="DY28" s="686"/>
      <c r="DZ28" s="686"/>
      <c r="EA28" s="686"/>
      <c r="EB28" s="686"/>
      <c r="EC28" s="687"/>
    </row>
    <row r="29" spans="2:133" ht="11.25" customHeight="1" x14ac:dyDescent="0.15">
      <c r="B29" s="654" t="s">
        <v>310</v>
      </c>
      <c r="C29" s="655"/>
      <c r="D29" s="655"/>
      <c r="E29" s="655"/>
      <c r="F29" s="655"/>
      <c r="G29" s="655"/>
      <c r="H29" s="655"/>
      <c r="I29" s="655"/>
      <c r="J29" s="655"/>
      <c r="K29" s="655"/>
      <c r="L29" s="655"/>
      <c r="M29" s="655"/>
      <c r="N29" s="655"/>
      <c r="O29" s="655"/>
      <c r="P29" s="655"/>
      <c r="Q29" s="656"/>
      <c r="R29" s="657">
        <v>282200</v>
      </c>
      <c r="S29" s="658"/>
      <c r="T29" s="658"/>
      <c r="U29" s="658"/>
      <c r="V29" s="658"/>
      <c r="W29" s="658"/>
      <c r="X29" s="658"/>
      <c r="Y29" s="659"/>
      <c r="Z29" s="660">
        <v>0.7</v>
      </c>
      <c r="AA29" s="660"/>
      <c r="AB29" s="660"/>
      <c r="AC29" s="660"/>
      <c r="AD29" s="661" t="s">
        <v>130</v>
      </c>
      <c r="AE29" s="661"/>
      <c r="AF29" s="661"/>
      <c r="AG29" s="661"/>
      <c r="AH29" s="661"/>
      <c r="AI29" s="661"/>
      <c r="AJ29" s="661"/>
      <c r="AK29" s="661"/>
      <c r="AL29" s="662" t="s">
        <v>130</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311</v>
      </c>
      <c r="CE29" s="696"/>
      <c r="CF29" s="654" t="s">
        <v>70</v>
      </c>
      <c r="CG29" s="655"/>
      <c r="CH29" s="655"/>
      <c r="CI29" s="655"/>
      <c r="CJ29" s="655"/>
      <c r="CK29" s="655"/>
      <c r="CL29" s="655"/>
      <c r="CM29" s="655"/>
      <c r="CN29" s="655"/>
      <c r="CO29" s="655"/>
      <c r="CP29" s="655"/>
      <c r="CQ29" s="656"/>
      <c r="CR29" s="657">
        <v>2884856</v>
      </c>
      <c r="CS29" s="684"/>
      <c r="CT29" s="684"/>
      <c r="CU29" s="684"/>
      <c r="CV29" s="684"/>
      <c r="CW29" s="684"/>
      <c r="CX29" s="684"/>
      <c r="CY29" s="685"/>
      <c r="CZ29" s="662">
        <v>7.6</v>
      </c>
      <c r="DA29" s="686"/>
      <c r="DB29" s="686"/>
      <c r="DC29" s="692"/>
      <c r="DD29" s="666">
        <v>2815641</v>
      </c>
      <c r="DE29" s="684"/>
      <c r="DF29" s="684"/>
      <c r="DG29" s="684"/>
      <c r="DH29" s="684"/>
      <c r="DI29" s="684"/>
      <c r="DJ29" s="684"/>
      <c r="DK29" s="685"/>
      <c r="DL29" s="666">
        <v>2815641</v>
      </c>
      <c r="DM29" s="684"/>
      <c r="DN29" s="684"/>
      <c r="DO29" s="684"/>
      <c r="DP29" s="684"/>
      <c r="DQ29" s="684"/>
      <c r="DR29" s="684"/>
      <c r="DS29" s="684"/>
      <c r="DT29" s="684"/>
      <c r="DU29" s="684"/>
      <c r="DV29" s="685"/>
      <c r="DW29" s="662">
        <v>14.9</v>
      </c>
      <c r="DX29" s="686"/>
      <c r="DY29" s="686"/>
      <c r="DZ29" s="686"/>
      <c r="EA29" s="686"/>
      <c r="EB29" s="686"/>
      <c r="EC29" s="687"/>
    </row>
    <row r="30" spans="2:133" ht="11.25" customHeight="1" x14ac:dyDescent="0.15">
      <c r="B30" s="654" t="s">
        <v>312</v>
      </c>
      <c r="C30" s="655"/>
      <c r="D30" s="655"/>
      <c r="E30" s="655"/>
      <c r="F30" s="655"/>
      <c r="G30" s="655"/>
      <c r="H30" s="655"/>
      <c r="I30" s="655"/>
      <c r="J30" s="655"/>
      <c r="K30" s="655"/>
      <c r="L30" s="655"/>
      <c r="M30" s="655"/>
      <c r="N30" s="655"/>
      <c r="O30" s="655"/>
      <c r="P30" s="655"/>
      <c r="Q30" s="656"/>
      <c r="R30" s="657">
        <v>360795</v>
      </c>
      <c r="S30" s="658"/>
      <c r="T30" s="658"/>
      <c r="U30" s="658"/>
      <c r="V30" s="658"/>
      <c r="W30" s="658"/>
      <c r="X30" s="658"/>
      <c r="Y30" s="659"/>
      <c r="Z30" s="660">
        <v>0.9</v>
      </c>
      <c r="AA30" s="660"/>
      <c r="AB30" s="660"/>
      <c r="AC30" s="660"/>
      <c r="AD30" s="661">
        <v>62408</v>
      </c>
      <c r="AE30" s="661"/>
      <c r="AF30" s="661"/>
      <c r="AG30" s="661"/>
      <c r="AH30" s="661"/>
      <c r="AI30" s="661"/>
      <c r="AJ30" s="661"/>
      <c r="AK30" s="661"/>
      <c r="AL30" s="662">
        <v>0.4</v>
      </c>
      <c r="AM30" s="663"/>
      <c r="AN30" s="663"/>
      <c r="AO30" s="664"/>
      <c r="AP30" s="639" t="s">
        <v>229</v>
      </c>
      <c r="AQ30" s="640"/>
      <c r="AR30" s="640"/>
      <c r="AS30" s="640"/>
      <c r="AT30" s="640"/>
      <c r="AU30" s="640"/>
      <c r="AV30" s="640"/>
      <c r="AW30" s="640"/>
      <c r="AX30" s="640"/>
      <c r="AY30" s="640"/>
      <c r="AZ30" s="640"/>
      <c r="BA30" s="640"/>
      <c r="BB30" s="640"/>
      <c r="BC30" s="640"/>
      <c r="BD30" s="640"/>
      <c r="BE30" s="640"/>
      <c r="BF30" s="641"/>
      <c r="BG30" s="639" t="s">
        <v>313</v>
      </c>
      <c r="BH30" s="693"/>
      <c r="BI30" s="693"/>
      <c r="BJ30" s="693"/>
      <c r="BK30" s="693"/>
      <c r="BL30" s="693"/>
      <c r="BM30" s="693"/>
      <c r="BN30" s="693"/>
      <c r="BO30" s="693"/>
      <c r="BP30" s="693"/>
      <c r="BQ30" s="694"/>
      <c r="BR30" s="639" t="s">
        <v>314</v>
      </c>
      <c r="BS30" s="693"/>
      <c r="BT30" s="693"/>
      <c r="BU30" s="693"/>
      <c r="BV30" s="693"/>
      <c r="BW30" s="693"/>
      <c r="BX30" s="693"/>
      <c r="BY30" s="693"/>
      <c r="BZ30" s="693"/>
      <c r="CA30" s="693"/>
      <c r="CB30" s="694"/>
      <c r="CD30" s="697"/>
      <c r="CE30" s="698"/>
      <c r="CF30" s="654" t="s">
        <v>315</v>
      </c>
      <c r="CG30" s="655"/>
      <c r="CH30" s="655"/>
      <c r="CI30" s="655"/>
      <c r="CJ30" s="655"/>
      <c r="CK30" s="655"/>
      <c r="CL30" s="655"/>
      <c r="CM30" s="655"/>
      <c r="CN30" s="655"/>
      <c r="CO30" s="655"/>
      <c r="CP30" s="655"/>
      <c r="CQ30" s="656"/>
      <c r="CR30" s="657">
        <v>2732139</v>
      </c>
      <c r="CS30" s="658"/>
      <c r="CT30" s="658"/>
      <c r="CU30" s="658"/>
      <c r="CV30" s="658"/>
      <c r="CW30" s="658"/>
      <c r="CX30" s="658"/>
      <c r="CY30" s="659"/>
      <c r="CZ30" s="662">
        <v>7.2</v>
      </c>
      <c r="DA30" s="686"/>
      <c r="DB30" s="686"/>
      <c r="DC30" s="692"/>
      <c r="DD30" s="666">
        <v>2662924</v>
      </c>
      <c r="DE30" s="658"/>
      <c r="DF30" s="658"/>
      <c r="DG30" s="658"/>
      <c r="DH30" s="658"/>
      <c r="DI30" s="658"/>
      <c r="DJ30" s="658"/>
      <c r="DK30" s="659"/>
      <c r="DL30" s="666">
        <v>2662924</v>
      </c>
      <c r="DM30" s="658"/>
      <c r="DN30" s="658"/>
      <c r="DO30" s="658"/>
      <c r="DP30" s="658"/>
      <c r="DQ30" s="658"/>
      <c r="DR30" s="658"/>
      <c r="DS30" s="658"/>
      <c r="DT30" s="658"/>
      <c r="DU30" s="658"/>
      <c r="DV30" s="659"/>
      <c r="DW30" s="662">
        <v>14.1</v>
      </c>
      <c r="DX30" s="686"/>
      <c r="DY30" s="686"/>
      <c r="DZ30" s="686"/>
      <c r="EA30" s="686"/>
      <c r="EB30" s="686"/>
      <c r="EC30" s="687"/>
    </row>
    <row r="31" spans="2:133" ht="11.25" customHeight="1" x14ac:dyDescent="0.15">
      <c r="B31" s="654" t="s">
        <v>316</v>
      </c>
      <c r="C31" s="655"/>
      <c r="D31" s="655"/>
      <c r="E31" s="655"/>
      <c r="F31" s="655"/>
      <c r="G31" s="655"/>
      <c r="H31" s="655"/>
      <c r="I31" s="655"/>
      <c r="J31" s="655"/>
      <c r="K31" s="655"/>
      <c r="L31" s="655"/>
      <c r="M31" s="655"/>
      <c r="N31" s="655"/>
      <c r="O31" s="655"/>
      <c r="P31" s="655"/>
      <c r="Q31" s="656"/>
      <c r="R31" s="657">
        <v>141189</v>
      </c>
      <c r="S31" s="658"/>
      <c r="T31" s="658"/>
      <c r="U31" s="658"/>
      <c r="V31" s="658"/>
      <c r="W31" s="658"/>
      <c r="X31" s="658"/>
      <c r="Y31" s="659"/>
      <c r="Z31" s="660">
        <v>0.3</v>
      </c>
      <c r="AA31" s="660"/>
      <c r="AB31" s="660"/>
      <c r="AC31" s="660"/>
      <c r="AD31" s="661" t="s">
        <v>130</v>
      </c>
      <c r="AE31" s="661"/>
      <c r="AF31" s="661"/>
      <c r="AG31" s="661"/>
      <c r="AH31" s="661"/>
      <c r="AI31" s="661"/>
      <c r="AJ31" s="661"/>
      <c r="AK31" s="661"/>
      <c r="AL31" s="662" t="s">
        <v>130</v>
      </c>
      <c r="AM31" s="663"/>
      <c r="AN31" s="663"/>
      <c r="AO31" s="664"/>
      <c r="AP31" s="705" t="s">
        <v>317</v>
      </c>
      <c r="AQ31" s="706"/>
      <c r="AR31" s="706"/>
      <c r="AS31" s="706"/>
      <c r="AT31" s="711" t="s">
        <v>318</v>
      </c>
      <c r="AU31" s="353"/>
      <c r="AV31" s="353"/>
      <c r="AW31" s="353"/>
      <c r="AX31" s="643" t="s">
        <v>193</v>
      </c>
      <c r="AY31" s="644"/>
      <c r="AZ31" s="644"/>
      <c r="BA31" s="644"/>
      <c r="BB31" s="644"/>
      <c r="BC31" s="644"/>
      <c r="BD31" s="644"/>
      <c r="BE31" s="644"/>
      <c r="BF31" s="645"/>
      <c r="BG31" s="704">
        <v>99.3</v>
      </c>
      <c r="BH31" s="701"/>
      <c r="BI31" s="701"/>
      <c r="BJ31" s="701"/>
      <c r="BK31" s="701"/>
      <c r="BL31" s="701"/>
      <c r="BM31" s="652">
        <v>96.6</v>
      </c>
      <c r="BN31" s="701"/>
      <c r="BO31" s="701"/>
      <c r="BP31" s="701"/>
      <c r="BQ31" s="702"/>
      <c r="BR31" s="704">
        <v>98.5</v>
      </c>
      <c r="BS31" s="701"/>
      <c r="BT31" s="701"/>
      <c r="BU31" s="701"/>
      <c r="BV31" s="701"/>
      <c r="BW31" s="701"/>
      <c r="BX31" s="652">
        <v>96.1</v>
      </c>
      <c r="BY31" s="701"/>
      <c r="BZ31" s="701"/>
      <c r="CA31" s="701"/>
      <c r="CB31" s="702"/>
      <c r="CD31" s="697"/>
      <c r="CE31" s="698"/>
      <c r="CF31" s="654" t="s">
        <v>319</v>
      </c>
      <c r="CG31" s="655"/>
      <c r="CH31" s="655"/>
      <c r="CI31" s="655"/>
      <c r="CJ31" s="655"/>
      <c r="CK31" s="655"/>
      <c r="CL31" s="655"/>
      <c r="CM31" s="655"/>
      <c r="CN31" s="655"/>
      <c r="CO31" s="655"/>
      <c r="CP31" s="655"/>
      <c r="CQ31" s="656"/>
      <c r="CR31" s="657">
        <v>152717</v>
      </c>
      <c r="CS31" s="684"/>
      <c r="CT31" s="684"/>
      <c r="CU31" s="684"/>
      <c r="CV31" s="684"/>
      <c r="CW31" s="684"/>
      <c r="CX31" s="684"/>
      <c r="CY31" s="685"/>
      <c r="CZ31" s="662">
        <v>0.4</v>
      </c>
      <c r="DA31" s="686"/>
      <c r="DB31" s="686"/>
      <c r="DC31" s="692"/>
      <c r="DD31" s="666">
        <v>152717</v>
      </c>
      <c r="DE31" s="684"/>
      <c r="DF31" s="684"/>
      <c r="DG31" s="684"/>
      <c r="DH31" s="684"/>
      <c r="DI31" s="684"/>
      <c r="DJ31" s="684"/>
      <c r="DK31" s="685"/>
      <c r="DL31" s="666">
        <v>152717</v>
      </c>
      <c r="DM31" s="684"/>
      <c r="DN31" s="684"/>
      <c r="DO31" s="684"/>
      <c r="DP31" s="684"/>
      <c r="DQ31" s="684"/>
      <c r="DR31" s="684"/>
      <c r="DS31" s="684"/>
      <c r="DT31" s="684"/>
      <c r="DU31" s="684"/>
      <c r="DV31" s="685"/>
      <c r="DW31" s="662">
        <v>0.8</v>
      </c>
      <c r="DX31" s="686"/>
      <c r="DY31" s="686"/>
      <c r="DZ31" s="686"/>
      <c r="EA31" s="686"/>
      <c r="EB31" s="686"/>
      <c r="EC31" s="687"/>
    </row>
    <row r="32" spans="2:133" ht="11.25" customHeight="1" x14ac:dyDescent="0.15">
      <c r="B32" s="654" t="s">
        <v>320</v>
      </c>
      <c r="C32" s="655"/>
      <c r="D32" s="655"/>
      <c r="E32" s="655"/>
      <c r="F32" s="655"/>
      <c r="G32" s="655"/>
      <c r="H32" s="655"/>
      <c r="I32" s="655"/>
      <c r="J32" s="655"/>
      <c r="K32" s="655"/>
      <c r="L32" s="655"/>
      <c r="M32" s="655"/>
      <c r="N32" s="655"/>
      <c r="O32" s="655"/>
      <c r="P32" s="655"/>
      <c r="Q32" s="656"/>
      <c r="R32" s="657">
        <v>6464572</v>
      </c>
      <c r="S32" s="658"/>
      <c r="T32" s="658"/>
      <c r="U32" s="658"/>
      <c r="V32" s="658"/>
      <c r="W32" s="658"/>
      <c r="X32" s="658"/>
      <c r="Y32" s="659"/>
      <c r="Z32" s="660">
        <v>15.5</v>
      </c>
      <c r="AA32" s="660"/>
      <c r="AB32" s="660"/>
      <c r="AC32" s="660"/>
      <c r="AD32" s="661" t="s">
        <v>130</v>
      </c>
      <c r="AE32" s="661"/>
      <c r="AF32" s="661"/>
      <c r="AG32" s="661"/>
      <c r="AH32" s="661"/>
      <c r="AI32" s="661"/>
      <c r="AJ32" s="661"/>
      <c r="AK32" s="661"/>
      <c r="AL32" s="662" t="s">
        <v>130</v>
      </c>
      <c r="AM32" s="663"/>
      <c r="AN32" s="663"/>
      <c r="AO32" s="664"/>
      <c r="AP32" s="707"/>
      <c r="AQ32" s="708"/>
      <c r="AR32" s="708"/>
      <c r="AS32" s="708"/>
      <c r="AT32" s="712"/>
      <c r="AU32" s="349" t="s">
        <v>321</v>
      </c>
      <c r="AX32" s="654" t="s">
        <v>322</v>
      </c>
      <c r="AY32" s="655"/>
      <c r="AZ32" s="655"/>
      <c r="BA32" s="655"/>
      <c r="BB32" s="655"/>
      <c r="BC32" s="655"/>
      <c r="BD32" s="655"/>
      <c r="BE32" s="655"/>
      <c r="BF32" s="656"/>
      <c r="BG32" s="714">
        <v>99.1</v>
      </c>
      <c r="BH32" s="684"/>
      <c r="BI32" s="684"/>
      <c r="BJ32" s="684"/>
      <c r="BK32" s="684"/>
      <c r="BL32" s="684"/>
      <c r="BM32" s="663">
        <v>96.9</v>
      </c>
      <c r="BN32" s="684"/>
      <c r="BO32" s="684"/>
      <c r="BP32" s="684"/>
      <c r="BQ32" s="703"/>
      <c r="BR32" s="714">
        <v>98.8</v>
      </c>
      <c r="BS32" s="684"/>
      <c r="BT32" s="684"/>
      <c r="BU32" s="684"/>
      <c r="BV32" s="684"/>
      <c r="BW32" s="684"/>
      <c r="BX32" s="663">
        <v>96.7</v>
      </c>
      <c r="BY32" s="684"/>
      <c r="BZ32" s="684"/>
      <c r="CA32" s="684"/>
      <c r="CB32" s="703"/>
      <c r="CD32" s="699"/>
      <c r="CE32" s="700"/>
      <c r="CF32" s="654" t="s">
        <v>323</v>
      </c>
      <c r="CG32" s="655"/>
      <c r="CH32" s="655"/>
      <c r="CI32" s="655"/>
      <c r="CJ32" s="655"/>
      <c r="CK32" s="655"/>
      <c r="CL32" s="655"/>
      <c r="CM32" s="655"/>
      <c r="CN32" s="655"/>
      <c r="CO32" s="655"/>
      <c r="CP32" s="655"/>
      <c r="CQ32" s="656"/>
      <c r="CR32" s="657">
        <v>5</v>
      </c>
      <c r="CS32" s="658"/>
      <c r="CT32" s="658"/>
      <c r="CU32" s="658"/>
      <c r="CV32" s="658"/>
      <c r="CW32" s="658"/>
      <c r="CX32" s="658"/>
      <c r="CY32" s="659"/>
      <c r="CZ32" s="662">
        <v>0</v>
      </c>
      <c r="DA32" s="686"/>
      <c r="DB32" s="686"/>
      <c r="DC32" s="692"/>
      <c r="DD32" s="666">
        <v>5</v>
      </c>
      <c r="DE32" s="658"/>
      <c r="DF32" s="658"/>
      <c r="DG32" s="658"/>
      <c r="DH32" s="658"/>
      <c r="DI32" s="658"/>
      <c r="DJ32" s="658"/>
      <c r="DK32" s="659"/>
      <c r="DL32" s="666">
        <v>5</v>
      </c>
      <c r="DM32" s="658"/>
      <c r="DN32" s="658"/>
      <c r="DO32" s="658"/>
      <c r="DP32" s="658"/>
      <c r="DQ32" s="658"/>
      <c r="DR32" s="658"/>
      <c r="DS32" s="658"/>
      <c r="DT32" s="658"/>
      <c r="DU32" s="658"/>
      <c r="DV32" s="659"/>
      <c r="DW32" s="662">
        <v>0</v>
      </c>
      <c r="DX32" s="686"/>
      <c r="DY32" s="686"/>
      <c r="DZ32" s="686"/>
      <c r="EA32" s="686"/>
      <c r="EB32" s="686"/>
      <c r="EC32" s="687"/>
    </row>
    <row r="33" spans="2:133" ht="11.25" customHeight="1" x14ac:dyDescent="0.15">
      <c r="B33" s="688" t="s">
        <v>324</v>
      </c>
      <c r="C33" s="689"/>
      <c r="D33" s="689"/>
      <c r="E33" s="689"/>
      <c r="F33" s="689"/>
      <c r="G33" s="689"/>
      <c r="H33" s="689"/>
      <c r="I33" s="689"/>
      <c r="J33" s="689"/>
      <c r="K33" s="689"/>
      <c r="L33" s="689"/>
      <c r="M33" s="689"/>
      <c r="N33" s="689"/>
      <c r="O33" s="689"/>
      <c r="P33" s="689"/>
      <c r="Q33" s="690"/>
      <c r="R33" s="657" t="s">
        <v>130</v>
      </c>
      <c r="S33" s="658"/>
      <c r="T33" s="658"/>
      <c r="U33" s="658"/>
      <c r="V33" s="658"/>
      <c r="W33" s="658"/>
      <c r="X33" s="658"/>
      <c r="Y33" s="659"/>
      <c r="Z33" s="660" t="s">
        <v>130</v>
      </c>
      <c r="AA33" s="660"/>
      <c r="AB33" s="660"/>
      <c r="AC33" s="660"/>
      <c r="AD33" s="661" t="s">
        <v>130</v>
      </c>
      <c r="AE33" s="661"/>
      <c r="AF33" s="661"/>
      <c r="AG33" s="661"/>
      <c r="AH33" s="661"/>
      <c r="AI33" s="661"/>
      <c r="AJ33" s="661"/>
      <c r="AK33" s="661"/>
      <c r="AL33" s="662" t="s">
        <v>130</v>
      </c>
      <c r="AM33" s="663"/>
      <c r="AN33" s="663"/>
      <c r="AO33" s="664"/>
      <c r="AP33" s="709"/>
      <c r="AQ33" s="710"/>
      <c r="AR33" s="710"/>
      <c r="AS33" s="710"/>
      <c r="AT33" s="713"/>
      <c r="AU33" s="354"/>
      <c r="AV33" s="354"/>
      <c r="AW33" s="354"/>
      <c r="AX33" s="675" t="s">
        <v>325</v>
      </c>
      <c r="AY33" s="676"/>
      <c r="AZ33" s="676"/>
      <c r="BA33" s="676"/>
      <c r="BB33" s="676"/>
      <c r="BC33" s="676"/>
      <c r="BD33" s="676"/>
      <c r="BE33" s="676"/>
      <c r="BF33" s="677"/>
      <c r="BG33" s="715">
        <v>99.3</v>
      </c>
      <c r="BH33" s="716"/>
      <c r="BI33" s="716"/>
      <c r="BJ33" s="716"/>
      <c r="BK33" s="716"/>
      <c r="BL33" s="716"/>
      <c r="BM33" s="717">
        <v>96.1</v>
      </c>
      <c r="BN33" s="716"/>
      <c r="BO33" s="716"/>
      <c r="BP33" s="716"/>
      <c r="BQ33" s="718"/>
      <c r="BR33" s="715">
        <v>98.2</v>
      </c>
      <c r="BS33" s="716"/>
      <c r="BT33" s="716"/>
      <c r="BU33" s="716"/>
      <c r="BV33" s="716"/>
      <c r="BW33" s="716"/>
      <c r="BX33" s="717">
        <v>95.4</v>
      </c>
      <c r="BY33" s="716"/>
      <c r="BZ33" s="716"/>
      <c r="CA33" s="716"/>
      <c r="CB33" s="718"/>
      <c r="CD33" s="654" t="s">
        <v>326</v>
      </c>
      <c r="CE33" s="655"/>
      <c r="CF33" s="655"/>
      <c r="CG33" s="655"/>
      <c r="CH33" s="655"/>
      <c r="CI33" s="655"/>
      <c r="CJ33" s="655"/>
      <c r="CK33" s="655"/>
      <c r="CL33" s="655"/>
      <c r="CM33" s="655"/>
      <c r="CN33" s="655"/>
      <c r="CO33" s="655"/>
      <c r="CP33" s="655"/>
      <c r="CQ33" s="656"/>
      <c r="CR33" s="657">
        <v>16251636</v>
      </c>
      <c r="CS33" s="684"/>
      <c r="CT33" s="684"/>
      <c r="CU33" s="684"/>
      <c r="CV33" s="684"/>
      <c r="CW33" s="684"/>
      <c r="CX33" s="684"/>
      <c r="CY33" s="685"/>
      <c r="CZ33" s="662">
        <v>42.6</v>
      </c>
      <c r="DA33" s="686"/>
      <c r="DB33" s="686"/>
      <c r="DC33" s="692"/>
      <c r="DD33" s="666">
        <v>12030645</v>
      </c>
      <c r="DE33" s="684"/>
      <c r="DF33" s="684"/>
      <c r="DG33" s="684"/>
      <c r="DH33" s="684"/>
      <c r="DI33" s="684"/>
      <c r="DJ33" s="684"/>
      <c r="DK33" s="685"/>
      <c r="DL33" s="666">
        <v>6139529</v>
      </c>
      <c r="DM33" s="684"/>
      <c r="DN33" s="684"/>
      <c r="DO33" s="684"/>
      <c r="DP33" s="684"/>
      <c r="DQ33" s="684"/>
      <c r="DR33" s="684"/>
      <c r="DS33" s="684"/>
      <c r="DT33" s="684"/>
      <c r="DU33" s="684"/>
      <c r="DV33" s="685"/>
      <c r="DW33" s="662">
        <v>32.5</v>
      </c>
      <c r="DX33" s="686"/>
      <c r="DY33" s="686"/>
      <c r="DZ33" s="686"/>
      <c r="EA33" s="686"/>
      <c r="EB33" s="686"/>
      <c r="EC33" s="687"/>
    </row>
    <row r="34" spans="2:133" ht="11.25" customHeight="1" x14ac:dyDescent="0.15">
      <c r="B34" s="654" t="s">
        <v>327</v>
      </c>
      <c r="C34" s="655"/>
      <c r="D34" s="655"/>
      <c r="E34" s="655"/>
      <c r="F34" s="655"/>
      <c r="G34" s="655"/>
      <c r="H34" s="655"/>
      <c r="I34" s="655"/>
      <c r="J34" s="655"/>
      <c r="K34" s="655"/>
      <c r="L34" s="655"/>
      <c r="M34" s="655"/>
      <c r="N34" s="655"/>
      <c r="O34" s="655"/>
      <c r="P34" s="655"/>
      <c r="Q34" s="656"/>
      <c r="R34" s="657">
        <v>1885348</v>
      </c>
      <c r="S34" s="658"/>
      <c r="T34" s="658"/>
      <c r="U34" s="658"/>
      <c r="V34" s="658"/>
      <c r="W34" s="658"/>
      <c r="X34" s="658"/>
      <c r="Y34" s="659"/>
      <c r="Z34" s="660">
        <v>4.5</v>
      </c>
      <c r="AA34" s="660"/>
      <c r="AB34" s="660"/>
      <c r="AC34" s="660"/>
      <c r="AD34" s="661" t="s">
        <v>130</v>
      </c>
      <c r="AE34" s="661"/>
      <c r="AF34" s="661"/>
      <c r="AG34" s="661"/>
      <c r="AH34" s="661"/>
      <c r="AI34" s="661"/>
      <c r="AJ34" s="661"/>
      <c r="AK34" s="661"/>
      <c r="AL34" s="662" t="s">
        <v>130</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328</v>
      </c>
      <c r="CE34" s="655"/>
      <c r="CF34" s="655"/>
      <c r="CG34" s="655"/>
      <c r="CH34" s="655"/>
      <c r="CI34" s="655"/>
      <c r="CJ34" s="655"/>
      <c r="CK34" s="655"/>
      <c r="CL34" s="655"/>
      <c r="CM34" s="655"/>
      <c r="CN34" s="655"/>
      <c r="CO34" s="655"/>
      <c r="CP34" s="655"/>
      <c r="CQ34" s="656"/>
      <c r="CR34" s="657">
        <v>6341988</v>
      </c>
      <c r="CS34" s="658"/>
      <c r="CT34" s="658"/>
      <c r="CU34" s="658"/>
      <c r="CV34" s="658"/>
      <c r="CW34" s="658"/>
      <c r="CX34" s="658"/>
      <c r="CY34" s="659"/>
      <c r="CZ34" s="662">
        <v>16.600000000000001</v>
      </c>
      <c r="DA34" s="686"/>
      <c r="DB34" s="686"/>
      <c r="DC34" s="692"/>
      <c r="DD34" s="666">
        <v>4467082</v>
      </c>
      <c r="DE34" s="658"/>
      <c r="DF34" s="658"/>
      <c r="DG34" s="658"/>
      <c r="DH34" s="658"/>
      <c r="DI34" s="658"/>
      <c r="DJ34" s="658"/>
      <c r="DK34" s="659"/>
      <c r="DL34" s="666">
        <v>3289702</v>
      </c>
      <c r="DM34" s="658"/>
      <c r="DN34" s="658"/>
      <c r="DO34" s="658"/>
      <c r="DP34" s="658"/>
      <c r="DQ34" s="658"/>
      <c r="DR34" s="658"/>
      <c r="DS34" s="658"/>
      <c r="DT34" s="658"/>
      <c r="DU34" s="658"/>
      <c r="DV34" s="659"/>
      <c r="DW34" s="662">
        <v>17.399999999999999</v>
      </c>
      <c r="DX34" s="686"/>
      <c r="DY34" s="686"/>
      <c r="DZ34" s="686"/>
      <c r="EA34" s="686"/>
      <c r="EB34" s="686"/>
      <c r="EC34" s="687"/>
    </row>
    <row r="35" spans="2:133" ht="11.25" customHeight="1" x14ac:dyDescent="0.15">
      <c r="B35" s="654" t="s">
        <v>329</v>
      </c>
      <c r="C35" s="655"/>
      <c r="D35" s="655"/>
      <c r="E35" s="655"/>
      <c r="F35" s="655"/>
      <c r="G35" s="655"/>
      <c r="H35" s="655"/>
      <c r="I35" s="655"/>
      <c r="J35" s="655"/>
      <c r="K35" s="655"/>
      <c r="L35" s="655"/>
      <c r="M35" s="655"/>
      <c r="N35" s="655"/>
      <c r="O35" s="655"/>
      <c r="P35" s="655"/>
      <c r="Q35" s="656"/>
      <c r="R35" s="657">
        <v>1221625</v>
      </c>
      <c r="S35" s="658"/>
      <c r="T35" s="658"/>
      <c r="U35" s="658"/>
      <c r="V35" s="658"/>
      <c r="W35" s="658"/>
      <c r="X35" s="658"/>
      <c r="Y35" s="659"/>
      <c r="Z35" s="660">
        <v>2.9</v>
      </c>
      <c r="AA35" s="660"/>
      <c r="AB35" s="660"/>
      <c r="AC35" s="660"/>
      <c r="AD35" s="661">
        <v>109793</v>
      </c>
      <c r="AE35" s="661"/>
      <c r="AF35" s="661"/>
      <c r="AG35" s="661"/>
      <c r="AH35" s="661"/>
      <c r="AI35" s="661"/>
      <c r="AJ35" s="661"/>
      <c r="AK35" s="661"/>
      <c r="AL35" s="662">
        <v>0.6</v>
      </c>
      <c r="AM35" s="663"/>
      <c r="AN35" s="663"/>
      <c r="AO35" s="664"/>
      <c r="AP35" s="357"/>
      <c r="AQ35" s="639" t="s">
        <v>330</v>
      </c>
      <c r="AR35" s="640"/>
      <c r="AS35" s="640"/>
      <c r="AT35" s="640"/>
      <c r="AU35" s="640"/>
      <c r="AV35" s="640"/>
      <c r="AW35" s="640"/>
      <c r="AX35" s="640"/>
      <c r="AY35" s="640"/>
      <c r="AZ35" s="640"/>
      <c r="BA35" s="640"/>
      <c r="BB35" s="640"/>
      <c r="BC35" s="640"/>
      <c r="BD35" s="640"/>
      <c r="BE35" s="640"/>
      <c r="BF35" s="641"/>
      <c r="BG35" s="639" t="s">
        <v>331</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332</v>
      </c>
      <c r="CE35" s="655"/>
      <c r="CF35" s="655"/>
      <c r="CG35" s="655"/>
      <c r="CH35" s="655"/>
      <c r="CI35" s="655"/>
      <c r="CJ35" s="655"/>
      <c r="CK35" s="655"/>
      <c r="CL35" s="655"/>
      <c r="CM35" s="655"/>
      <c r="CN35" s="655"/>
      <c r="CO35" s="655"/>
      <c r="CP35" s="655"/>
      <c r="CQ35" s="656"/>
      <c r="CR35" s="657">
        <v>275287</v>
      </c>
      <c r="CS35" s="684"/>
      <c r="CT35" s="684"/>
      <c r="CU35" s="684"/>
      <c r="CV35" s="684"/>
      <c r="CW35" s="684"/>
      <c r="CX35" s="684"/>
      <c r="CY35" s="685"/>
      <c r="CZ35" s="662">
        <v>0.7</v>
      </c>
      <c r="DA35" s="686"/>
      <c r="DB35" s="686"/>
      <c r="DC35" s="692"/>
      <c r="DD35" s="666">
        <v>213849</v>
      </c>
      <c r="DE35" s="684"/>
      <c r="DF35" s="684"/>
      <c r="DG35" s="684"/>
      <c r="DH35" s="684"/>
      <c r="DI35" s="684"/>
      <c r="DJ35" s="684"/>
      <c r="DK35" s="685"/>
      <c r="DL35" s="666">
        <v>181673</v>
      </c>
      <c r="DM35" s="684"/>
      <c r="DN35" s="684"/>
      <c r="DO35" s="684"/>
      <c r="DP35" s="684"/>
      <c r="DQ35" s="684"/>
      <c r="DR35" s="684"/>
      <c r="DS35" s="684"/>
      <c r="DT35" s="684"/>
      <c r="DU35" s="684"/>
      <c r="DV35" s="685"/>
      <c r="DW35" s="662">
        <v>1</v>
      </c>
      <c r="DX35" s="686"/>
      <c r="DY35" s="686"/>
      <c r="DZ35" s="686"/>
      <c r="EA35" s="686"/>
      <c r="EB35" s="686"/>
      <c r="EC35" s="687"/>
    </row>
    <row r="36" spans="2:133" ht="11.25" customHeight="1" x14ac:dyDescent="0.15">
      <c r="B36" s="654" t="s">
        <v>333</v>
      </c>
      <c r="C36" s="655"/>
      <c r="D36" s="655"/>
      <c r="E36" s="655"/>
      <c r="F36" s="655"/>
      <c r="G36" s="655"/>
      <c r="H36" s="655"/>
      <c r="I36" s="655"/>
      <c r="J36" s="655"/>
      <c r="K36" s="655"/>
      <c r="L36" s="655"/>
      <c r="M36" s="655"/>
      <c r="N36" s="655"/>
      <c r="O36" s="655"/>
      <c r="P36" s="655"/>
      <c r="Q36" s="656"/>
      <c r="R36" s="657">
        <v>772397</v>
      </c>
      <c r="S36" s="658"/>
      <c r="T36" s="658"/>
      <c r="U36" s="658"/>
      <c r="V36" s="658"/>
      <c r="W36" s="658"/>
      <c r="X36" s="658"/>
      <c r="Y36" s="659"/>
      <c r="Z36" s="660">
        <v>1.9</v>
      </c>
      <c r="AA36" s="660"/>
      <c r="AB36" s="660"/>
      <c r="AC36" s="660"/>
      <c r="AD36" s="661" t="s">
        <v>130</v>
      </c>
      <c r="AE36" s="661"/>
      <c r="AF36" s="661"/>
      <c r="AG36" s="661"/>
      <c r="AH36" s="661"/>
      <c r="AI36" s="661"/>
      <c r="AJ36" s="661"/>
      <c r="AK36" s="661"/>
      <c r="AL36" s="662" t="s">
        <v>130</v>
      </c>
      <c r="AM36" s="663"/>
      <c r="AN36" s="663"/>
      <c r="AO36" s="664"/>
      <c r="AP36" s="357"/>
      <c r="AQ36" s="719" t="s">
        <v>334</v>
      </c>
      <c r="AR36" s="720"/>
      <c r="AS36" s="720"/>
      <c r="AT36" s="720"/>
      <c r="AU36" s="720"/>
      <c r="AV36" s="720"/>
      <c r="AW36" s="720"/>
      <c r="AX36" s="720"/>
      <c r="AY36" s="721"/>
      <c r="AZ36" s="646">
        <v>2355046</v>
      </c>
      <c r="BA36" s="647"/>
      <c r="BB36" s="647"/>
      <c r="BC36" s="647"/>
      <c r="BD36" s="647"/>
      <c r="BE36" s="647"/>
      <c r="BF36" s="722"/>
      <c r="BG36" s="643" t="s">
        <v>335</v>
      </c>
      <c r="BH36" s="644"/>
      <c r="BI36" s="644"/>
      <c r="BJ36" s="644"/>
      <c r="BK36" s="644"/>
      <c r="BL36" s="644"/>
      <c r="BM36" s="644"/>
      <c r="BN36" s="644"/>
      <c r="BO36" s="644"/>
      <c r="BP36" s="644"/>
      <c r="BQ36" s="644"/>
      <c r="BR36" s="644"/>
      <c r="BS36" s="644"/>
      <c r="BT36" s="644"/>
      <c r="BU36" s="645"/>
      <c r="BV36" s="646">
        <v>124092</v>
      </c>
      <c r="BW36" s="647"/>
      <c r="BX36" s="647"/>
      <c r="BY36" s="647"/>
      <c r="BZ36" s="647"/>
      <c r="CA36" s="647"/>
      <c r="CB36" s="722"/>
      <c r="CD36" s="654" t="s">
        <v>336</v>
      </c>
      <c r="CE36" s="655"/>
      <c r="CF36" s="655"/>
      <c r="CG36" s="655"/>
      <c r="CH36" s="655"/>
      <c r="CI36" s="655"/>
      <c r="CJ36" s="655"/>
      <c r="CK36" s="655"/>
      <c r="CL36" s="655"/>
      <c r="CM36" s="655"/>
      <c r="CN36" s="655"/>
      <c r="CO36" s="655"/>
      <c r="CP36" s="655"/>
      <c r="CQ36" s="656"/>
      <c r="CR36" s="657">
        <v>3979347</v>
      </c>
      <c r="CS36" s="658"/>
      <c r="CT36" s="658"/>
      <c r="CU36" s="658"/>
      <c r="CV36" s="658"/>
      <c r="CW36" s="658"/>
      <c r="CX36" s="658"/>
      <c r="CY36" s="659"/>
      <c r="CZ36" s="662">
        <v>10.4</v>
      </c>
      <c r="DA36" s="686"/>
      <c r="DB36" s="686"/>
      <c r="DC36" s="692"/>
      <c r="DD36" s="666">
        <v>3529938</v>
      </c>
      <c r="DE36" s="658"/>
      <c r="DF36" s="658"/>
      <c r="DG36" s="658"/>
      <c r="DH36" s="658"/>
      <c r="DI36" s="658"/>
      <c r="DJ36" s="658"/>
      <c r="DK36" s="659"/>
      <c r="DL36" s="666">
        <v>1543215</v>
      </c>
      <c r="DM36" s="658"/>
      <c r="DN36" s="658"/>
      <c r="DO36" s="658"/>
      <c r="DP36" s="658"/>
      <c r="DQ36" s="658"/>
      <c r="DR36" s="658"/>
      <c r="DS36" s="658"/>
      <c r="DT36" s="658"/>
      <c r="DU36" s="658"/>
      <c r="DV36" s="659"/>
      <c r="DW36" s="662">
        <v>8.1999999999999993</v>
      </c>
      <c r="DX36" s="686"/>
      <c r="DY36" s="686"/>
      <c r="DZ36" s="686"/>
      <c r="EA36" s="686"/>
      <c r="EB36" s="686"/>
      <c r="EC36" s="687"/>
    </row>
    <row r="37" spans="2:133" ht="11.25" customHeight="1" x14ac:dyDescent="0.15">
      <c r="B37" s="654" t="s">
        <v>337</v>
      </c>
      <c r="C37" s="655"/>
      <c r="D37" s="655"/>
      <c r="E37" s="655"/>
      <c r="F37" s="655"/>
      <c r="G37" s="655"/>
      <c r="H37" s="655"/>
      <c r="I37" s="655"/>
      <c r="J37" s="655"/>
      <c r="K37" s="655"/>
      <c r="L37" s="655"/>
      <c r="M37" s="655"/>
      <c r="N37" s="655"/>
      <c r="O37" s="655"/>
      <c r="P37" s="655"/>
      <c r="Q37" s="656"/>
      <c r="R37" s="657">
        <v>1168675</v>
      </c>
      <c r="S37" s="658"/>
      <c r="T37" s="658"/>
      <c r="U37" s="658"/>
      <c r="V37" s="658"/>
      <c r="W37" s="658"/>
      <c r="X37" s="658"/>
      <c r="Y37" s="659"/>
      <c r="Z37" s="660">
        <v>2.8</v>
      </c>
      <c r="AA37" s="660"/>
      <c r="AB37" s="660"/>
      <c r="AC37" s="660"/>
      <c r="AD37" s="661" t="s">
        <v>130</v>
      </c>
      <c r="AE37" s="661"/>
      <c r="AF37" s="661"/>
      <c r="AG37" s="661"/>
      <c r="AH37" s="661"/>
      <c r="AI37" s="661"/>
      <c r="AJ37" s="661"/>
      <c r="AK37" s="661"/>
      <c r="AL37" s="662" t="s">
        <v>130</v>
      </c>
      <c r="AM37" s="663"/>
      <c r="AN37" s="663"/>
      <c r="AO37" s="664"/>
      <c r="AQ37" s="723" t="s">
        <v>338</v>
      </c>
      <c r="AR37" s="724"/>
      <c r="AS37" s="724"/>
      <c r="AT37" s="724"/>
      <c r="AU37" s="724"/>
      <c r="AV37" s="724"/>
      <c r="AW37" s="724"/>
      <c r="AX37" s="724"/>
      <c r="AY37" s="725"/>
      <c r="AZ37" s="657">
        <v>710700</v>
      </c>
      <c r="BA37" s="658"/>
      <c r="BB37" s="658"/>
      <c r="BC37" s="658"/>
      <c r="BD37" s="684"/>
      <c r="BE37" s="684"/>
      <c r="BF37" s="703"/>
      <c r="BG37" s="654" t="s">
        <v>339</v>
      </c>
      <c r="BH37" s="655"/>
      <c r="BI37" s="655"/>
      <c r="BJ37" s="655"/>
      <c r="BK37" s="655"/>
      <c r="BL37" s="655"/>
      <c r="BM37" s="655"/>
      <c r="BN37" s="655"/>
      <c r="BO37" s="655"/>
      <c r="BP37" s="655"/>
      <c r="BQ37" s="655"/>
      <c r="BR37" s="655"/>
      <c r="BS37" s="655"/>
      <c r="BT37" s="655"/>
      <c r="BU37" s="656"/>
      <c r="BV37" s="657">
        <v>100838</v>
      </c>
      <c r="BW37" s="658"/>
      <c r="BX37" s="658"/>
      <c r="BY37" s="658"/>
      <c r="BZ37" s="658"/>
      <c r="CA37" s="658"/>
      <c r="CB37" s="667"/>
      <c r="CD37" s="654" t="s">
        <v>340</v>
      </c>
      <c r="CE37" s="655"/>
      <c r="CF37" s="655"/>
      <c r="CG37" s="655"/>
      <c r="CH37" s="655"/>
      <c r="CI37" s="655"/>
      <c r="CJ37" s="655"/>
      <c r="CK37" s="655"/>
      <c r="CL37" s="655"/>
      <c r="CM37" s="655"/>
      <c r="CN37" s="655"/>
      <c r="CO37" s="655"/>
      <c r="CP37" s="655"/>
      <c r="CQ37" s="656"/>
      <c r="CR37" s="657">
        <v>1178621</v>
      </c>
      <c r="CS37" s="684"/>
      <c r="CT37" s="684"/>
      <c r="CU37" s="684"/>
      <c r="CV37" s="684"/>
      <c r="CW37" s="684"/>
      <c r="CX37" s="684"/>
      <c r="CY37" s="685"/>
      <c r="CZ37" s="662">
        <v>3.1</v>
      </c>
      <c r="DA37" s="686"/>
      <c r="DB37" s="686"/>
      <c r="DC37" s="692"/>
      <c r="DD37" s="666">
        <v>1178621</v>
      </c>
      <c r="DE37" s="684"/>
      <c r="DF37" s="684"/>
      <c r="DG37" s="684"/>
      <c r="DH37" s="684"/>
      <c r="DI37" s="684"/>
      <c r="DJ37" s="684"/>
      <c r="DK37" s="685"/>
      <c r="DL37" s="666">
        <v>1049905</v>
      </c>
      <c r="DM37" s="684"/>
      <c r="DN37" s="684"/>
      <c r="DO37" s="684"/>
      <c r="DP37" s="684"/>
      <c r="DQ37" s="684"/>
      <c r="DR37" s="684"/>
      <c r="DS37" s="684"/>
      <c r="DT37" s="684"/>
      <c r="DU37" s="684"/>
      <c r="DV37" s="685"/>
      <c r="DW37" s="662">
        <v>5.6</v>
      </c>
      <c r="DX37" s="686"/>
      <c r="DY37" s="686"/>
      <c r="DZ37" s="686"/>
      <c r="EA37" s="686"/>
      <c r="EB37" s="686"/>
      <c r="EC37" s="687"/>
    </row>
    <row r="38" spans="2:133" ht="11.25" customHeight="1" x14ac:dyDescent="0.15">
      <c r="B38" s="654" t="s">
        <v>341</v>
      </c>
      <c r="C38" s="655"/>
      <c r="D38" s="655"/>
      <c r="E38" s="655"/>
      <c r="F38" s="655"/>
      <c r="G38" s="655"/>
      <c r="H38" s="655"/>
      <c r="I38" s="655"/>
      <c r="J38" s="655"/>
      <c r="K38" s="655"/>
      <c r="L38" s="655"/>
      <c r="M38" s="655"/>
      <c r="N38" s="655"/>
      <c r="O38" s="655"/>
      <c r="P38" s="655"/>
      <c r="Q38" s="656"/>
      <c r="R38" s="657">
        <v>3247129</v>
      </c>
      <c r="S38" s="658"/>
      <c r="T38" s="658"/>
      <c r="U38" s="658"/>
      <c r="V38" s="658"/>
      <c r="W38" s="658"/>
      <c r="X38" s="658"/>
      <c r="Y38" s="659"/>
      <c r="Z38" s="660">
        <v>7.8</v>
      </c>
      <c r="AA38" s="660"/>
      <c r="AB38" s="660"/>
      <c r="AC38" s="660"/>
      <c r="AD38" s="661" t="s">
        <v>130</v>
      </c>
      <c r="AE38" s="661"/>
      <c r="AF38" s="661"/>
      <c r="AG38" s="661"/>
      <c r="AH38" s="661"/>
      <c r="AI38" s="661"/>
      <c r="AJ38" s="661"/>
      <c r="AK38" s="661"/>
      <c r="AL38" s="662" t="s">
        <v>130</v>
      </c>
      <c r="AM38" s="663"/>
      <c r="AN38" s="663"/>
      <c r="AO38" s="664"/>
      <c r="AQ38" s="723" t="s">
        <v>342</v>
      </c>
      <c r="AR38" s="724"/>
      <c r="AS38" s="724"/>
      <c r="AT38" s="724"/>
      <c r="AU38" s="724"/>
      <c r="AV38" s="724"/>
      <c r="AW38" s="724"/>
      <c r="AX38" s="724"/>
      <c r="AY38" s="725"/>
      <c r="AZ38" s="657">
        <v>9995</v>
      </c>
      <c r="BA38" s="658"/>
      <c r="BB38" s="658"/>
      <c r="BC38" s="658"/>
      <c r="BD38" s="684"/>
      <c r="BE38" s="684"/>
      <c r="BF38" s="703"/>
      <c r="BG38" s="654" t="s">
        <v>343</v>
      </c>
      <c r="BH38" s="655"/>
      <c r="BI38" s="655"/>
      <c r="BJ38" s="655"/>
      <c r="BK38" s="655"/>
      <c r="BL38" s="655"/>
      <c r="BM38" s="655"/>
      <c r="BN38" s="655"/>
      <c r="BO38" s="655"/>
      <c r="BP38" s="655"/>
      <c r="BQ38" s="655"/>
      <c r="BR38" s="655"/>
      <c r="BS38" s="655"/>
      <c r="BT38" s="655"/>
      <c r="BU38" s="656"/>
      <c r="BV38" s="657">
        <v>9976</v>
      </c>
      <c r="BW38" s="658"/>
      <c r="BX38" s="658"/>
      <c r="BY38" s="658"/>
      <c r="BZ38" s="658"/>
      <c r="CA38" s="658"/>
      <c r="CB38" s="667"/>
      <c r="CD38" s="654" t="s">
        <v>344</v>
      </c>
      <c r="CE38" s="655"/>
      <c r="CF38" s="655"/>
      <c r="CG38" s="655"/>
      <c r="CH38" s="655"/>
      <c r="CI38" s="655"/>
      <c r="CJ38" s="655"/>
      <c r="CK38" s="655"/>
      <c r="CL38" s="655"/>
      <c r="CM38" s="655"/>
      <c r="CN38" s="655"/>
      <c r="CO38" s="655"/>
      <c r="CP38" s="655"/>
      <c r="CQ38" s="656"/>
      <c r="CR38" s="657">
        <v>1632351</v>
      </c>
      <c r="CS38" s="658"/>
      <c r="CT38" s="658"/>
      <c r="CU38" s="658"/>
      <c r="CV38" s="658"/>
      <c r="CW38" s="658"/>
      <c r="CX38" s="658"/>
      <c r="CY38" s="659"/>
      <c r="CZ38" s="662">
        <v>4.3</v>
      </c>
      <c r="DA38" s="686"/>
      <c r="DB38" s="686"/>
      <c r="DC38" s="692"/>
      <c r="DD38" s="666">
        <v>1191664</v>
      </c>
      <c r="DE38" s="658"/>
      <c r="DF38" s="658"/>
      <c r="DG38" s="658"/>
      <c r="DH38" s="658"/>
      <c r="DI38" s="658"/>
      <c r="DJ38" s="658"/>
      <c r="DK38" s="659"/>
      <c r="DL38" s="666">
        <v>1124939</v>
      </c>
      <c r="DM38" s="658"/>
      <c r="DN38" s="658"/>
      <c r="DO38" s="658"/>
      <c r="DP38" s="658"/>
      <c r="DQ38" s="658"/>
      <c r="DR38" s="658"/>
      <c r="DS38" s="658"/>
      <c r="DT38" s="658"/>
      <c r="DU38" s="658"/>
      <c r="DV38" s="659"/>
      <c r="DW38" s="662">
        <v>5.9</v>
      </c>
      <c r="DX38" s="686"/>
      <c r="DY38" s="686"/>
      <c r="DZ38" s="686"/>
      <c r="EA38" s="686"/>
      <c r="EB38" s="686"/>
      <c r="EC38" s="687"/>
    </row>
    <row r="39" spans="2:133" ht="11.25" customHeight="1" x14ac:dyDescent="0.15">
      <c r="B39" s="654" t="s">
        <v>345</v>
      </c>
      <c r="C39" s="655"/>
      <c r="D39" s="655"/>
      <c r="E39" s="655"/>
      <c r="F39" s="655"/>
      <c r="G39" s="655"/>
      <c r="H39" s="655"/>
      <c r="I39" s="655"/>
      <c r="J39" s="655"/>
      <c r="K39" s="655"/>
      <c r="L39" s="655"/>
      <c r="M39" s="655"/>
      <c r="N39" s="655"/>
      <c r="O39" s="655"/>
      <c r="P39" s="655"/>
      <c r="Q39" s="656"/>
      <c r="R39" s="657">
        <v>4839144</v>
      </c>
      <c r="S39" s="658"/>
      <c r="T39" s="658"/>
      <c r="U39" s="658"/>
      <c r="V39" s="658"/>
      <c r="W39" s="658"/>
      <c r="X39" s="658"/>
      <c r="Y39" s="659"/>
      <c r="Z39" s="660">
        <v>11.6</v>
      </c>
      <c r="AA39" s="660"/>
      <c r="AB39" s="660"/>
      <c r="AC39" s="660"/>
      <c r="AD39" s="661">
        <v>15350</v>
      </c>
      <c r="AE39" s="661"/>
      <c r="AF39" s="661"/>
      <c r="AG39" s="661"/>
      <c r="AH39" s="661"/>
      <c r="AI39" s="661"/>
      <c r="AJ39" s="661"/>
      <c r="AK39" s="661"/>
      <c r="AL39" s="662">
        <v>0.1</v>
      </c>
      <c r="AM39" s="663"/>
      <c r="AN39" s="663"/>
      <c r="AO39" s="664"/>
      <c r="AQ39" s="723" t="s">
        <v>346</v>
      </c>
      <c r="AR39" s="724"/>
      <c r="AS39" s="724"/>
      <c r="AT39" s="724"/>
      <c r="AU39" s="724"/>
      <c r="AV39" s="724"/>
      <c r="AW39" s="724"/>
      <c r="AX39" s="724"/>
      <c r="AY39" s="725"/>
      <c r="AZ39" s="657">
        <v>2000</v>
      </c>
      <c r="BA39" s="658"/>
      <c r="BB39" s="658"/>
      <c r="BC39" s="658"/>
      <c r="BD39" s="684"/>
      <c r="BE39" s="684"/>
      <c r="BF39" s="703"/>
      <c r="BG39" s="654" t="s">
        <v>347</v>
      </c>
      <c r="BH39" s="655"/>
      <c r="BI39" s="655"/>
      <c r="BJ39" s="655"/>
      <c r="BK39" s="655"/>
      <c r="BL39" s="655"/>
      <c r="BM39" s="655"/>
      <c r="BN39" s="655"/>
      <c r="BO39" s="655"/>
      <c r="BP39" s="655"/>
      <c r="BQ39" s="655"/>
      <c r="BR39" s="655"/>
      <c r="BS39" s="655"/>
      <c r="BT39" s="655"/>
      <c r="BU39" s="656"/>
      <c r="BV39" s="657">
        <v>15874</v>
      </c>
      <c r="BW39" s="658"/>
      <c r="BX39" s="658"/>
      <c r="BY39" s="658"/>
      <c r="BZ39" s="658"/>
      <c r="CA39" s="658"/>
      <c r="CB39" s="667"/>
      <c r="CD39" s="654" t="s">
        <v>348</v>
      </c>
      <c r="CE39" s="655"/>
      <c r="CF39" s="655"/>
      <c r="CG39" s="655"/>
      <c r="CH39" s="655"/>
      <c r="CI39" s="655"/>
      <c r="CJ39" s="655"/>
      <c r="CK39" s="655"/>
      <c r="CL39" s="655"/>
      <c r="CM39" s="655"/>
      <c r="CN39" s="655"/>
      <c r="CO39" s="655"/>
      <c r="CP39" s="655"/>
      <c r="CQ39" s="656"/>
      <c r="CR39" s="657">
        <v>3712663</v>
      </c>
      <c r="CS39" s="684"/>
      <c r="CT39" s="684"/>
      <c r="CU39" s="684"/>
      <c r="CV39" s="684"/>
      <c r="CW39" s="684"/>
      <c r="CX39" s="684"/>
      <c r="CY39" s="685"/>
      <c r="CZ39" s="662">
        <v>9.6999999999999993</v>
      </c>
      <c r="DA39" s="686"/>
      <c r="DB39" s="686"/>
      <c r="DC39" s="692"/>
      <c r="DD39" s="666">
        <v>2628112</v>
      </c>
      <c r="DE39" s="684"/>
      <c r="DF39" s="684"/>
      <c r="DG39" s="684"/>
      <c r="DH39" s="684"/>
      <c r="DI39" s="684"/>
      <c r="DJ39" s="684"/>
      <c r="DK39" s="685"/>
      <c r="DL39" s="666" t="s">
        <v>130</v>
      </c>
      <c r="DM39" s="684"/>
      <c r="DN39" s="684"/>
      <c r="DO39" s="684"/>
      <c r="DP39" s="684"/>
      <c r="DQ39" s="684"/>
      <c r="DR39" s="684"/>
      <c r="DS39" s="684"/>
      <c r="DT39" s="684"/>
      <c r="DU39" s="684"/>
      <c r="DV39" s="685"/>
      <c r="DW39" s="662" t="s">
        <v>130</v>
      </c>
      <c r="DX39" s="686"/>
      <c r="DY39" s="686"/>
      <c r="DZ39" s="686"/>
      <c r="EA39" s="686"/>
      <c r="EB39" s="686"/>
      <c r="EC39" s="687"/>
    </row>
    <row r="40" spans="2:133" ht="11.25" customHeight="1" x14ac:dyDescent="0.15">
      <c r="B40" s="654" t="s">
        <v>349</v>
      </c>
      <c r="C40" s="655"/>
      <c r="D40" s="655"/>
      <c r="E40" s="655"/>
      <c r="F40" s="655"/>
      <c r="G40" s="655"/>
      <c r="H40" s="655"/>
      <c r="I40" s="655"/>
      <c r="J40" s="655"/>
      <c r="K40" s="655"/>
      <c r="L40" s="655"/>
      <c r="M40" s="655"/>
      <c r="N40" s="655"/>
      <c r="O40" s="655"/>
      <c r="P40" s="655"/>
      <c r="Q40" s="656"/>
      <c r="R40" s="657">
        <v>2550100</v>
      </c>
      <c r="S40" s="658"/>
      <c r="T40" s="658"/>
      <c r="U40" s="658"/>
      <c r="V40" s="658"/>
      <c r="W40" s="658"/>
      <c r="X40" s="658"/>
      <c r="Y40" s="659"/>
      <c r="Z40" s="660">
        <v>6.1</v>
      </c>
      <c r="AA40" s="660"/>
      <c r="AB40" s="660"/>
      <c r="AC40" s="660"/>
      <c r="AD40" s="661" t="s">
        <v>130</v>
      </c>
      <c r="AE40" s="661"/>
      <c r="AF40" s="661"/>
      <c r="AG40" s="661"/>
      <c r="AH40" s="661"/>
      <c r="AI40" s="661"/>
      <c r="AJ40" s="661"/>
      <c r="AK40" s="661"/>
      <c r="AL40" s="662" t="s">
        <v>130</v>
      </c>
      <c r="AM40" s="663"/>
      <c r="AN40" s="663"/>
      <c r="AO40" s="664"/>
      <c r="AQ40" s="723" t="s">
        <v>350</v>
      </c>
      <c r="AR40" s="724"/>
      <c r="AS40" s="724"/>
      <c r="AT40" s="724"/>
      <c r="AU40" s="724"/>
      <c r="AV40" s="724"/>
      <c r="AW40" s="724"/>
      <c r="AX40" s="724"/>
      <c r="AY40" s="725"/>
      <c r="AZ40" s="657" t="s">
        <v>130</v>
      </c>
      <c r="BA40" s="658"/>
      <c r="BB40" s="658"/>
      <c r="BC40" s="658"/>
      <c r="BD40" s="684"/>
      <c r="BE40" s="684"/>
      <c r="BF40" s="703"/>
      <c r="BG40" s="707" t="s">
        <v>351</v>
      </c>
      <c r="BH40" s="708"/>
      <c r="BI40" s="708"/>
      <c r="BJ40" s="708"/>
      <c r="BK40" s="708"/>
      <c r="BL40" s="358"/>
      <c r="BM40" s="655" t="s">
        <v>352</v>
      </c>
      <c r="BN40" s="655"/>
      <c r="BO40" s="655"/>
      <c r="BP40" s="655"/>
      <c r="BQ40" s="655"/>
      <c r="BR40" s="655"/>
      <c r="BS40" s="655"/>
      <c r="BT40" s="655"/>
      <c r="BU40" s="656"/>
      <c r="BV40" s="657">
        <v>100</v>
      </c>
      <c r="BW40" s="658"/>
      <c r="BX40" s="658"/>
      <c r="BY40" s="658"/>
      <c r="BZ40" s="658"/>
      <c r="CA40" s="658"/>
      <c r="CB40" s="667"/>
      <c r="CD40" s="654" t="s">
        <v>353</v>
      </c>
      <c r="CE40" s="655"/>
      <c r="CF40" s="655"/>
      <c r="CG40" s="655"/>
      <c r="CH40" s="655"/>
      <c r="CI40" s="655"/>
      <c r="CJ40" s="655"/>
      <c r="CK40" s="655"/>
      <c r="CL40" s="655"/>
      <c r="CM40" s="655"/>
      <c r="CN40" s="655"/>
      <c r="CO40" s="655"/>
      <c r="CP40" s="655"/>
      <c r="CQ40" s="656"/>
      <c r="CR40" s="657">
        <v>310000</v>
      </c>
      <c r="CS40" s="658"/>
      <c r="CT40" s="658"/>
      <c r="CU40" s="658"/>
      <c r="CV40" s="658"/>
      <c r="CW40" s="658"/>
      <c r="CX40" s="658"/>
      <c r="CY40" s="659"/>
      <c r="CZ40" s="662">
        <v>0.8</v>
      </c>
      <c r="DA40" s="686"/>
      <c r="DB40" s="686"/>
      <c r="DC40" s="692"/>
      <c r="DD40" s="666" t="s">
        <v>130</v>
      </c>
      <c r="DE40" s="658"/>
      <c r="DF40" s="658"/>
      <c r="DG40" s="658"/>
      <c r="DH40" s="658"/>
      <c r="DI40" s="658"/>
      <c r="DJ40" s="658"/>
      <c r="DK40" s="659"/>
      <c r="DL40" s="666" t="s">
        <v>130</v>
      </c>
      <c r="DM40" s="658"/>
      <c r="DN40" s="658"/>
      <c r="DO40" s="658"/>
      <c r="DP40" s="658"/>
      <c r="DQ40" s="658"/>
      <c r="DR40" s="658"/>
      <c r="DS40" s="658"/>
      <c r="DT40" s="658"/>
      <c r="DU40" s="658"/>
      <c r="DV40" s="659"/>
      <c r="DW40" s="662" t="s">
        <v>130</v>
      </c>
      <c r="DX40" s="686"/>
      <c r="DY40" s="686"/>
      <c r="DZ40" s="686"/>
      <c r="EA40" s="686"/>
      <c r="EB40" s="686"/>
      <c r="EC40" s="687"/>
    </row>
    <row r="41" spans="2:133" ht="11.25" customHeight="1" x14ac:dyDescent="0.15">
      <c r="B41" s="654" t="s">
        <v>354</v>
      </c>
      <c r="C41" s="655"/>
      <c r="D41" s="655"/>
      <c r="E41" s="655"/>
      <c r="F41" s="655"/>
      <c r="G41" s="655"/>
      <c r="H41" s="655"/>
      <c r="I41" s="655"/>
      <c r="J41" s="655"/>
      <c r="K41" s="655"/>
      <c r="L41" s="655"/>
      <c r="M41" s="655"/>
      <c r="N41" s="655"/>
      <c r="O41" s="655"/>
      <c r="P41" s="655"/>
      <c r="Q41" s="656"/>
      <c r="R41" s="657" t="s">
        <v>130</v>
      </c>
      <c r="S41" s="658"/>
      <c r="T41" s="658"/>
      <c r="U41" s="658"/>
      <c r="V41" s="658"/>
      <c r="W41" s="658"/>
      <c r="X41" s="658"/>
      <c r="Y41" s="659"/>
      <c r="Z41" s="660" t="s">
        <v>130</v>
      </c>
      <c r="AA41" s="660"/>
      <c r="AB41" s="660"/>
      <c r="AC41" s="660"/>
      <c r="AD41" s="661" t="s">
        <v>130</v>
      </c>
      <c r="AE41" s="661"/>
      <c r="AF41" s="661"/>
      <c r="AG41" s="661"/>
      <c r="AH41" s="661"/>
      <c r="AI41" s="661"/>
      <c r="AJ41" s="661"/>
      <c r="AK41" s="661"/>
      <c r="AL41" s="662" t="s">
        <v>130</v>
      </c>
      <c r="AM41" s="663"/>
      <c r="AN41" s="663"/>
      <c r="AO41" s="664"/>
      <c r="AQ41" s="723" t="s">
        <v>355</v>
      </c>
      <c r="AR41" s="724"/>
      <c r="AS41" s="724"/>
      <c r="AT41" s="724"/>
      <c r="AU41" s="724"/>
      <c r="AV41" s="724"/>
      <c r="AW41" s="724"/>
      <c r="AX41" s="724"/>
      <c r="AY41" s="725"/>
      <c r="AZ41" s="657">
        <v>527000</v>
      </c>
      <c r="BA41" s="658"/>
      <c r="BB41" s="658"/>
      <c r="BC41" s="658"/>
      <c r="BD41" s="684"/>
      <c r="BE41" s="684"/>
      <c r="BF41" s="703"/>
      <c r="BG41" s="707"/>
      <c r="BH41" s="708"/>
      <c r="BI41" s="708"/>
      <c r="BJ41" s="708"/>
      <c r="BK41" s="708"/>
      <c r="BL41" s="358"/>
      <c r="BM41" s="655" t="s">
        <v>356</v>
      </c>
      <c r="BN41" s="655"/>
      <c r="BO41" s="655"/>
      <c r="BP41" s="655"/>
      <c r="BQ41" s="655"/>
      <c r="BR41" s="655"/>
      <c r="BS41" s="655"/>
      <c r="BT41" s="655"/>
      <c r="BU41" s="656"/>
      <c r="BV41" s="657" t="s">
        <v>130</v>
      </c>
      <c r="BW41" s="658"/>
      <c r="BX41" s="658"/>
      <c r="BY41" s="658"/>
      <c r="BZ41" s="658"/>
      <c r="CA41" s="658"/>
      <c r="CB41" s="667"/>
      <c r="CD41" s="654" t="s">
        <v>357</v>
      </c>
      <c r="CE41" s="655"/>
      <c r="CF41" s="655"/>
      <c r="CG41" s="655"/>
      <c r="CH41" s="655"/>
      <c r="CI41" s="655"/>
      <c r="CJ41" s="655"/>
      <c r="CK41" s="655"/>
      <c r="CL41" s="655"/>
      <c r="CM41" s="655"/>
      <c r="CN41" s="655"/>
      <c r="CO41" s="655"/>
      <c r="CP41" s="655"/>
      <c r="CQ41" s="656"/>
      <c r="CR41" s="657" t="s">
        <v>130</v>
      </c>
      <c r="CS41" s="684"/>
      <c r="CT41" s="684"/>
      <c r="CU41" s="684"/>
      <c r="CV41" s="684"/>
      <c r="CW41" s="684"/>
      <c r="CX41" s="684"/>
      <c r="CY41" s="685"/>
      <c r="CZ41" s="662" t="s">
        <v>130</v>
      </c>
      <c r="DA41" s="686"/>
      <c r="DB41" s="686"/>
      <c r="DC41" s="692"/>
      <c r="DD41" s="666" t="s">
        <v>130</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358</v>
      </c>
      <c r="C42" s="655"/>
      <c r="D42" s="655"/>
      <c r="E42" s="655"/>
      <c r="F42" s="655"/>
      <c r="G42" s="655"/>
      <c r="H42" s="655"/>
      <c r="I42" s="655"/>
      <c r="J42" s="655"/>
      <c r="K42" s="655"/>
      <c r="L42" s="655"/>
      <c r="M42" s="655"/>
      <c r="N42" s="655"/>
      <c r="O42" s="655"/>
      <c r="P42" s="655"/>
      <c r="Q42" s="656"/>
      <c r="R42" s="657" t="s">
        <v>130</v>
      </c>
      <c r="S42" s="658"/>
      <c r="T42" s="658"/>
      <c r="U42" s="658"/>
      <c r="V42" s="658"/>
      <c r="W42" s="658"/>
      <c r="X42" s="658"/>
      <c r="Y42" s="659"/>
      <c r="Z42" s="660" t="s">
        <v>130</v>
      </c>
      <c r="AA42" s="660"/>
      <c r="AB42" s="660"/>
      <c r="AC42" s="660"/>
      <c r="AD42" s="661" t="s">
        <v>130</v>
      </c>
      <c r="AE42" s="661"/>
      <c r="AF42" s="661"/>
      <c r="AG42" s="661"/>
      <c r="AH42" s="661"/>
      <c r="AI42" s="661"/>
      <c r="AJ42" s="661"/>
      <c r="AK42" s="661"/>
      <c r="AL42" s="662" t="s">
        <v>130</v>
      </c>
      <c r="AM42" s="663"/>
      <c r="AN42" s="663"/>
      <c r="AO42" s="664"/>
      <c r="AQ42" s="729" t="s">
        <v>359</v>
      </c>
      <c r="AR42" s="730"/>
      <c r="AS42" s="730"/>
      <c r="AT42" s="730"/>
      <c r="AU42" s="730"/>
      <c r="AV42" s="730"/>
      <c r="AW42" s="730"/>
      <c r="AX42" s="730"/>
      <c r="AY42" s="731"/>
      <c r="AZ42" s="735">
        <v>1105351</v>
      </c>
      <c r="BA42" s="736"/>
      <c r="BB42" s="736"/>
      <c r="BC42" s="736"/>
      <c r="BD42" s="716"/>
      <c r="BE42" s="716"/>
      <c r="BF42" s="718"/>
      <c r="BG42" s="709"/>
      <c r="BH42" s="710"/>
      <c r="BI42" s="710"/>
      <c r="BJ42" s="710"/>
      <c r="BK42" s="710"/>
      <c r="BL42" s="359"/>
      <c r="BM42" s="676" t="s">
        <v>360</v>
      </c>
      <c r="BN42" s="676"/>
      <c r="BO42" s="676"/>
      <c r="BP42" s="676"/>
      <c r="BQ42" s="676"/>
      <c r="BR42" s="676"/>
      <c r="BS42" s="676"/>
      <c r="BT42" s="676"/>
      <c r="BU42" s="677"/>
      <c r="BV42" s="735">
        <v>304</v>
      </c>
      <c r="BW42" s="736"/>
      <c r="BX42" s="736"/>
      <c r="BY42" s="736"/>
      <c r="BZ42" s="736"/>
      <c r="CA42" s="736"/>
      <c r="CB42" s="742"/>
      <c r="CD42" s="654" t="s">
        <v>361</v>
      </c>
      <c r="CE42" s="655"/>
      <c r="CF42" s="655"/>
      <c r="CG42" s="655"/>
      <c r="CH42" s="655"/>
      <c r="CI42" s="655"/>
      <c r="CJ42" s="655"/>
      <c r="CK42" s="655"/>
      <c r="CL42" s="655"/>
      <c r="CM42" s="655"/>
      <c r="CN42" s="655"/>
      <c r="CO42" s="655"/>
      <c r="CP42" s="655"/>
      <c r="CQ42" s="656"/>
      <c r="CR42" s="657">
        <v>4930479</v>
      </c>
      <c r="CS42" s="684"/>
      <c r="CT42" s="684"/>
      <c r="CU42" s="684"/>
      <c r="CV42" s="684"/>
      <c r="CW42" s="684"/>
      <c r="CX42" s="684"/>
      <c r="CY42" s="685"/>
      <c r="CZ42" s="662">
        <v>12.9</v>
      </c>
      <c r="DA42" s="686"/>
      <c r="DB42" s="686"/>
      <c r="DC42" s="692"/>
      <c r="DD42" s="666">
        <v>1598404</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362</v>
      </c>
      <c r="C43" s="655"/>
      <c r="D43" s="655"/>
      <c r="E43" s="655"/>
      <c r="F43" s="655"/>
      <c r="G43" s="655"/>
      <c r="H43" s="655"/>
      <c r="I43" s="655"/>
      <c r="J43" s="655"/>
      <c r="K43" s="655"/>
      <c r="L43" s="655"/>
      <c r="M43" s="655"/>
      <c r="N43" s="655"/>
      <c r="O43" s="655"/>
      <c r="P43" s="655"/>
      <c r="Q43" s="656"/>
      <c r="R43" s="657">
        <v>1167600</v>
      </c>
      <c r="S43" s="658"/>
      <c r="T43" s="658"/>
      <c r="U43" s="658"/>
      <c r="V43" s="658"/>
      <c r="W43" s="658"/>
      <c r="X43" s="658"/>
      <c r="Y43" s="659"/>
      <c r="Z43" s="660">
        <v>2.8</v>
      </c>
      <c r="AA43" s="660"/>
      <c r="AB43" s="660"/>
      <c r="AC43" s="660"/>
      <c r="AD43" s="661" t="s">
        <v>130</v>
      </c>
      <c r="AE43" s="661"/>
      <c r="AF43" s="661"/>
      <c r="AG43" s="661"/>
      <c r="AH43" s="661"/>
      <c r="AI43" s="661"/>
      <c r="AJ43" s="661"/>
      <c r="AK43" s="661"/>
      <c r="AL43" s="662" t="s">
        <v>130</v>
      </c>
      <c r="AM43" s="663"/>
      <c r="AN43" s="663"/>
      <c r="AO43" s="664"/>
      <c r="CD43" s="654" t="s">
        <v>363</v>
      </c>
      <c r="CE43" s="655"/>
      <c r="CF43" s="655"/>
      <c r="CG43" s="655"/>
      <c r="CH43" s="655"/>
      <c r="CI43" s="655"/>
      <c r="CJ43" s="655"/>
      <c r="CK43" s="655"/>
      <c r="CL43" s="655"/>
      <c r="CM43" s="655"/>
      <c r="CN43" s="655"/>
      <c r="CO43" s="655"/>
      <c r="CP43" s="655"/>
      <c r="CQ43" s="656"/>
      <c r="CR43" s="657">
        <v>106434</v>
      </c>
      <c r="CS43" s="684"/>
      <c r="CT43" s="684"/>
      <c r="CU43" s="684"/>
      <c r="CV43" s="684"/>
      <c r="CW43" s="684"/>
      <c r="CX43" s="684"/>
      <c r="CY43" s="685"/>
      <c r="CZ43" s="662">
        <v>0.3</v>
      </c>
      <c r="DA43" s="686"/>
      <c r="DB43" s="686"/>
      <c r="DC43" s="692"/>
      <c r="DD43" s="666">
        <v>106434</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364</v>
      </c>
      <c r="C44" s="676"/>
      <c r="D44" s="676"/>
      <c r="E44" s="676"/>
      <c r="F44" s="676"/>
      <c r="G44" s="676"/>
      <c r="H44" s="676"/>
      <c r="I44" s="676"/>
      <c r="J44" s="676"/>
      <c r="K44" s="676"/>
      <c r="L44" s="676"/>
      <c r="M44" s="676"/>
      <c r="N44" s="676"/>
      <c r="O44" s="676"/>
      <c r="P44" s="676"/>
      <c r="Q44" s="677"/>
      <c r="R44" s="735">
        <v>41711261</v>
      </c>
      <c r="S44" s="736"/>
      <c r="T44" s="736"/>
      <c r="U44" s="736"/>
      <c r="V44" s="736"/>
      <c r="W44" s="736"/>
      <c r="X44" s="736"/>
      <c r="Y44" s="737"/>
      <c r="Z44" s="738">
        <v>100</v>
      </c>
      <c r="AA44" s="738"/>
      <c r="AB44" s="738"/>
      <c r="AC44" s="738"/>
      <c r="AD44" s="739">
        <v>17748948</v>
      </c>
      <c r="AE44" s="739"/>
      <c r="AF44" s="739"/>
      <c r="AG44" s="739"/>
      <c r="AH44" s="739"/>
      <c r="AI44" s="739"/>
      <c r="AJ44" s="739"/>
      <c r="AK44" s="739"/>
      <c r="AL44" s="740">
        <v>100</v>
      </c>
      <c r="AM44" s="717"/>
      <c r="AN44" s="717"/>
      <c r="AO44" s="741"/>
      <c r="CD44" s="695" t="s">
        <v>311</v>
      </c>
      <c r="CE44" s="696"/>
      <c r="CF44" s="654" t="s">
        <v>365</v>
      </c>
      <c r="CG44" s="655"/>
      <c r="CH44" s="655"/>
      <c r="CI44" s="655"/>
      <c r="CJ44" s="655"/>
      <c r="CK44" s="655"/>
      <c r="CL44" s="655"/>
      <c r="CM44" s="655"/>
      <c r="CN44" s="655"/>
      <c r="CO44" s="655"/>
      <c r="CP44" s="655"/>
      <c r="CQ44" s="656"/>
      <c r="CR44" s="657">
        <v>4911663</v>
      </c>
      <c r="CS44" s="658"/>
      <c r="CT44" s="658"/>
      <c r="CU44" s="658"/>
      <c r="CV44" s="658"/>
      <c r="CW44" s="658"/>
      <c r="CX44" s="658"/>
      <c r="CY44" s="659"/>
      <c r="CZ44" s="662">
        <v>12.9</v>
      </c>
      <c r="DA44" s="663"/>
      <c r="DB44" s="663"/>
      <c r="DC44" s="669"/>
      <c r="DD44" s="666">
        <v>1579588</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366</v>
      </c>
      <c r="CG45" s="655"/>
      <c r="CH45" s="655"/>
      <c r="CI45" s="655"/>
      <c r="CJ45" s="655"/>
      <c r="CK45" s="655"/>
      <c r="CL45" s="655"/>
      <c r="CM45" s="655"/>
      <c r="CN45" s="655"/>
      <c r="CO45" s="655"/>
      <c r="CP45" s="655"/>
      <c r="CQ45" s="656"/>
      <c r="CR45" s="657">
        <v>1716653</v>
      </c>
      <c r="CS45" s="684"/>
      <c r="CT45" s="684"/>
      <c r="CU45" s="684"/>
      <c r="CV45" s="684"/>
      <c r="CW45" s="684"/>
      <c r="CX45" s="684"/>
      <c r="CY45" s="685"/>
      <c r="CZ45" s="662">
        <v>4.5</v>
      </c>
      <c r="DA45" s="686"/>
      <c r="DB45" s="686"/>
      <c r="DC45" s="692"/>
      <c r="DD45" s="666">
        <v>291815</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367</v>
      </c>
      <c r="CD46" s="697"/>
      <c r="CE46" s="698"/>
      <c r="CF46" s="654" t="s">
        <v>368</v>
      </c>
      <c r="CG46" s="655"/>
      <c r="CH46" s="655"/>
      <c r="CI46" s="655"/>
      <c r="CJ46" s="655"/>
      <c r="CK46" s="655"/>
      <c r="CL46" s="655"/>
      <c r="CM46" s="655"/>
      <c r="CN46" s="655"/>
      <c r="CO46" s="655"/>
      <c r="CP46" s="655"/>
      <c r="CQ46" s="656"/>
      <c r="CR46" s="657">
        <v>3157381</v>
      </c>
      <c r="CS46" s="658"/>
      <c r="CT46" s="658"/>
      <c r="CU46" s="658"/>
      <c r="CV46" s="658"/>
      <c r="CW46" s="658"/>
      <c r="CX46" s="658"/>
      <c r="CY46" s="659"/>
      <c r="CZ46" s="662">
        <v>8.3000000000000007</v>
      </c>
      <c r="DA46" s="663"/>
      <c r="DB46" s="663"/>
      <c r="DC46" s="669"/>
      <c r="DD46" s="666">
        <v>1250144</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369</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370</v>
      </c>
      <c r="CG47" s="655"/>
      <c r="CH47" s="655"/>
      <c r="CI47" s="655"/>
      <c r="CJ47" s="655"/>
      <c r="CK47" s="655"/>
      <c r="CL47" s="655"/>
      <c r="CM47" s="655"/>
      <c r="CN47" s="655"/>
      <c r="CO47" s="655"/>
      <c r="CP47" s="655"/>
      <c r="CQ47" s="656"/>
      <c r="CR47" s="657">
        <v>18816</v>
      </c>
      <c r="CS47" s="684"/>
      <c r="CT47" s="684"/>
      <c r="CU47" s="684"/>
      <c r="CV47" s="684"/>
      <c r="CW47" s="684"/>
      <c r="CX47" s="684"/>
      <c r="CY47" s="685"/>
      <c r="CZ47" s="662">
        <v>0</v>
      </c>
      <c r="DA47" s="686"/>
      <c r="DB47" s="686"/>
      <c r="DC47" s="692"/>
      <c r="DD47" s="666">
        <v>18816</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371</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372</v>
      </c>
      <c r="CG48" s="655"/>
      <c r="CH48" s="655"/>
      <c r="CI48" s="655"/>
      <c r="CJ48" s="655"/>
      <c r="CK48" s="655"/>
      <c r="CL48" s="655"/>
      <c r="CM48" s="655"/>
      <c r="CN48" s="655"/>
      <c r="CO48" s="655"/>
      <c r="CP48" s="655"/>
      <c r="CQ48" s="656"/>
      <c r="CR48" s="657" t="s">
        <v>130</v>
      </c>
      <c r="CS48" s="658"/>
      <c r="CT48" s="658"/>
      <c r="CU48" s="658"/>
      <c r="CV48" s="658"/>
      <c r="CW48" s="658"/>
      <c r="CX48" s="658"/>
      <c r="CY48" s="659"/>
      <c r="CZ48" s="662" t="s">
        <v>130</v>
      </c>
      <c r="DA48" s="663"/>
      <c r="DB48" s="663"/>
      <c r="DC48" s="669"/>
      <c r="DD48" s="666" t="s">
        <v>130</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373</v>
      </c>
      <c r="CE49" s="676"/>
      <c r="CF49" s="676"/>
      <c r="CG49" s="676"/>
      <c r="CH49" s="676"/>
      <c r="CI49" s="676"/>
      <c r="CJ49" s="676"/>
      <c r="CK49" s="676"/>
      <c r="CL49" s="676"/>
      <c r="CM49" s="676"/>
      <c r="CN49" s="676"/>
      <c r="CO49" s="676"/>
      <c r="CP49" s="676"/>
      <c r="CQ49" s="677"/>
      <c r="CR49" s="735">
        <v>38165807</v>
      </c>
      <c r="CS49" s="716"/>
      <c r="CT49" s="716"/>
      <c r="CU49" s="716"/>
      <c r="CV49" s="716"/>
      <c r="CW49" s="716"/>
      <c r="CX49" s="716"/>
      <c r="CY49" s="743"/>
      <c r="CZ49" s="740">
        <v>100</v>
      </c>
      <c r="DA49" s="744"/>
      <c r="DB49" s="744"/>
      <c r="DC49" s="745"/>
      <c r="DD49" s="746">
        <v>23996611</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374</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375</v>
      </c>
      <c r="DK2" s="756"/>
      <c r="DL2" s="756"/>
      <c r="DM2" s="756"/>
      <c r="DN2" s="756"/>
      <c r="DO2" s="757"/>
      <c r="DP2" s="210"/>
      <c r="DQ2" s="755" t="s">
        <v>376</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377</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379</v>
      </c>
      <c r="B5" s="761"/>
      <c r="C5" s="761"/>
      <c r="D5" s="761"/>
      <c r="E5" s="761"/>
      <c r="F5" s="761"/>
      <c r="G5" s="761"/>
      <c r="H5" s="761"/>
      <c r="I5" s="761"/>
      <c r="J5" s="761"/>
      <c r="K5" s="761"/>
      <c r="L5" s="761"/>
      <c r="M5" s="761"/>
      <c r="N5" s="761"/>
      <c r="O5" s="761"/>
      <c r="P5" s="762"/>
      <c r="Q5" s="766" t="s">
        <v>380</v>
      </c>
      <c r="R5" s="767"/>
      <c r="S5" s="767"/>
      <c r="T5" s="767"/>
      <c r="U5" s="768"/>
      <c r="V5" s="766" t="s">
        <v>381</v>
      </c>
      <c r="W5" s="767"/>
      <c r="X5" s="767"/>
      <c r="Y5" s="767"/>
      <c r="Z5" s="768"/>
      <c r="AA5" s="766" t="s">
        <v>382</v>
      </c>
      <c r="AB5" s="767"/>
      <c r="AC5" s="767"/>
      <c r="AD5" s="767"/>
      <c r="AE5" s="767"/>
      <c r="AF5" s="772" t="s">
        <v>383</v>
      </c>
      <c r="AG5" s="767"/>
      <c r="AH5" s="767"/>
      <c r="AI5" s="767"/>
      <c r="AJ5" s="773"/>
      <c r="AK5" s="767" t="s">
        <v>384</v>
      </c>
      <c r="AL5" s="767"/>
      <c r="AM5" s="767"/>
      <c r="AN5" s="767"/>
      <c r="AO5" s="768"/>
      <c r="AP5" s="766" t="s">
        <v>385</v>
      </c>
      <c r="AQ5" s="767"/>
      <c r="AR5" s="767"/>
      <c r="AS5" s="767"/>
      <c r="AT5" s="768"/>
      <c r="AU5" s="766" t="s">
        <v>386</v>
      </c>
      <c r="AV5" s="767"/>
      <c r="AW5" s="767"/>
      <c r="AX5" s="767"/>
      <c r="AY5" s="773"/>
      <c r="AZ5" s="214"/>
      <c r="BA5" s="214"/>
      <c r="BB5" s="214"/>
      <c r="BC5" s="214"/>
      <c r="BD5" s="214"/>
      <c r="BE5" s="215"/>
      <c r="BF5" s="215"/>
      <c r="BG5" s="215"/>
      <c r="BH5" s="215"/>
      <c r="BI5" s="215"/>
      <c r="BJ5" s="215"/>
      <c r="BK5" s="215"/>
      <c r="BL5" s="215"/>
      <c r="BM5" s="215"/>
      <c r="BN5" s="215"/>
      <c r="BO5" s="215"/>
      <c r="BP5" s="215"/>
      <c r="BQ5" s="760" t="s">
        <v>387</v>
      </c>
      <c r="BR5" s="761"/>
      <c r="BS5" s="761"/>
      <c r="BT5" s="761"/>
      <c r="BU5" s="761"/>
      <c r="BV5" s="761"/>
      <c r="BW5" s="761"/>
      <c r="BX5" s="761"/>
      <c r="BY5" s="761"/>
      <c r="BZ5" s="761"/>
      <c r="CA5" s="761"/>
      <c r="CB5" s="761"/>
      <c r="CC5" s="761"/>
      <c r="CD5" s="761"/>
      <c r="CE5" s="761"/>
      <c r="CF5" s="761"/>
      <c r="CG5" s="762"/>
      <c r="CH5" s="766" t="s">
        <v>388</v>
      </c>
      <c r="CI5" s="767"/>
      <c r="CJ5" s="767"/>
      <c r="CK5" s="767"/>
      <c r="CL5" s="768"/>
      <c r="CM5" s="766" t="s">
        <v>389</v>
      </c>
      <c r="CN5" s="767"/>
      <c r="CO5" s="767"/>
      <c r="CP5" s="767"/>
      <c r="CQ5" s="768"/>
      <c r="CR5" s="766" t="s">
        <v>390</v>
      </c>
      <c r="CS5" s="767"/>
      <c r="CT5" s="767"/>
      <c r="CU5" s="767"/>
      <c r="CV5" s="768"/>
      <c r="CW5" s="766" t="s">
        <v>391</v>
      </c>
      <c r="CX5" s="767"/>
      <c r="CY5" s="767"/>
      <c r="CZ5" s="767"/>
      <c r="DA5" s="768"/>
      <c r="DB5" s="766" t="s">
        <v>392</v>
      </c>
      <c r="DC5" s="767"/>
      <c r="DD5" s="767"/>
      <c r="DE5" s="767"/>
      <c r="DF5" s="768"/>
      <c r="DG5" s="796" t="s">
        <v>393</v>
      </c>
      <c r="DH5" s="797"/>
      <c r="DI5" s="797"/>
      <c r="DJ5" s="797"/>
      <c r="DK5" s="798"/>
      <c r="DL5" s="796" t="s">
        <v>394</v>
      </c>
      <c r="DM5" s="797"/>
      <c r="DN5" s="797"/>
      <c r="DO5" s="797"/>
      <c r="DP5" s="798"/>
      <c r="DQ5" s="766" t="s">
        <v>395</v>
      </c>
      <c r="DR5" s="767"/>
      <c r="DS5" s="767"/>
      <c r="DT5" s="767"/>
      <c r="DU5" s="768"/>
      <c r="DV5" s="766" t="s">
        <v>386</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396</v>
      </c>
      <c r="C7" s="783"/>
      <c r="D7" s="783"/>
      <c r="E7" s="783"/>
      <c r="F7" s="783"/>
      <c r="G7" s="783"/>
      <c r="H7" s="783"/>
      <c r="I7" s="783"/>
      <c r="J7" s="783"/>
      <c r="K7" s="783"/>
      <c r="L7" s="783"/>
      <c r="M7" s="783"/>
      <c r="N7" s="783"/>
      <c r="O7" s="783"/>
      <c r="P7" s="784"/>
      <c r="Q7" s="785">
        <v>38129</v>
      </c>
      <c r="R7" s="786"/>
      <c r="S7" s="786"/>
      <c r="T7" s="786"/>
      <c r="U7" s="786"/>
      <c r="V7" s="786">
        <v>35690</v>
      </c>
      <c r="W7" s="786"/>
      <c r="X7" s="786"/>
      <c r="Y7" s="786"/>
      <c r="Z7" s="786"/>
      <c r="AA7" s="786">
        <v>2439</v>
      </c>
      <c r="AB7" s="786"/>
      <c r="AC7" s="786"/>
      <c r="AD7" s="786"/>
      <c r="AE7" s="787"/>
      <c r="AF7" s="788">
        <v>2098</v>
      </c>
      <c r="AG7" s="789"/>
      <c r="AH7" s="789"/>
      <c r="AI7" s="789"/>
      <c r="AJ7" s="790"/>
      <c r="AK7" s="791">
        <v>1307</v>
      </c>
      <c r="AL7" s="792"/>
      <c r="AM7" s="792"/>
      <c r="AN7" s="792"/>
      <c r="AO7" s="792"/>
      <c r="AP7" s="792">
        <v>22058</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t="s">
        <v>597</v>
      </c>
      <c r="BT7" s="780"/>
      <c r="BU7" s="780"/>
      <c r="BV7" s="780"/>
      <c r="BW7" s="780"/>
      <c r="BX7" s="780"/>
      <c r="BY7" s="780"/>
      <c r="BZ7" s="780"/>
      <c r="CA7" s="780"/>
      <c r="CB7" s="780"/>
      <c r="CC7" s="780"/>
      <c r="CD7" s="780"/>
      <c r="CE7" s="780"/>
      <c r="CF7" s="780"/>
      <c r="CG7" s="795"/>
      <c r="CH7" s="776">
        <v>54</v>
      </c>
      <c r="CI7" s="777"/>
      <c r="CJ7" s="777"/>
      <c r="CK7" s="777"/>
      <c r="CL7" s="778"/>
      <c r="CM7" s="776">
        <v>886</v>
      </c>
      <c r="CN7" s="777"/>
      <c r="CO7" s="777"/>
      <c r="CP7" s="777"/>
      <c r="CQ7" s="778"/>
      <c r="CR7" s="776">
        <v>37</v>
      </c>
      <c r="CS7" s="777"/>
      <c r="CT7" s="777"/>
      <c r="CU7" s="777"/>
      <c r="CV7" s="778"/>
      <c r="CW7" s="776" t="s">
        <v>591</v>
      </c>
      <c r="CX7" s="777"/>
      <c r="CY7" s="777"/>
      <c r="CZ7" s="777"/>
      <c r="DA7" s="778"/>
      <c r="DB7" s="776" t="s">
        <v>591</v>
      </c>
      <c r="DC7" s="777"/>
      <c r="DD7" s="777"/>
      <c r="DE7" s="777"/>
      <c r="DF7" s="778"/>
      <c r="DG7" s="776" t="s">
        <v>591</v>
      </c>
      <c r="DH7" s="777"/>
      <c r="DI7" s="777"/>
      <c r="DJ7" s="777"/>
      <c r="DK7" s="778"/>
      <c r="DL7" s="776" t="s">
        <v>591</v>
      </c>
      <c r="DM7" s="777"/>
      <c r="DN7" s="777"/>
      <c r="DO7" s="777"/>
      <c r="DP7" s="778"/>
      <c r="DQ7" s="776" t="s">
        <v>591</v>
      </c>
      <c r="DR7" s="777"/>
      <c r="DS7" s="777"/>
      <c r="DT7" s="777"/>
      <c r="DU7" s="778"/>
      <c r="DV7" s="779"/>
      <c r="DW7" s="780"/>
      <c r="DX7" s="780"/>
      <c r="DY7" s="780"/>
      <c r="DZ7" s="781"/>
      <c r="EA7" s="216"/>
    </row>
    <row r="8" spans="1:131" s="217" customFormat="1" ht="26.25" customHeight="1" x14ac:dyDescent="0.15">
      <c r="A8" s="220">
        <v>2</v>
      </c>
      <c r="B8" s="813" t="s">
        <v>397</v>
      </c>
      <c r="C8" s="814"/>
      <c r="D8" s="814"/>
      <c r="E8" s="814"/>
      <c r="F8" s="814"/>
      <c r="G8" s="814"/>
      <c r="H8" s="814"/>
      <c r="I8" s="814"/>
      <c r="J8" s="814"/>
      <c r="K8" s="814"/>
      <c r="L8" s="814"/>
      <c r="M8" s="814"/>
      <c r="N8" s="814"/>
      <c r="O8" s="814"/>
      <c r="P8" s="815"/>
      <c r="Q8" s="816">
        <v>2557</v>
      </c>
      <c r="R8" s="817"/>
      <c r="S8" s="817"/>
      <c r="T8" s="817"/>
      <c r="U8" s="817"/>
      <c r="V8" s="817">
        <v>1860</v>
      </c>
      <c r="W8" s="817"/>
      <c r="X8" s="817"/>
      <c r="Y8" s="817"/>
      <c r="Z8" s="817"/>
      <c r="AA8" s="817">
        <v>697</v>
      </c>
      <c r="AB8" s="817"/>
      <c r="AC8" s="817"/>
      <c r="AD8" s="817"/>
      <c r="AE8" s="818"/>
      <c r="AF8" s="819">
        <v>673</v>
      </c>
      <c r="AG8" s="820"/>
      <c r="AH8" s="820"/>
      <c r="AI8" s="820"/>
      <c r="AJ8" s="821"/>
      <c r="AK8" s="802">
        <v>830</v>
      </c>
      <c r="AL8" s="803"/>
      <c r="AM8" s="803"/>
      <c r="AN8" s="803"/>
      <c r="AO8" s="803"/>
      <c r="AP8" s="803">
        <v>2901</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t="s">
        <v>598</v>
      </c>
      <c r="BT8" s="807"/>
      <c r="BU8" s="807"/>
      <c r="BV8" s="807"/>
      <c r="BW8" s="807"/>
      <c r="BX8" s="807"/>
      <c r="BY8" s="807"/>
      <c r="BZ8" s="807"/>
      <c r="CA8" s="807"/>
      <c r="CB8" s="807"/>
      <c r="CC8" s="807"/>
      <c r="CD8" s="807"/>
      <c r="CE8" s="807"/>
      <c r="CF8" s="807"/>
      <c r="CG8" s="808"/>
      <c r="CH8" s="809">
        <v>12</v>
      </c>
      <c r="CI8" s="810"/>
      <c r="CJ8" s="810"/>
      <c r="CK8" s="810"/>
      <c r="CL8" s="811"/>
      <c r="CM8" s="809">
        <v>281</v>
      </c>
      <c r="CN8" s="810"/>
      <c r="CO8" s="810"/>
      <c r="CP8" s="810"/>
      <c r="CQ8" s="811"/>
      <c r="CR8" s="809">
        <v>90</v>
      </c>
      <c r="CS8" s="810"/>
      <c r="CT8" s="810"/>
      <c r="CU8" s="810"/>
      <c r="CV8" s="811"/>
      <c r="CW8" s="809" t="s">
        <v>591</v>
      </c>
      <c r="CX8" s="810"/>
      <c r="CY8" s="810"/>
      <c r="CZ8" s="810"/>
      <c r="DA8" s="811"/>
      <c r="DB8" s="809" t="s">
        <v>591</v>
      </c>
      <c r="DC8" s="810"/>
      <c r="DD8" s="810"/>
      <c r="DE8" s="810"/>
      <c r="DF8" s="811"/>
      <c r="DG8" s="809" t="s">
        <v>591</v>
      </c>
      <c r="DH8" s="810"/>
      <c r="DI8" s="810"/>
      <c r="DJ8" s="810"/>
      <c r="DK8" s="811"/>
      <c r="DL8" s="809" t="s">
        <v>591</v>
      </c>
      <c r="DM8" s="810"/>
      <c r="DN8" s="810"/>
      <c r="DO8" s="810"/>
      <c r="DP8" s="811"/>
      <c r="DQ8" s="809" t="s">
        <v>591</v>
      </c>
      <c r="DR8" s="810"/>
      <c r="DS8" s="810"/>
      <c r="DT8" s="810"/>
      <c r="DU8" s="811"/>
      <c r="DV8" s="806"/>
      <c r="DW8" s="807"/>
      <c r="DX8" s="807"/>
      <c r="DY8" s="807"/>
      <c r="DZ8" s="812"/>
      <c r="EA8" s="216"/>
    </row>
    <row r="9" spans="1:131" s="217" customFormat="1" ht="26.25" customHeight="1" x14ac:dyDescent="0.15">
      <c r="A9" s="220">
        <v>3</v>
      </c>
      <c r="B9" s="813" t="s">
        <v>398</v>
      </c>
      <c r="C9" s="814"/>
      <c r="D9" s="814"/>
      <c r="E9" s="814"/>
      <c r="F9" s="814"/>
      <c r="G9" s="814"/>
      <c r="H9" s="814"/>
      <c r="I9" s="814"/>
      <c r="J9" s="814"/>
      <c r="K9" s="814"/>
      <c r="L9" s="814"/>
      <c r="M9" s="814"/>
      <c r="N9" s="814"/>
      <c r="O9" s="814"/>
      <c r="P9" s="815"/>
      <c r="Q9" s="816">
        <v>1603</v>
      </c>
      <c r="R9" s="817"/>
      <c r="S9" s="817"/>
      <c r="T9" s="817"/>
      <c r="U9" s="817"/>
      <c r="V9" s="817">
        <v>1080</v>
      </c>
      <c r="W9" s="817"/>
      <c r="X9" s="817"/>
      <c r="Y9" s="817"/>
      <c r="Z9" s="817"/>
      <c r="AA9" s="817">
        <v>523</v>
      </c>
      <c r="AB9" s="817"/>
      <c r="AC9" s="817"/>
      <c r="AD9" s="817"/>
      <c r="AE9" s="818"/>
      <c r="AF9" s="819">
        <v>523</v>
      </c>
      <c r="AG9" s="820"/>
      <c r="AH9" s="820"/>
      <c r="AI9" s="820"/>
      <c r="AJ9" s="821"/>
      <c r="AK9" s="802" t="s">
        <v>526</v>
      </c>
      <c r="AL9" s="803"/>
      <c r="AM9" s="803"/>
      <c r="AN9" s="803"/>
      <c r="AO9" s="803"/>
      <c r="AP9" s="803" t="s">
        <v>526</v>
      </c>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t="s">
        <v>599</v>
      </c>
      <c r="BT9" s="807"/>
      <c r="BU9" s="807"/>
      <c r="BV9" s="807"/>
      <c r="BW9" s="807"/>
      <c r="BX9" s="807"/>
      <c r="BY9" s="807"/>
      <c r="BZ9" s="807"/>
      <c r="CA9" s="807"/>
      <c r="CB9" s="807"/>
      <c r="CC9" s="807"/>
      <c r="CD9" s="807"/>
      <c r="CE9" s="807"/>
      <c r="CF9" s="807"/>
      <c r="CG9" s="808"/>
      <c r="CH9" s="809">
        <v>0</v>
      </c>
      <c r="CI9" s="810"/>
      <c r="CJ9" s="810"/>
      <c r="CK9" s="810"/>
      <c r="CL9" s="811"/>
      <c r="CM9" s="809">
        <v>33</v>
      </c>
      <c r="CN9" s="810"/>
      <c r="CO9" s="810"/>
      <c r="CP9" s="810"/>
      <c r="CQ9" s="811"/>
      <c r="CR9" s="809">
        <v>12</v>
      </c>
      <c r="CS9" s="810"/>
      <c r="CT9" s="810"/>
      <c r="CU9" s="810"/>
      <c r="CV9" s="811"/>
      <c r="CW9" s="809" t="s">
        <v>591</v>
      </c>
      <c r="CX9" s="810"/>
      <c r="CY9" s="810"/>
      <c r="CZ9" s="810"/>
      <c r="DA9" s="811"/>
      <c r="DB9" s="809" t="s">
        <v>591</v>
      </c>
      <c r="DC9" s="810"/>
      <c r="DD9" s="810"/>
      <c r="DE9" s="810"/>
      <c r="DF9" s="811"/>
      <c r="DG9" s="809" t="s">
        <v>591</v>
      </c>
      <c r="DH9" s="810"/>
      <c r="DI9" s="810"/>
      <c r="DJ9" s="810"/>
      <c r="DK9" s="811"/>
      <c r="DL9" s="809" t="s">
        <v>591</v>
      </c>
      <c r="DM9" s="810"/>
      <c r="DN9" s="810"/>
      <c r="DO9" s="810"/>
      <c r="DP9" s="811"/>
      <c r="DQ9" s="809" t="s">
        <v>591</v>
      </c>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399</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400</v>
      </c>
      <c r="B23" s="822" t="s">
        <v>401</v>
      </c>
      <c r="C23" s="823"/>
      <c r="D23" s="823"/>
      <c r="E23" s="823"/>
      <c r="F23" s="823"/>
      <c r="G23" s="823"/>
      <c r="H23" s="823"/>
      <c r="I23" s="823"/>
      <c r="J23" s="823"/>
      <c r="K23" s="823"/>
      <c r="L23" s="823"/>
      <c r="M23" s="823"/>
      <c r="N23" s="823"/>
      <c r="O23" s="823"/>
      <c r="P23" s="824"/>
      <c r="Q23" s="825">
        <v>42151</v>
      </c>
      <c r="R23" s="826"/>
      <c r="S23" s="826"/>
      <c r="T23" s="826"/>
      <c r="U23" s="826"/>
      <c r="V23" s="826">
        <v>38492</v>
      </c>
      <c r="W23" s="826"/>
      <c r="X23" s="826"/>
      <c r="Y23" s="826"/>
      <c r="Z23" s="826"/>
      <c r="AA23" s="826">
        <v>3659</v>
      </c>
      <c r="AB23" s="826"/>
      <c r="AC23" s="826"/>
      <c r="AD23" s="826"/>
      <c r="AE23" s="827"/>
      <c r="AF23" s="828">
        <v>3294</v>
      </c>
      <c r="AG23" s="826"/>
      <c r="AH23" s="826"/>
      <c r="AI23" s="826"/>
      <c r="AJ23" s="829"/>
      <c r="AK23" s="830"/>
      <c r="AL23" s="831"/>
      <c r="AM23" s="831"/>
      <c r="AN23" s="831"/>
      <c r="AO23" s="831"/>
      <c r="AP23" s="826">
        <v>24958</v>
      </c>
      <c r="AQ23" s="826"/>
      <c r="AR23" s="826"/>
      <c r="AS23" s="826"/>
      <c r="AT23" s="826"/>
      <c r="AU23" s="842"/>
      <c r="AV23" s="842"/>
      <c r="AW23" s="842"/>
      <c r="AX23" s="842"/>
      <c r="AY23" s="843"/>
      <c r="AZ23" s="844" t="s">
        <v>241</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402</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403</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379</v>
      </c>
      <c r="B26" s="761"/>
      <c r="C26" s="761"/>
      <c r="D26" s="761"/>
      <c r="E26" s="761"/>
      <c r="F26" s="761"/>
      <c r="G26" s="761"/>
      <c r="H26" s="761"/>
      <c r="I26" s="761"/>
      <c r="J26" s="761"/>
      <c r="K26" s="761"/>
      <c r="L26" s="761"/>
      <c r="M26" s="761"/>
      <c r="N26" s="761"/>
      <c r="O26" s="761"/>
      <c r="P26" s="762"/>
      <c r="Q26" s="766" t="s">
        <v>404</v>
      </c>
      <c r="R26" s="767"/>
      <c r="S26" s="767"/>
      <c r="T26" s="767"/>
      <c r="U26" s="768"/>
      <c r="V26" s="766" t="s">
        <v>405</v>
      </c>
      <c r="W26" s="767"/>
      <c r="X26" s="767"/>
      <c r="Y26" s="767"/>
      <c r="Z26" s="768"/>
      <c r="AA26" s="766" t="s">
        <v>406</v>
      </c>
      <c r="AB26" s="767"/>
      <c r="AC26" s="767"/>
      <c r="AD26" s="767"/>
      <c r="AE26" s="767"/>
      <c r="AF26" s="847" t="s">
        <v>407</v>
      </c>
      <c r="AG26" s="848"/>
      <c r="AH26" s="848"/>
      <c r="AI26" s="848"/>
      <c r="AJ26" s="849"/>
      <c r="AK26" s="767" t="s">
        <v>408</v>
      </c>
      <c r="AL26" s="767"/>
      <c r="AM26" s="767"/>
      <c r="AN26" s="767"/>
      <c r="AO26" s="768"/>
      <c r="AP26" s="766" t="s">
        <v>409</v>
      </c>
      <c r="AQ26" s="767"/>
      <c r="AR26" s="767"/>
      <c r="AS26" s="767"/>
      <c r="AT26" s="768"/>
      <c r="AU26" s="766" t="s">
        <v>410</v>
      </c>
      <c r="AV26" s="767"/>
      <c r="AW26" s="767"/>
      <c r="AX26" s="767"/>
      <c r="AY26" s="768"/>
      <c r="AZ26" s="766" t="s">
        <v>411</v>
      </c>
      <c r="BA26" s="767"/>
      <c r="BB26" s="767"/>
      <c r="BC26" s="767"/>
      <c r="BD26" s="768"/>
      <c r="BE26" s="766" t="s">
        <v>386</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412</v>
      </c>
      <c r="C28" s="783"/>
      <c r="D28" s="783"/>
      <c r="E28" s="783"/>
      <c r="F28" s="783"/>
      <c r="G28" s="783"/>
      <c r="H28" s="783"/>
      <c r="I28" s="783"/>
      <c r="J28" s="783"/>
      <c r="K28" s="783"/>
      <c r="L28" s="783"/>
      <c r="M28" s="783"/>
      <c r="N28" s="783"/>
      <c r="O28" s="783"/>
      <c r="P28" s="784"/>
      <c r="Q28" s="855">
        <v>7194</v>
      </c>
      <c r="R28" s="856"/>
      <c r="S28" s="856"/>
      <c r="T28" s="856"/>
      <c r="U28" s="856"/>
      <c r="V28" s="856">
        <v>7070</v>
      </c>
      <c r="W28" s="856"/>
      <c r="X28" s="856"/>
      <c r="Y28" s="856"/>
      <c r="Z28" s="856"/>
      <c r="AA28" s="856">
        <v>124</v>
      </c>
      <c r="AB28" s="856"/>
      <c r="AC28" s="856"/>
      <c r="AD28" s="856"/>
      <c r="AE28" s="857"/>
      <c r="AF28" s="858">
        <v>124</v>
      </c>
      <c r="AG28" s="856"/>
      <c r="AH28" s="856"/>
      <c r="AI28" s="856"/>
      <c r="AJ28" s="859"/>
      <c r="AK28" s="860">
        <v>527</v>
      </c>
      <c r="AL28" s="861"/>
      <c r="AM28" s="861"/>
      <c r="AN28" s="861"/>
      <c r="AO28" s="861"/>
      <c r="AP28" s="861" t="s">
        <v>591</v>
      </c>
      <c r="AQ28" s="861"/>
      <c r="AR28" s="861"/>
      <c r="AS28" s="861"/>
      <c r="AT28" s="861"/>
      <c r="AU28" s="861" t="s">
        <v>591</v>
      </c>
      <c r="AV28" s="861"/>
      <c r="AW28" s="861"/>
      <c r="AX28" s="861"/>
      <c r="AY28" s="861"/>
      <c r="AZ28" s="862" t="s">
        <v>591</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413</v>
      </c>
      <c r="C29" s="814"/>
      <c r="D29" s="814"/>
      <c r="E29" s="814"/>
      <c r="F29" s="814"/>
      <c r="G29" s="814"/>
      <c r="H29" s="814"/>
      <c r="I29" s="814"/>
      <c r="J29" s="814"/>
      <c r="K29" s="814"/>
      <c r="L29" s="814"/>
      <c r="M29" s="814"/>
      <c r="N29" s="814"/>
      <c r="O29" s="814"/>
      <c r="P29" s="815"/>
      <c r="Q29" s="816">
        <v>2286</v>
      </c>
      <c r="R29" s="817"/>
      <c r="S29" s="817"/>
      <c r="T29" s="817"/>
      <c r="U29" s="817"/>
      <c r="V29" s="817">
        <v>2252</v>
      </c>
      <c r="W29" s="817"/>
      <c r="X29" s="817"/>
      <c r="Y29" s="817"/>
      <c r="Z29" s="817"/>
      <c r="AA29" s="817">
        <v>34</v>
      </c>
      <c r="AB29" s="817"/>
      <c r="AC29" s="817"/>
      <c r="AD29" s="817"/>
      <c r="AE29" s="818"/>
      <c r="AF29" s="819">
        <v>34</v>
      </c>
      <c r="AG29" s="820"/>
      <c r="AH29" s="820"/>
      <c r="AI29" s="820"/>
      <c r="AJ29" s="821"/>
      <c r="AK29" s="869">
        <v>1105</v>
      </c>
      <c r="AL29" s="863"/>
      <c r="AM29" s="863"/>
      <c r="AN29" s="863"/>
      <c r="AO29" s="863"/>
      <c r="AP29" s="863" t="s">
        <v>591</v>
      </c>
      <c r="AQ29" s="863"/>
      <c r="AR29" s="863"/>
      <c r="AS29" s="863"/>
      <c r="AT29" s="863"/>
      <c r="AU29" s="870" t="s">
        <v>591</v>
      </c>
      <c r="AV29" s="871"/>
      <c r="AW29" s="871"/>
      <c r="AX29" s="871"/>
      <c r="AY29" s="869"/>
      <c r="AZ29" s="864" t="s">
        <v>591</v>
      </c>
      <c r="BA29" s="865"/>
      <c r="BB29" s="865"/>
      <c r="BC29" s="865"/>
      <c r="BD29" s="866"/>
      <c r="BE29" s="867"/>
      <c r="BF29" s="867"/>
      <c r="BG29" s="867"/>
      <c r="BH29" s="867"/>
      <c r="BI29" s="868"/>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414</v>
      </c>
      <c r="C30" s="814"/>
      <c r="D30" s="814"/>
      <c r="E30" s="814"/>
      <c r="F30" s="814"/>
      <c r="G30" s="814"/>
      <c r="H30" s="814"/>
      <c r="I30" s="814"/>
      <c r="J30" s="814"/>
      <c r="K30" s="814"/>
      <c r="L30" s="814"/>
      <c r="M30" s="814"/>
      <c r="N30" s="814"/>
      <c r="O30" s="814"/>
      <c r="P30" s="815"/>
      <c r="Q30" s="816">
        <v>1788</v>
      </c>
      <c r="R30" s="817"/>
      <c r="S30" s="817"/>
      <c r="T30" s="817"/>
      <c r="U30" s="817"/>
      <c r="V30" s="817">
        <v>1641</v>
      </c>
      <c r="W30" s="817"/>
      <c r="X30" s="817"/>
      <c r="Y30" s="817"/>
      <c r="Z30" s="817"/>
      <c r="AA30" s="817">
        <v>148</v>
      </c>
      <c r="AB30" s="817"/>
      <c r="AC30" s="817"/>
      <c r="AD30" s="817"/>
      <c r="AE30" s="818"/>
      <c r="AF30" s="819">
        <v>1096</v>
      </c>
      <c r="AG30" s="820"/>
      <c r="AH30" s="820"/>
      <c r="AI30" s="820"/>
      <c r="AJ30" s="821"/>
      <c r="AK30" s="869">
        <v>10</v>
      </c>
      <c r="AL30" s="863"/>
      <c r="AM30" s="863"/>
      <c r="AN30" s="863"/>
      <c r="AO30" s="863"/>
      <c r="AP30" s="863">
        <v>392</v>
      </c>
      <c r="AQ30" s="863"/>
      <c r="AR30" s="863"/>
      <c r="AS30" s="863"/>
      <c r="AT30" s="863"/>
      <c r="AU30" s="863">
        <v>4</v>
      </c>
      <c r="AV30" s="863"/>
      <c r="AW30" s="863"/>
      <c r="AX30" s="863"/>
      <c r="AY30" s="863"/>
      <c r="AZ30" s="864" t="s">
        <v>591</v>
      </c>
      <c r="BA30" s="865"/>
      <c r="BB30" s="865"/>
      <c r="BC30" s="865"/>
      <c r="BD30" s="866"/>
      <c r="BE30" s="867" t="s">
        <v>415</v>
      </c>
      <c r="BF30" s="867"/>
      <c r="BG30" s="867"/>
      <c r="BH30" s="867"/>
      <c r="BI30" s="868"/>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416</v>
      </c>
      <c r="C31" s="814"/>
      <c r="D31" s="814"/>
      <c r="E31" s="814"/>
      <c r="F31" s="814"/>
      <c r="G31" s="814"/>
      <c r="H31" s="814"/>
      <c r="I31" s="814"/>
      <c r="J31" s="814"/>
      <c r="K31" s="814"/>
      <c r="L31" s="814"/>
      <c r="M31" s="814"/>
      <c r="N31" s="814"/>
      <c r="O31" s="814"/>
      <c r="P31" s="815"/>
      <c r="Q31" s="816">
        <v>2807</v>
      </c>
      <c r="R31" s="817"/>
      <c r="S31" s="817"/>
      <c r="T31" s="817"/>
      <c r="U31" s="817"/>
      <c r="V31" s="817">
        <v>2519</v>
      </c>
      <c r="W31" s="817"/>
      <c r="X31" s="817"/>
      <c r="Y31" s="817"/>
      <c r="Z31" s="817"/>
      <c r="AA31" s="817">
        <v>288</v>
      </c>
      <c r="AB31" s="817"/>
      <c r="AC31" s="817"/>
      <c r="AD31" s="817"/>
      <c r="AE31" s="818"/>
      <c r="AF31" s="819">
        <v>490</v>
      </c>
      <c r="AG31" s="820"/>
      <c r="AH31" s="820"/>
      <c r="AI31" s="820"/>
      <c r="AJ31" s="821"/>
      <c r="AK31" s="869">
        <v>600</v>
      </c>
      <c r="AL31" s="863"/>
      <c r="AM31" s="863"/>
      <c r="AN31" s="863"/>
      <c r="AO31" s="863"/>
      <c r="AP31" s="863">
        <v>7549</v>
      </c>
      <c r="AQ31" s="863"/>
      <c r="AR31" s="863"/>
      <c r="AS31" s="863"/>
      <c r="AT31" s="863"/>
      <c r="AU31" s="863">
        <v>0</v>
      </c>
      <c r="AV31" s="863"/>
      <c r="AW31" s="863"/>
      <c r="AX31" s="863"/>
      <c r="AY31" s="863"/>
      <c r="AZ31" s="864" t="s">
        <v>591</v>
      </c>
      <c r="BA31" s="865"/>
      <c r="BB31" s="865"/>
      <c r="BC31" s="865"/>
      <c r="BD31" s="866"/>
      <c r="BE31" s="867" t="s">
        <v>417</v>
      </c>
      <c r="BF31" s="867"/>
      <c r="BG31" s="867"/>
      <c r="BH31" s="867"/>
      <c r="BI31" s="868"/>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418</v>
      </c>
      <c r="C32" s="814"/>
      <c r="D32" s="814"/>
      <c r="E32" s="814"/>
      <c r="F32" s="814"/>
      <c r="G32" s="814"/>
      <c r="H32" s="814"/>
      <c r="I32" s="814"/>
      <c r="J32" s="814"/>
      <c r="K32" s="814"/>
      <c r="L32" s="814"/>
      <c r="M32" s="814"/>
      <c r="N32" s="814"/>
      <c r="O32" s="814"/>
      <c r="P32" s="815"/>
      <c r="Q32" s="816">
        <v>10351</v>
      </c>
      <c r="R32" s="817"/>
      <c r="S32" s="817"/>
      <c r="T32" s="817"/>
      <c r="U32" s="817"/>
      <c r="V32" s="817">
        <v>9129</v>
      </c>
      <c r="W32" s="817"/>
      <c r="X32" s="817"/>
      <c r="Y32" s="817"/>
      <c r="Z32" s="817"/>
      <c r="AA32" s="817">
        <v>1222</v>
      </c>
      <c r="AB32" s="817"/>
      <c r="AC32" s="817"/>
      <c r="AD32" s="817"/>
      <c r="AE32" s="818"/>
      <c r="AF32" s="819">
        <v>2558</v>
      </c>
      <c r="AG32" s="820"/>
      <c r="AH32" s="820"/>
      <c r="AI32" s="820"/>
      <c r="AJ32" s="821"/>
      <c r="AK32" s="869">
        <v>1602</v>
      </c>
      <c r="AL32" s="863"/>
      <c r="AM32" s="863"/>
      <c r="AN32" s="863"/>
      <c r="AO32" s="863"/>
      <c r="AP32" s="863">
        <v>4574</v>
      </c>
      <c r="AQ32" s="863"/>
      <c r="AR32" s="863"/>
      <c r="AS32" s="863"/>
      <c r="AT32" s="863"/>
      <c r="AU32" s="863">
        <v>9</v>
      </c>
      <c r="AV32" s="863"/>
      <c r="AW32" s="863"/>
      <c r="AX32" s="863"/>
      <c r="AY32" s="863"/>
      <c r="AZ32" s="864" t="s">
        <v>591</v>
      </c>
      <c r="BA32" s="865"/>
      <c r="BB32" s="865"/>
      <c r="BC32" s="865"/>
      <c r="BD32" s="866"/>
      <c r="BE32" s="867" t="s">
        <v>415</v>
      </c>
      <c r="BF32" s="867"/>
      <c r="BG32" s="867"/>
      <c r="BH32" s="867"/>
      <c r="BI32" s="868"/>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419</v>
      </c>
      <c r="C33" s="814"/>
      <c r="D33" s="814"/>
      <c r="E33" s="814"/>
      <c r="F33" s="814"/>
      <c r="G33" s="814"/>
      <c r="H33" s="814"/>
      <c r="I33" s="814"/>
      <c r="J33" s="814"/>
      <c r="K33" s="814"/>
      <c r="L33" s="814"/>
      <c r="M33" s="814"/>
      <c r="N33" s="814"/>
      <c r="O33" s="814"/>
      <c r="P33" s="815"/>
      <c r="Q33" s="816">
        <v>159376</v>
      </c>
      <c r="R33" s="817"/>
      <c r="S33" s="817"/>
      <c r="T33" s="817"/>
      <c r="U33" s="817"/>
      <c r="V33" s="817">
        <v>146696</v>
      </c>
      <c r="W33" s="817"/>
      <c r="X33" s="817"/>
      <c r="Y33" s="817"/>
      <c r="Z33" s="817"/>
      <c r="AA33" s="817">
        <v>12681</v>
      </c>
      <c r="AB33" s="817"/>
      <c r="AC33" s="817"/>
      <c r="AD33" s="817"/>
      <c r="AE33" s="818"/>
      <c r="AF33" s="819">
        <v>34605</v>
      </c>
      <c r="AG33" s="820"/>
      <c r="AH33" s="820"/>
      <c r="AI33" s="820"/>
      <c r="AJ33" s="821"/>
      <c r="AK33" s="869" t="s">
        <v>526</v>
      </c>
      <c r="AL33" s="863"/>
      <c r="AM33" s="863"/>
      <c r="AN33" s="863"/>
      <c r="AO33" s="863"/>
      <c r="AP33" s="863">
        <v>1402</v>
      </c>
      <c r="AQ33" s="863"/>
      <c r="AR33" s="863"/>
      <c r="AS33" s="863"/>
      <c r="AT33" s="863"/>
      <c r="AU33" s="863">
        <v>0</v>
      </c>
      <c r="AV33" s="863"/>
      <c r="AW33" s="863"/>
      <c r="AX33" s="863"/>
      <c r="AY33" s="863"/>
      <c r="AZ33" s="864" t="s">
        <v>591</v>
      </c>
      <c r="BA33" s="865"/>
      <c r="BB33" s="865"/>
      <c r="BC33" s="865"/>
      <c r="BD33" s="866"/>
      <c r="BE33" s="867" t="s">
        <v>417</v>
      </c>
      <c r="BF33" s="867"/>
      <c r="BG33" s="867"/>
      <c r="BH33" s="867"/>
      <c r="BI33" s="868"/>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t="s">
        <v>420</v>
      </c>
      <c r="C34" s="814"/>
      <c r="D34" s="814"/>
      <c r="E34" s="814"/>
      <c r="F34" s="814"/>
      <c r="G34" s="814"/>
      <c r="H34" s="814"/>
      <c r="I34" s="814"/>
      <c r="J34" s="814"/>
      <c r="K34" s="814"/>
      <c r="L34" s="814"/>
      <c r="M34" s="814"/>
      <c r="N34" s="814"/>
      <c r="O34" s="814"/>
      <c r="P34" s="815"/>
      <c r="Q34" s="816">
        <v>249</v>
      </c>
      <c r="R34" s="817"/>
      <c r="S34" s="817"/>
      <c r="T34" s="817"/>
      <c r="U34" s="817"/>
      <c r="V34" s="817">
        <v>93</v>
      </c>
      <c r="W34" s="817"/>
      <c r="X34" s="817"/>
      <c r="Y34" s="817"/>
      <c r="Z34" s="817"/>
      <c r="AA34" s="817">
        <v>156</v>
      </c>
      <c r="AB34" s="817"/>
      <c r="AC34" s="817"/>
      <c r="AD34" s="817"/>
      <c r="AE34" s="818"/>
      <c r="AF34" s="819">
        <v>156</v>
      </c>
      <c r="AG34" s="820"/>
      <c r="AH34" s="820"/>
      <c r="AI34" s="820"/>
      <c r="AJ34" s="821"/>
      <c r="AK34" s="869" t="s">
        <v>591</v>
      </c>
      <c r="AL34" s="863"/>
      <c r="AM34" s="863"/>
      <c r="AN34" s="863"/>
      <c r="AO34" s="863"/>
      <c r="AP34" s="864" t="s">
        <v>591</v>
      </c>
      <c r="AQ34" s="865"/>
      <c r="AR34" s="865"/>
      <c r="AS34" s="865"/>
      <c r="AT34" s="866"/>
      <c r="AU34" s="863">
        <v>0</v>
      </c>
      <c r="AV34" s="863"/>
      <c r="AW34" s="863"/>
      <c r="AX34" s="863"/>
      <c r="AY34" s="863"/>
      <c r="AZ34" s="864" t="s">
        <v>591</v>
      </c>
      <c r="BA34" s="865"/>
      <c r="BB34" s="865"/>
      <c r="BC34" s="865"/>
      <c r="BD34" s="866"/>
      <c r="BE34" s="867" t="s">
        <v>421</v>
      </c>
      <c r="BF34" s="867"/>
      <c r="BG34" s="867"/>
      <c r="BH34" s="867"/>
      <c r="BI34" s="868"/>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9"/>
      <c r="AL35" s="863"/>
      <c r="AM35" s="863"/>
      <c r="AN35" s="863"/>
      <c r="AO35" s="863"/>
      <c r="AP35" s="863"/>
      <c r="AQ35" s="863"/>
      <c r="AR35" s="863"/>
      <c r="AS35" s="863"/>
      <c r="AT35" s="863"/>
      <c r="AU35" s="863"/>
      <c r="AV35" s="863"/>
      <c r="AW35" s="863"/>
      <c r="AX35" s="863"/>
      <c r="AY35" s="863"/>
      <c r="AZ35" s="872"/>
      <c r="BA35" s="872"/>
      <c r="BB35" s="872"/>
      <c r="BC35" s="872"/>
      <c r="BD35" s="872"/>
      <c r="BE35" s="867"/>
      <c r="BF35" s="867"/>
      <c r="BG35" s="867"/>
      <c r="BH35" s="867"/>
      <c r="BI35" s="868"/>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9"/>
      <c r="AL36" s="863"/>
      <c r="AM36" s="863"/>
      <c r="AN36" s="863"/>
      <c r="AO36" s="863"/>
      <c r="AP36" s="863"/>
      <c r="AQ36" s="863"/>
      <c r="AR36" s="863"/>
      <c r="AS36" s="863"/>
      <c r="AT36" s="863"/>
      <c r="AU36" s="863"/>
      <c r="AV36" s="863"/>
      <c r="AW36" s="863"/>
      <c r="AX36" s="863"/>
      <c r="AY36" s="863"/>
      <c r="AZ36" s="872"/>
      <c r="BA36" s="872"/>
      <c r="BB36" s="872"/>
      <c r="BC36" s="872"/>
      <c r="BD36" s="872"/>
      <c r="BE36" s="867"/>
      <c r="BF36" s="867"/>
      <c r="BG36" s="867"/>
      <c r="BH36" s="867"/>
      <c r="BI36" s="868"/>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9"/>
      <c r="AL37" s="863"/>
      <c r="AM37" s="863"/>
      <c r="AN37" s="863"/>
      <c r="AO37" s="863"/>
      <c r="AP37" s="863"/>
      <c r="AQ37" s="863"/>
      <c r="AR37" s="863"/>
      <c r="AS37" s="863"/>
      <c r="AT37" s="863"/>
      <c r="AU37" s="863"/>
      <c r="AV37" s="863"/>
      <c r="AW37" s="863"/>
      <c r="AX37" s="863"/>
      <c r="AY37" s="863"/>
      <c r="AZ37" s="872"/>
      <c r="BA37" s="872"/>
      <c r="BB37" s="872"/>
      <c r="BC37" s="872"/>
      <c r="BD37" s="872"/>
      <c r="BE37" s="867"/>
      <c r="BF37" s="867"/>
      <c r="BG37" s="867"/>
      <c r="BH37" s="867"/>
      <c r="BI37" s="868"/>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9"/>
      <c r="AL38" s="863"/>
      <c r="AM38" s="863"/>
      <c r="AN38" s="863"/>
      <c r="AO38" s="863"/>
      <c r="AP38" s="863"/>
      <c r="AQ38" s="863"/>
      <c r="AR38" s="863"/>
      <c r="AS38" s="863"/>
      <c r="AT38" s="863"/>
      <c r="AU38" s="863"/>
      <c r="AV38" s="863"/>
      <c r="AW38" s="863"/>
      <c r="AX38" s="863"/>
      <c r="AY38" s="863"/>
      <c r="AZ38" s="872"/>
      <c r="BA38" s="872"/>
      <c r="BB38" s="872"/>
      <c r="BC38" s="872"/>
      <c r="BD38" s="872"/>
      <c r="BE38" s="867"/>
      <c r="BF38" s="867"/>
      <c r="BG38" s="867"/>
      <c r="BH38" s="867"/>
      <c r="BI38" s="868"/>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9"/>
      <c r="AL39" s="863"/>
      <c r="AM39" s="863"/>
      <c r="AN39" s="863"/>
      <c r="AO39" s="863"/>
      <c r="AP39" s="863"/>
      <c r="AQ39" s="863"/>
      <c r="AR39" s="863"/>
      <c r="AS39" s="863"/>
      <c r="AT39" s="863"/>
      <c r="AU39" s="863"/>
      <c r="AV39" s="863"/>
      <c r="AW39" s="863"/>
      <c r="AX39" s="863"/>
      <c r="AY39" s="863"/>
      <c r="AZ39" s="872"/>
      <c r="BA39" s="872"/>
      <c r="BB39" s="872"/>
      <c r="BC39" s="872"/>
      <c r="BD39" s="872"/>
      <c r="BE39" s="867"/>
      <c r="BF39" s="867"/>
      <c r="BG39" s="867"/>
      <c r="BH39" s="867"/>
      <c r="BI39" s="868"/>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9"/>
      <c r="AL40" s="863"/>
      <c r="AM40" s="863"/>
      <c r="AN40" s="863"/>
      <c r="AO40" s="863"/>
      <c r="AP40" s="863"/>
      <c r="AQ40" s="863"/>
      <c r="AR40" s="863"/>
      <c r="AS40" s="863"/>
      <c r="AT40" s="863"/>
      <c r="AU40" s="863"/>
      <c r="AV40" s="863"/>
      <c r="AW40" s="863"/>
      <c r="AX40" s="863"/>
      <c r="AY40" s="863"/>
      <c r="AZ40" s="872"/>
      <c r="BA40" s="872"/>
      <c r="BB40" s="872"/>
      <c r="BC40" s="872"/>
      <c r="BD40" s="872"/>
      <c r="BE40" s="867"/>
      <c r="BF40" s="867"/>
      <c r="BG40" s="867"/>
      <c r="BH40" s="867"/>
      <c r="BI40" s="868"/>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9"/>
      <c r="AL41" s="863"/>
      <c r="AM41" s="863"/>
      <c r="AN41" s="863"/>
      <c r="AO41" s="863"/>
      <c r="AP41" s="863"/>
      <c r="AQ41" s="863"/>
      <c r="AR41" s="863"/>
      <c r="AS41" s="863"/>
      <c r="AT41" s="863"/>
      <c r="AU41" s="863"/>
      <c r="AV41" s="863"/>
      <c r="AW41" s="863"/>
      <c r="AX41" s="863"/>
      <c r="AY41" s="863"/>
      <c r="AZ41" s="872"/>
      <c r="BA41" s="872"/>
      <c r="BB41" s="872"/>
      <c r="BC41" s="872"/>
      <c r="BD41" s="872"/>
      <c r="BE41" s="867"/>
      <c r="BF41" s="867"/>
      <c r="BG41" s="867"/>
      <c r="BH41" s="867"/>
      <c r="BI41" s="868"/>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9"/>
      <c r="AL42" s="863"/>
      <c r="AM42" s="863"/>
      <c r="AN42" s="863"/>
      <c r="AO42" s="863"/>
      <c r="AP42" s="863"/>
      <c r="AQ42" s="863"/>
      <c r="AR42" s="863"/>
      <c r="AS42" s="863"/>
      <c r="AT42" s="863"/>
      <c r="AU42" s="863"/>
      <c r="AV42" s="863"/>
      <c r="AW42" s="863"/>
      <c r="AX42" s="863"/>
      <c r="AY42" s="863"/>
      <c r="AZ42" s="872"/>
      <c r="BA42" s="872"/>
      <c r="BB42" s="872"/>
      <c r="BC42" s="872"/>
      <c r="BD42" s="872"/>
      <c r="BE42" s="867"/>
      <c r="BF42" s="867"/>
      <c r="BG42" s="867"/>
      <c r="BH42" s="867"/>
      <c r="BI42" s="868"/>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9"/>
      <c r="AL43" s="863"/>
      <c r="AM43" s="863"/>
      <c r="AN43" s="863"/>
      <c r="AO43" s="863"/>
      <c r="AP43" s="863"/>
      <c r="AQ43" s="863"/>
      <c r="AR43" s="863"/>
      <c r="AS43" s="863"/>
      <c r="AT43" s="863"/>
      <c r="AU43" s="863"/>
      <c r="AV43" s="863"/>
      <c r="AW43" s="863"/>
      <c r="AX43" s="863"/>
      <c r="AY43" s="863"/>
      <c r="AZ43" s="872"/>
      <c r="BA43" s="872"/>
      <c r="BB43" s="872"/>
      <c r="BC43" s="872"/>
      <c r="BD43" s="872"/>
      <c r="BE43" s="867"/>
      <c r="BF43" s="867"/>
      <c r="BG43" s="867"/>
      <c r="BH43" s="867"/>
      <c r="BI43" s="868"/>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9"/>
      <c r="AL44" s="863"/>
      <c r="AM44" s="863"/>
      <c r="AN44" s="863"/>
      <c r="AO44" s="863"/>
      <c r="AP44" s="863"/>
      <c r="AQ44" s="863"/>
      <c r="AR44" s="863"/>
      <c r="AS44" s="863"/>
      <c r="AT44" s="863"/>
      <c r="AU44" s="863"/>
      <c r="AV44" s="863"/>
      <c r="AW44" s="863"/>
      <c r="AX44" s="863"/>
      <c r="AY44" s="863"/>
      <c r="AZ44" s="872"/>
      <c r="BA44" s="872"/>
      <c r="BB44" s="872"/>
      <c r="BC44" s="872"/>
      <c r="BD44" s="872"/>
      <c r="BE44" s="867"/>
      <c r="BF44" s="867"/>
      <c r="BG44" s="867"/>
      <c r="BH44" s="867"/>
      <c r="BI44" s="868"/>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9"/>
      <c r="AL45" s="863"/>
      <c r="AM45" s="863"/>
      <c r="AN45" s="863"/>
      <c r="AO45" s="863"/>
      <c r="AP45" s="863"/>
      <c r="AQ45" s="863"/>
      <c r="AR45" s="863"/>
      <c r="AS45" s="863"/>
      <c r="AT45" s="863"/>
      <c r="AU45" s="863"/>
      <c r="AV45" s="863"/>
      <c r="AW45" s="863"/>
      <c r="AX45" s="863"/>
      <c r="AY45" s="863"/>
      <c r="AZ45" s="872"/>
      <c r="BA45" s="872"/>
      <c r="BB45" s="872"/>
      <c r="BC45" s="872"/>
      <c r="BD45" s="872"/>
      <c r="BE45" s="867"/>
      <c r="BF45" s="867"/>
      <c r="BG45" s="867"/>
      <c r="BH45" s="867"/>
      <c r="BI45" s="868"/>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9"/>
      <c r="AL46" s="863"/>
      <c r="AM46" s="863"/>
      <c r="AN46" s="863"/>
      <c r="AO46" s="863"/>
      <c r="AP46" s="863"/>
      <c r="AQ46" s="863"/>
      <c r="AR46" s="863"/>
      <c r="AS46" s="863"/>
      <c r="AT46" s="863"/>
      <c r="AU46" s="863"/>
      <c r="AV46" s="863"/>
      <c r="AW46" s="863"/>
      <c r="AX46" s="863"/>
      <c r="AY46" s="863"/>
      <c r="AZ46" s="872"/>
      <c r="BA46" s="872"/>
      <c r="BB46" s="872"/>
      <c r="BC46" s="872"/>
      <c r="BD46" s="872"/>
      <c r="BE46" s="867"/>
      <c r="BF46" s="867"/>
      <c r="BG46" s="867"/>
      <c r="BH46" s="867"/>
      <c r="BI46" s="868"/>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9"/>
      <c r="AL47" s="863"/>
      <c r="AM47" s="863"/>
      <c r="AN47" s="863"/>
      <c r="AO47" s="863"/>
      <c r="AP47" s="863"/>
      <c r="AQ47" s="863"/>
      <c r="AR47" s="863"/>
      <c r="AS47" s="863"/>
      <c r="AT47" s="863"/>
      <c r="AU47" s="863"/>
      <c r="AV47" s="863"/>
      <c r="AW47" s="863"/>
      <c r="AX47" s="863"/>
      <c r="AY47" s="863"/>
      <c r="AZ47" s="872"/>
      <c r="BA47" s="872"/>
      <c r="BB47" s="872"/>
      <c r="BC47" s="872"/>
      <c r="BD47" s="872"/>
      <c r="BE47" s="867"/>
      <c r="BF47" s="867"/>
      <c r="BG47" s="867"/>
      <c r="BH47" s="867"/>
      <c r="BI47" s="868"/>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9"/>
      <c r="AL48" s="863"/>
      <c r="AM48" s="863"/>
      <c r="AN48" s="863"/>
      <c r="AO48" s="863"/>
      <c r="AP48" s="863"/>
      <c r="AQ48" s="863"/>
      <c r="AR48" s="863"/>
      <c r="AS48" s="863"/>
      <c r="AT48" s="863"/>
      <c r="AU48" s="863"/>
      <c r="AV48" s="863"/>
      <c r="AW48" s="863"/>
      <c r="AX48" s="863"/>
      <c r="AY48" s="863"/>
      <c r="AZ48" s="872"/>
      <c r="BA48" s="872"/>
      <c r="BB48" s="872"/>
      <c r="BC48" s="872"/>
      <c r="BD48" s="872"/>
      <c r="BE48" s="867"/>
      <c r="BF48" s="867"/>
      <c r="BG48" s="867"/>
      <c r="BH48" s="867"/>
      <c r="BI48" s="868"/>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9"/>
      <c r="AL49" s="863"/>
      <c r="AM49" s="863"/>
      <c r="AN49" s="863"/>
      <c r="AO49" s="863"/>
      <c r="AP49" s="863"/>
      <c r="AQ49" s="863"/>
      <c r="AR49" s="863"/>
      <c r="AS49" s="863"/>
      <c r="AT49" s="863"/>
      <c r="AU49" s="863"/>
      <c r="AV49" s="863"/>
      <c r="AW49" s="863"/>
      <c r="AX49" s="863"/>
      <c r="AY49" s="863"/>
      <c r="AZ49" s="872"/>
      <c r="BA49" s="872"/>
      <c r="BB49" s="872"/>
      <c r="BC49" s="872"/>
      <c r="BD49" s="872"/>
      <c r="BE49" s="867"/>
      <c r="BF49" s="867"/>
      <c r="BG49" s="867"/>
      <c r="BH49" s="867"/>
      <c r="BI49" s="868"/>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73"/>
      <c r="R50" s="874"/>
      <c r="S50" s="874"/>
      <c r="T50" s="874"/>
      <c r="U50" s="874"/>
      <c r="V50" s="874"/>
      <c r="W50" s="874"/>
      <c r="X50" s="874"/>
      <c r="Y50" s="874"/>
      <c r="Z50" s="874"/>
      <c r="AA50" s="874"/>
      <c r="AB50" s="874"/>
      <c r="AC50" s="874"/>
      <c r="AD50" s="874"/>
      <c r="AE50" s="875"/>
      <c r="AF50" s="819"/>
      <c r="AG50" s="820"/>
      <c r="AH50" s="820"/>
      <c r="AI50" s="820"/>
      <c r="AJ50" s="821"/>
      <c r="AK50" s="877"/>
      <c r="AL50" s="874"/>
      <c r="AM50" s="874"/>
      <c r="AN50" s="874"/>
      <c r="AO50" s="874"/>
      <c r="AP50" s="874"/>
      <c r="AQ50" s="874"/>
      <c r="AR50" s="874"/>
      <c r="AS50" s="874"/>
      <c r="AT50" s="874"/>
      <c r="AU50" s="874"/>
      <c r="AV50" s="874"/>
      <c r="AW50" s="874"/>
      <c r="AX50" s="874"/>
      <c r="AY50" s="874"/>
      <c r="AZ50" s="876"/>
      <c r="BA50" s="876"/>
      <c r="BB50" s="876"/>
      <c r="BC50" s="876"/>
      <c r="BD50" s="876"/>
      <c r="BE50" s="867"/>
      <c r="BF50" s="867"/>
      <c r="BG50" s="867"/>
      <c r="BH50" s="867"/>
      <c r="BI50" s="868"/>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73"/>
      <c r="R51" s="874"/>
      <c r="S51" s="874"/>
      <c r="T51" s="874"/>
      <c r="U51" s="874"/>
      <c r="V51" s="874"/>
      <c r="W51" s="874"/>
      <c r="X51" s="874"/>
      <c r="Y51" s="874"/>
      <c r="Z51" s="874"/>
      <c r="AA51" s="874"/>
      <c r="AB51" s="874"/>
      <c r="AC51" s="874"/>
      <c r="AD51" s="874"/>
      <c r="AE51" s="875"/>
      <c r="AF51" s="819"/>
      <c r="AG51" s="820"/>
      <c r="AH51" s="820"/>
      <c r="AI51" s="820"/>
      <c r="AJ51" s="821"/>
      <c r="AK51" s="877"/>
      <c r="AL51" s="874"/>
      <c r="AM51" s="874"/>
      <c r="AN51" s="874"/>
      <c r="AO51" s="874"/>
      <c r="AP51" s="874"/>
      <c r="AQ51" s="874"/>
      <c r="AR51" s="874"/>
      <c r="AS51" s="874"/>
      <c r="AT51" s="874"/>
      <c r="AU51" s="874"/>
      <c r="AV51" s="874"/>
      <c r="AW51" s="874"/>
      <c r="AX51" s="874"/>
      <c r="AY51" s="874"/>
      <c r="AZ51" s="876"/>
      <c r="BA51" s="876"/>
      <c r="BB51" s="876"/>
      <c r="BC51" s="876"/>
      <c r="BD51" s="876"/>
      <c r="BE51" s="867"/>
      <c r="BF51" s="867"/>
      <c r="BG51" s="867"/>
      <c r="BH51" s="867"/>
      <c r="BI51" s="868"/>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73"/>
      <c r="R52" s="874"/>
      <c r="S52" s="874"/>
      <c r="T52" s="874"/>
      <c r="U52" s="874"/>
      <c r="V52" s="874"/>
      <c r="W52" s="874"/>
      <c r="X52" s="874"/>
      <c r="Y52" s="874"/>
      <c r="Z52" s="874"/>
      <c r="AA52" s="874"/>
      <c r="AB52" s="874"/>
      <c r="AC52" s="874"/>
      <c r="AD52" s="874"/>
      <c r="AE52" s="875"/>
      <c r="AF52" s="819"/>
      <c r="AG52" s="820"/>
      <c r="AH52" s="820"/>
      <c r="AI52" s="820"/>
      <c r="AJ52" s="821"/>
      <c r="AK52" s="877"/>
      <c r="AL52" s="874"/>
      <c r="AM52" s="874"/>
      <c r="AN52" s="874"/>
      <c r="AO52" s="874"/>
      <c r="AP52" s="874"/>
      <c r="AQ52" s="874"/>
      <c r="AR52" s="874"/>
      <c r="AS52" s="874"/>
      <c r="AT52" s="874"/>
      <c r="AU52" s="874"/>
      <c r="AV52" s="874"/>
      <c r="AW52" s="874"/>
      <c r="AX52" s="874"/>
      <c r="AY52" s="874"/>
      <c r="AZ52" s="876"/>
      <c r="BA52" s="876"/>
      <c r="BB52" s="876"/>
      <c r="BC52" s="876"/>
      <c r="BD52" s="876"/>
      <c r="BE52" s="867"/>
      <c r="BF52" s="867"/>
      <c r="BG52" s="867"/>
      <c r="BH52" s="867"/>
      <c r="BI52" s="868"/>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73"/>
      <c r="R53" s="874"/>
      <c r="S53" s="874"/>
      <c r="T53" s="874"/>
      <c r="U53" s="874"/>
      <c r="V53" s="874"/>
      <c r="W53" s="874"/>
      <c r="X53" s="874"/>
      <c r="Y53" s="874"/>
      <c r="Z53" s="874"/>
      <c r="AA53" s="874"/>
      <c r="AB53" s="874"/>
      <c r="AC53" s="874"/>
      <c r="AD53" s="874"/>
      <c r="AE53" s="875"/>
      <c r="AF53" s="819"/>
      <c r="AG53" s="820"/>
      <c r="AH53" s="820"/>
      <c r="AI53" s="820"/>
      <c r="AJ53" s="821"/>
      <c r="AK53" s="877"/>
      <c r="AL53" s="874"/>
      <c r="AM53" s="874"/>
      <c r="AN53" s="874"/>
      <c r="AO53" s="874"/>
      <c r="AP53" s="874"/>
      <c r="AQ53" s="874"/>
      <c r="AR53" s="874"/>
      <c r="AS53" s="874"/>
      <c r="AT53" s="874"/>
      <c r="AU53" s="874"/>
      <c r="AV53" s="874"/>
      <c r="AW53" s="874"/>
      <c r="AX53" s="874"/>
      <c r="AY53" s="874"/>
      <c r="AZ53" s="876"/>
      <c r="BA53" s="876"/>
      <c r="BB53" s="876"/>
      <c r="BC53" s="876"/>
      <c r="BD53" s="876"/>
      <c r="BE53" s="867"/>
      <c r="BF53" s="867"/>
      <c r="BG53" s="867"/>
      <c r="BH53" s="867"/>
      <c r="BI53" s="868"/>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73"/>
      <c r="R54" s="874"/>
      <c r="S54" s="874"/>
      <c r="T54" s="874"/>
      <c r="U54" s="874"/>
      <c r="V54" s="874"/>
      <c r="W54" s="874"/>
      <c r="X54" s="874"/>
      <c r="Y54" s="874"/>
      <c r="Z54" s="874"/>
      <c r="AA54" s="874"/>
      <c r="AB54" s="874"/>
      <c r="AC54" s="874"/>
      <c r="AD54" s="874"/>
      <c r="AE54" s="875"/>
      <c r="AF54" s="819"/>
      <c r="AG54" s="820"/>
      <c r="AH54" s="820"/>
      <c r="AI54" s="820"/>
      <c r="AJ54" s="821"/>
      <c r="AK54" s="877"/>
      <c r="AL54" s="874"/>
      <c r="AM54" s="874"/>
      <c r="AN54" s="874"/>
      <c r="AO54" s="874"/>
      <c r="AP54" s="874"/>
      <c r="AQ54" s="874"/>
      <c r="AR54" s="874"/>
      <c r="AS54" s="874"/>
      <c r="AT54" s="874"/>
      <c r="AU54" s="874"/>
      <c r="AV54" s="874"/>
      <c r="AW54" s="874"/>
      <c r="AX54" s="874"/>
      <c r="AY54" s="874"/>
      <c r="AZ54" s="876"/>
      <c r="BA54" s="876"/>
      <c r="BB54" s="876"/>
      <c r="BC54" s="876"/>
      <c r="BD54" s="876"/>
      <c r="BE54" s="867"/>
      <c r="BF54" s="867"/>
      <c r="BG54" s="867"/>
      <c r="BH54" s="867"/>
      <c r="BI54" s="868"/>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73"/>
      <c r="R55" s="874"/>
      <c r="S55" s="874"/>
      <c r="T55" s="874"/>
      <c r="U55" s="874"/>
      <c r="V55" s="874"/>
      <c r="W55" s="874"/>
      <c r="X55" s="874"/>
      <c r="Y55" s="874"/>
      <c r="Z55" s="874"/>
      <c r="AA55" s="874"/>
      <c r="AB55" s="874"/>
      <c r="AC55" s="874"/>
      <c r="AD55" s="874"/>
      <c r="AE55" s="875"/>
      <c r="AF55" s="819"/>
      <c r="AG55" s="820"/>
      <c r="AH55" s="820"/>
      <c r="AI55" s="820"/>
      <c r="AJ55" s="821"/>
      <c r="AK55" s="877"/>
      <c r="AL55" s="874"/>
      <c r="AM55" s="874"/>
      <c r="AN55" s="874"/>
      <c r="AO55" s="874"/>
      <c r="AP55" s="874"/>
      <c r="AQ55" s="874"/>
      <c r="AR55" s="874"/>
      <c r="AS55" s="874"/>
      <c r="AT55" s="874"/>
      <c r="AU55" s="874"/>
      <c r="AV55" s="874"/>
      <c r="AW55" s="874"/>
      <c r="AX55" s="874"/>
      <c r="AY55" s="874"/>
      <c r="AZ55" s="876"/>
      <c r="BA55" s="876"/>
      <c r="BB55" s="876"/>
      <c r="BC55" s="876"/>
      <c r="BD55" s="876"/>
      <c r="BE55" s="867"/>
      <c r="BF55" s="867"/>
      <c r="BG55" s="867"/>
      <c r="BH55" s="867"/>
      <c r="BI55" s="868"/>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73"/>
      <c r="R56" s="874"/>
      <c r="S56" s="874"/>
      <c r="T56" s="874"/>
      <c r="U56" s="874"/>
      <c r="V56" s="874"/>
      <c r="W56" s="874"/>
      <c r="X56" s="874"/>
      <c r="Y56" s="874"/>
      <c r="Z56" s="874"/>
      <c r="AA56" s="874"/>
      <c r="AB56" s="874"/>
      <c r="AC56" s="874"/>
      <c r="AD56" s="874"/>
      <c r="AE56" s="875"/>
      <c r="AF56" s="819"/>
      <c r="AG56" s="820"/>
      <c r="AH56" s="820"/>
      <c r="AI56" s="820"/>
      <c r="AJ56" s="821"/>
      <c r="AK56" s="877"/>
      <c r="AL56" s="874"/>
      <c r="AM56" s="874"/>
      <c r="AN56" s="874"/>
      <c r="AO56" s="874"/>
      <c r="AP56" s="874"/>
      <c r="AQ56" s="874"/>
      <c r="AR56" s="874"/>
      <c r="AS56" s="874"/>
      <c r="AT56" s="874"/>
      <c r="AU56" s="874"/>
      <c r="AV56" s="874"/>
      <c r="AW56" s="874"/>
      <c r="AX56" s="874"/>
      <c r="AY56" s="874"/>
      <c r="AZ56" s="876"/>
      <c r="BA56" s="876"/>
      <c r="BB56" s="876"/>
      <c r="BC56" s="876"/>
      <c r="BD56" s="876"/>
      <c r="BE56" s="867"/>
      <c r="BF56" s="867"/>
      <c r="BG56" s="867"/>
      <c r="BH56" s="867"/>
      <c r="BI56" s="868"/>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73"/>
      <c r="R57" s="874"/>
      <c r="S57" s="874"/>
      <c r="T57" s="874"/>
      <c r="U57" s="874"/>
      <c r="V57" s="874"/>
      <c r="W57" s="874"/>
      <c r="X57" s="874"/>
      <c r="Y57" s="874"/>
      <c r="Z57" s="874"/>
      <c r="AA57" s="874"/>
      <c r="AB57" s="874"/>
      <c r="AC57" s="874"/>
      <c r="AD57" s="874"/>
      <c r="AE57" s="875"/>
      <c r="AF57" s="819"/>
      <c r="AG57" s="820"/>
      <c r="AH57" s="820"/>
      <c r="AI57" s="820"/>
      <c r="AJ57" s="821"/>
      <c r="AK57" s="877"/>
      <c r="AL57" s="874"/>
      <c r="AM57" s="874"/>
      <c r="AN57" s="874"/>
      <c r="AO57" s="874"/>
      <c r="AP57" s="874"/>
      <c r="AQ57" s="874"/>
      <c r="AR57" s="874"/>
      <c r="AS57" s="874"/>
      <c r="AT57" s="874"/>
      <c r="AU57" s="874"/>
      <c r="AV57" s="874"/>
      <c r="AW57" s="874"/>
      <c r="AX57" s="874"/>
      <c r="AY57" s="874"/>
      <c r="AZ57" s="876"/>
      <c r="BA57" s="876"/>
      <c r="BB57" s="876"/>
      <c r="BC57" s="876"/>
      <c r="BD57" s="876"/>
      <c r="BE57" s="867"/>
      <c r="BF57" s="867"/>
      <c r="BG57" s="867"/>
      <c r="BH57" s="867"/>
      <c r="BI57" s="868"/>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73"/>
      <c r="R58" s="874"/>
      <c r="S58" s="874"/>
      <c r="T58" s="874"/>
      <c r="U58" s="874"/>
      <c r="V58" s="874"/>
      <c r="W58" s="874"/>
      <c r="X58" s="874"/>
      <c r="Y58" s="874"/>
      <c r="Z58" s="874"/>
      <c r="AA58" s="874"/>
      <c r="AB58" s="874"/>
      <c r="AC58" s="874"/>
      <c r="AD58" s="874"/>
      <c r="AE58" s="875"/>
      <c r="AF58" s="819"/>
      <c r="AG58" s="820"/>
      <c r="AH58" s="820"/>
      <c r="AI58" s="820"/>
      <c r="AJ58" s="821"/>
      <c r="AK58" s="877"/>
      <c r="AL58" s="874"/>
      <c r="AM58" s="874"/>
      <c r="AN58" s="874"/>
      <c r="AO58" s="874"/>
      <c r="AP58" s="874"/>
      <c r="AQ58" s="874"/>
      <c r="AR58" s="874"/>
      <c r="AS58" s="874"/>
      <c r="AT58" s="874"/>
      <c r="AU58" s="874"/>
      <c r="AV58" s="874"/>
      <c r="AW58" s="874"/>
      <c r="AX58" s="874"/>
      <c r="AY58" s="874"/>
      <c r="AZ58" s="876"/>
      <c r="BA58" s="876"/>
      <c r="BB58" s="876"/>
      <c r="BC58" s="876"/>
      <c r="BD58" s="876"/>
      <c r="BE58" s="867"/>
      <c r="BF58" s="867"/>
      <c r="BG58" s="867"/>
      <c r="BH58" s="867"/>
      <c r="BI58" s="868"/>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73"/>
      <c r="R59" s="874"/>
      <c r="S59" s="874"/>
      <c r="T59" s="874"/>
      <c r="U59" s="874"/>
      <c r="V59" s="874"/>
      <c r="W59" s="874"/>
      <c r="X59" s="874"/>
      <c r="Y59" s="874"/>
      <c r="Z59" s="874"/>
      <c r="AA59" s="874"/>
      <c r="AB59" s="874"/>
      <c r="AC59" s="874"/>
      <c r="AD59" s="874"/>
      <c r="AE59" s="875"/>
      <c r="AF59" s="819"/>
      <c r="AG59" s="820"/>
      <c r="AH59" s="820"/>
      <c r="AI59" s="820"/>
      <c r="AJ59" s="821"/>
      <c r="AK59" s="877"/>
      <c r="AL59" s="874"/>
      <c r="AM59" s="874"/>
      <c r="AN59" s="874"/>
      <c r="AO59" s="874"/>
      <c r="AP59" s="874"/>
      <c r="AQ59" s="874"/>
      <c r="AR59" s="874"/>
      <c r="AS59" s="874"/>
      <c r="AT59" s="874"/>
      <c r="AU59" s="874"/>
      <c r="AV59" s="874"/>
      <c r="AW59" s="874"/>
      <c r="AX59" s="874"/>
      <c r="AY59" s="874"/>
      <c r="AZ59" s="876"/>
      <c r="BA59" s="876"/>
      <c r="BB59" s="876"/>
      <c r="BC59" s="876"/>
      <c r="BD59" s="876"/>
      <c r="BE59" s="867"/>
      <c r="BF59" s="867"/>
      <c r="BG59" s="867"/>
      <c r="BH59" s="867"/>
      <c r="BI59" s="868"/>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73"/>
      <c r="R60" s="874"/>
      <c r="S60" s="874"/>
      <c r="T60" s="874"/>
      <c r="U60" s="874"/>
      <c r="V60" s="874"/>
      <c r="W60" s="874"/>
      <c r="X60" s="874"/>
      <c r="Y60" s="874"/>
      <c r="Z60" s="874"/>
      <c r="AA60" s="874"/>
      <c r="AB60" s="874"/>
      <c r="AC60" s="874"/>
      <c r="AD60" s="874"/>
      <c r="AE60" s="875"/>
      <c r="AF60" s="819"/>
      <c r="AG60" s="820"/>
      <c r="AH60" s="820"/>
      <c r="AI60" s="820"/>
      <c r="AJ60" s="821"/>
      <c r="AK60" s="877"/>
      <c r="AL60" s="874"/>
      <c r="AM60" s="874"/>
      <c r="AN60" s="874"/>
      <c r="AO60" s="874"/>
      <c r="AP60" s="874"/>
      <c r="AQ60" s="874"/>
      <c r="AR60" s="874"/>
      <c r="AS60" s="874"/>
      <c r="AT60" s="874"/>
      <c r="AU60" s="874"/>
      <c r="AV60" s="874"/>
      <c r="AW60" s="874"/>
      <c r="AX60" s="874"/>
      <c r="AY60" s="874"/>
      <c r="AZ60" s="876"/>
      <c r="BA60" s="876"/>
      <c r="BB60" s="876"/>
      <c r="BC60" s="876"/>
      <c r="BD60" s="876"/>
      <c r="BE60" s="867"/>
      <c r="BF60" s="867"/>
      <c r="BG60" s="867"/>
      <c r="BH60" s="867"/>
      <c r="BI60" s="868"/>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73"/>
      <c r="R61" s="874"/>
      <c r="S61" s="874"/>
      <c r="T61" s="874"/>
      <c r="U61" s="874"/>
      <c r="V61" s="874"/>
      <c r="W61" s="874"/>
      <c r="X61" s="874"/>
      <c r="Y61" s="874"/>
      <c r="Z61" s="874"/>
      <c r="AA61" s="874"/>
      <c r="AB61" s="874"/>
      <c r="AC61" s="874"/>
      <c r="AD61" s="874"/>
      <c r="AE61" s="875"/>
      <c r="AF61" s="819"/>
      <c r="AG61" s="820"/>
      <c r="AH61" s="820"/>
      <c r="AI61" s="820"/>
      <c r="AJ61" s="821"/>
      <c r="AK61" s="877"/>
      <c r="AL61" s="874"/>
      <c r="AM61" s="874"/>
      <c r="AN61" s="874"/>
      <c r="AO61" s="874"/>
      <c r="AP61" s="874"/>
      <c r="AQ61" s="874"/>
      <c r="AR61" s="874"/>
      <c r="AS61" s="874"/>
      <c r="AT61" s="874"/>
      <c r="AU61" s="874"/>
      <c r="AV61" s="874"/>
      <c r="AW61" s="874"/>
      <c r="AX61" s="874"/>
      <c r="AY61" s="874"/>
      <c r="AZ61" s="876"/>
      <c r="BA61" s="876"/>
      <c r="BB61" s="876"/>
      <c r="BC61" s="876"/>
      <c r="BD61" s="876"/>
      <c r="BE61" s="867"/>
      <c r="BF61" s="867"/>
      <c r="BG61" s="867"/>
      <c r="BH61" s="867"/>
      <c r="BI61" s="868"/>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73"/>
      <c r="R62" s="874"/>
      <c r="S62" s="874"/>
      <c r="T62" s="874"/>
      <c r="U62" s="874"/>
      <c r="V62" s="874"/>
      <c r="W62" s="874"/>
      <c r="X62" s="874"/>
      <c r="Y62" s="874"/>
      <c r="Z62" s="874"/>
      <c r="AA62" s="874"/>
      <c r="AB62" s="874"/>
      <c r="AC62" s="874"/>
      <c r="AD62" s="874"/>
      <c r="AE62" s="875"/>
      <c r="AF62" s="819"/>
      <c r="AG62" s="820"/>
      <c r="AH62" s="820"/>
      <c r="AI62" s="820"/>
      <c r="AJ62" s="821"/>
      <c r="AK62" s="877"/>
      <c r="AL62" s="874"/>
      <c r="AM62" s="874"/>
      <c r="AN62" s="874"/>
      <c r="AO62" s="874"/>
      <c r="AP62" s="874"/>
      <c r="AQ62" s="874"/>
      <c r="AR62" s="874"/>
      <c r="AS62" s="874"/>
      <c r="AT62" s="874"/>
      <c r="AU62" s="874"/>
      <c r="AV62" s="874"/>
      <c r="AW62" s="874"/>
      <c r="AX62" s="874"/>
      <c r="AY62" s="874"/>
      <c r="AZ62" s="876"/>
      <c r="BA62" s="876"/>
      <c r="BB62" s="876"/>
      <c r="BC62" s="876"/>
      <c r="BD62" s="876"/>
      <c r="BE62" s="867"/>
      <c r="BF62" s="867"/>
      <c r="BG62" s="867"/>
      <c r="BH62" s="867"/>
      <c r="BI62" s="868"/>
      <c r="BJ62" s="885" t="s">
        <v>422</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400</v>
      </c>
      <c r="B63" s="822" t="s">
        <v>423</v>
      </c>
      <c r="C63" s="823"/>
      <c r="D63" s="823"/>
      <c r="E63" s="823"/>
      <c r="F63" s="823"/>
      <c r="G63" s="823"/>
      <c r="H63" s="823"/>
      <c r="I63" s="823"/>
      <c r="J63" s="823"/>
      <c r="K63" s="823"/>
      <c r="L63" s="823"/>
      <c r="M63" s="823"/>
      <c r="N63" s="823"/>
      <c r="O63" s="823"/>
      <c r="P63" s="824"/>
      <c r="Q63" s="878"/>
      <c r="R63" s="879"/>
      <c r="S63" s="879"/>
      <c r="T63" s="879"/>
      <c r="U63" s="879"/>
      <c r="V63" s="879"/>
      <c r="W63" s="879"/>
      <c r="X63" s="879"/>
      <c r="Y63" s="879"/>
      <c r="Z63" s="879"/>
      <c r="AA63" s="879"/>
      <c r="AB63" s="879"/>
      <c r="AC63" s="879"/>
      <c r="AD63" s="879"/>
      <c r="AE63" s="880"/>
      <c r="AF63" s="881">
        <v>39064</v>
      </c>
      <c r="AG63" s="882"/>
      <c r="AH63" s="882"/>
      <c r="AI63" s="882"/>
      <c r="AJ63" s="883"/>
      <c r="AK63" s="884"/>
      <c r="AL63" s="879"/>
      <c r="AM63" s="879"/>
      <c r="AN63" s="879"/>
      <c r="AO63" s="879"/>
      <c r="AP63" s="882">
        <v>13917</v>
      </c>
      <c r="AQ63" s="882"/>
      <c r="AR63" s="882"/>
      <c r="AS63" s="882"/>
      <c r="AT63" s="882"/>
      <c r="AU63" s="882">
        <v>13</v>
      </c>
      <c r="AV63" s="882"/>
      <c r="AW63" s="882"/>
      <c r="AX63" s="882"/>
      <c r="AY63" s="882"/>
      <c r="AZ63" s="886"/>
      <c r="BA63" s="886"/>
      <c r="BB63" s="886"/>
      <c r="BC63" s="886"/>
      <c r="BD63" s="886"/>
      <c r="BE63" s="887"/>
      <c r="BF63" s="887"/>
      <c r="BG63" s="887"/>
      <c r="BH63" s="887"/>
      <c r="BI63" s="888"/>
      <c r="BJ63" s="889" t="s">
        <v>424</v>
      </c>
      <c r="BK63" s="890"/>
      <c r="BL63" s="890"/>
      <c r="BM63" s="890"/>
      <c r="BN63" s="891"/>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425</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426</v>
      </c>
      <c r="B66" s="761"/>
      <c r="C66" s="761"/>
      <c r="D66" s="761"/>
      <c r="E66" s="761"/>
      <c r="F66" s="761"/>
      <c r="G66" s="761"/>
      <c r="H66" s="761"/>
      <c r="I66" s="761"/>
      <c r="J66" s="761"/>
      <c r="K66" s="761"/>
      <c r="L66" s="761"/>
      <c r="M66" s="761"/>
      <c r="N66" s="761"/>
      <c r="O66" s="761"/>
      <c r="P66" s="762"/>
      <c r="Q66" s="766" t="s">
        <v>427</v>
      </c>
      <c r="R66" s="767"/>
      <c r="S66" s="767"/>
      <c r="T66" s="767"/>
      <c r="U66" s="768"/>
      <c r="V66" s="766" t="s">
        <v>428</v>
      </c>
      <c r="W66" s="767"/>
      <c r="X66" s="767"/>
      <c r="Y66" s="767"/>
      <c r="Z66" s="768"/>
      <c r="AA66" s="766" t="s">
        <v>406</v>
      </c>
      <c r="AB66" s="767"/>
      <c r="AC66" s="767"/>
      <c r="AD66" s="767"/>
      <c r="AE66" s="768"/>
      <c r="AF66" s="892" t="s">
        <v>429</v>
      </c>
      <c r="AG66" s="848"/>
      <c r="AH66" s="848"/>
      <c r="AI66" s="848"/>
      <c r="AJ66" s="893"/>
      <c r="AK66" s="766" t="s">
        <v>430</v>
      </c>
      <c r="AL66" s="761"/>
      <c r="AM66" s="761"/>
      <c r="AN66" s="761"/>
      <c r="AO66" s="762"/>
      <c r="AP66" s="766" t="s">
        <v>409</v>
      </c>
      <c r="AQ66" s="767"/>
      <c r="AR66" s="767"/>
      <c r="AS66" s="767"/>
      <c r="AT66" s="768"/>
      <c r="AU66" s="766" t="s">
        <v>431</v>
      </c>
      <c r="AV66" s="767"/>
      <c r="AW66" s="767"/>
      <c r="AX66" s="767"/>
      <c r="AY66" s="768"/>
      <c r="AZ66" s="766" t="s">
        <v>386</v>
      </c>
      <c r="BA66" s="767"/>
      <c r="BB66" s="767"/>
      <c r="BC66" s="767"/>
      <c r="BD66" s="773"/>
      <c r="BE66" s="223"/>
      <c r="BF66" s="223"/>
      <c r="BG66" s="223"/>
      <c r="BH66" s="223"/>
      <c r="BI66" s="223"/>
      <c r="BJ66" s="223"/>
      <c r="BK66" s="223"/>
      <c r="BL66" s="223"/>
      <c r="BM66" s="223"/>
      <c r="BN66" s="223"/>
      <c r="BO66" s="223"/>
      <c r="BP66" s="223"/>
      <c r="BQ66" s="220">
        <v>60</v>
      </c>
      <c r="BR66" s="225"/>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94"/>
      <c r="AG67" s="851"/>
      <c r="AH67" s="851"/>
      <c r="AI67" s="851"/>
      <c r="AJ67" s="895"/>
      <c r="AK67" s="896"/>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12"/>
    </row>
    <row r="68" spans="1:131" ht="26.25" customHeight="1" thickTop="1" x14ac:dyDescent="0.15">
      <c r="A68" s="218">
        <v>1</v>
      </c>
      <c r="B68" s="907" t="s">
        <v>592</v>
      </c>
      <c r="C68" s="908"/>
      <c r="D68" s="908"/>
      <c r="E68" s="908"/>
      <c r="F68" s="908"/>
      <c r="G68" s="908"/>
      <c r="H68" s="908"/>
      <c r="I68" s="908"/>
      <c r="J68" s="908"/>
      <c r="K68" s="908"/>
      <c r="L68" s="908"/>
      <c r="M68" s="908"/>
      <c r="N68" s="908"/>
      <c r="O68" s="908"/>
      <c r="P68" s="909"/>
      <c r="Q68" s="910">
        <v>338</v>
      </c>
      <c r="R68" s="904"/>
      <c r="S68" s="904"/>
      <c r="T68" s="904"/>
      <c r="U68" s="904"/>
      <c r="V68" s="904">
        <v>296</v>
      </c>
      <c r="W68" s="904"/>
      <c r="X68" s="904"/>
      <c r="Y68" s="904"/>
      <c r="Z68" s="904"/>
      <c r="AA68" s="904">
        <v>42</v>
      </c>
      <c r="AB68" s="904"/>
      <c r="AC68" s="904"/>
      <c r="AD68" s="904"/>
      <c r="AE68" s="904"/>
      <c r="AF68" s="904">
        <v>42</v>
      </c>
      <c r="AG68" s="904"/>
      <c r="AH68" s="904"/>
      <c r="AI68" s="904"/>
      <c r="AJ68" s="904"/>
      <c r="AK68" s="904" t="s">
        <v>591</v>
      </c>
      <c r="AL68" s="904"/>
      <c r="AM68" s="904"/>
      <c r="AN68" s="904"/>
      <c r="AO68" s="904"/>
      <c r="AP68" s="904">
        <v>596</v>
      </c>
      <c r="AQ68" s="904"/>
      <c r="AR68" s="904"/>
      <c r="AS68" s="904"/>
      <c r="AT68" s="904"/>
      <c r="AU68" s="904">
        <v>402</v>
      </c>
      <c r="AV68" s="904"/>
      <c r="AW68" s="904"/>
      <c r="AX68" s="904"/>
      <c r="AY68" s="904"/>
      <c r="AZ68" s="905"/>
      <c r="BA68" s="905"/>
      <c r="BB68" s="905"/>
      <c r="BC68" s="905"/>
      <c r="BD68" s="906"/>
      <c r="BE68" s="223"/>
      <c r="BF68" s="223"/>
      <c r="BG68" s="223"/>
      <c r="BH68" s="223"/>
      <c r="BI68" s="223"/>
      <c r="BJ68" s="223"/>
      <c r="BK68" s="223"/>
      <c r="BL68" s="223"/>
      <c r="BM68" s="223"/>
      <c r="BN68" s="223"/>
      <c r="BO68" s="223"/>
      <c r="BP68" s="223"/>
      <c r="BQ68" s="220">
        <v>62</v>
      </c>
      <c r="BR68" s="225"/>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12"/>
    </row>
    <row r="69" spans="1:131" ht="26.25" customHeight="1" x14ac:dyDescent="0.15">
      <c r="A69" s="220">
        <v>2</v>
      </c>
      <c r="B69" s="911" t="s">
        <v>593</v>
      </c>
      <c r="C69" s="912"/>
      <c r="D69" s="912"/>
      <c r="E69" s="912"/>
      <c r="F69" s="912"/>
      <c r="G69" s="912"/>
      <c r="H69" s="912"/>
      <c r="I69" s="912"/>
      <c r="J69" s="912"/>
      <c r="K69" s="912"/>
      <c r="L69" s="912"/>
      <c r="M69" s="912"/>
      <c r="N69" s="912"/>
      <c r="O69" s="912"/>
      <c r="P69" s="913"/>
      <c r="Q69" s="914">
        <v>1598</v>
      </c>
      <c r="R69" s="863"/>
      <c r="S69" s="863"/>
      <c r="T69" s="863"/>
      <c r="U69" s="863"/>
      <c r="V69" s="863">
        <v>1456</v>
      </c>
      <c r="W69" s="863"/>
      <c r="X69" s="863"/>
      <c r="Y69" s="863"/>
      <c r="Z69" s="863"/>
      <c r="AA69" s="863">
        <v>142</v>
      </c>
      <c r="AB69" s="863"/>
      <c r="AC69" s="863"/>
      <c r="AD69" s="863"/>
      <c r="AE69" s="863"/>
      <c r="AF69" s="863">
        <v>142</v>
      </c>
      <c r="AG69" s="863"/>
      <c r="AH69" s="863"/>
      <c r="AI69" s="863"/>
      <c r="AJ69" s="863"/>
      <c r="AK69" s="863" t="s">
        <v>591</v>
      </c>
      <c r="AL69" s="863"/>
      <c r="AM69" s="863"/>
      <c r="AN69" s="863"/>
      <c r="AO69" s="863"/>
      <c r="AP69" s="863" t="s">
        <v>591</v>
      </c>
      <c r="AQ69" s="863"/>
      <c r="AR69" s="863"/>
      <c r="AS69" s="863"/>
      <c r="AT69" s="863"/>
      <c r="AU69" s="863" t="s">
        <v>591</v>
      </c>
      <c r="AV69" s="863"/>
      <c r="AW69" s="863"/>
      <c r="AX69" s="863"/>
      <c r="AY69" s="863"/>
      <c r="AZ69" s="867"/>
      <c r="BA69" s="867"/>
      <c r="BB69" s="867"/>
      <c r="BC69" s="867"/>
      <c r="BD69" s="868"/>
      <c r="BE69" s="223"/>
      <c r="BF69" s="223"/>
      <c r="BG69" s="223"/>
      <c r="BH69" s="223"/>
      <c r="BI69" s="223"/>
      <c r="BJ69" s="223"/>
      <c r="BK69" s="223"/>
      <c r="BL69" s="223"/>
      <c r="BM69" s="223"/>
      <c r="BN69" s="223"/>
      <c r="BO69" s="223"/>
      <c r="BP69" s="223"/>
      <c r="BQ69" s="220">
        <v>63</v>
      </c>
      <c r="BR69" s="225"/>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12"/>
    </row>
    <row r="70" spans="1:131" ht="26.25" customHeight="1" x14ac:dyDescent="0.15">
      <c r="A70" s="220">
        <v>3</v>
      </c>
      <c r="B70" s="911" t="s">
        <v>594</v>
      </c>
      <c r="C70" s="912"/>
      <c r="D70" s="912"/>
      <c r="E70" s="912"/>
      <c r="F70" s="912"/>
      <c r="G70" s="912"/>
      <c r="H70" s="912"/>
      <c r="I70" s="912"/>
      <c r="J70" s="912"/>
      <c r="K70" s="912"/>
      <c r="L70" s="912"/>
      <c r="M70" s="912"/>
      <c r="N70" s="912"/>
      <c r="O70" s="912"/>
      <c r="P70" s="913"/>
      <c r="Q70" s="914">
        <v>956629</v>
      </c>
      <c r="R70" s="863"/>
      <c r="S70" s="863"/>
      <c r="T70" s="863"/>
      <c r="U70" s="863"/>
      <c r="V70" s="863">
        <v>904884</v>
      </c>
      <c r="W70" s="863"/>
      <c r="X70" s="863"/>
      <c r="Y70" s="863"/>
      <c r="Z70" s="863"/>
      <c r="AA70" s="863">
        <v>51745</v>
      </c>
      <c r="AB70" s="863"/>
      <c r="AC70" s="863"/>
      <c r="AD70" s="863"/>
      <c r="AE70" s="863"/>
      <c r="AF70" s="863">
        <v>51745</v>
      </c>
      <c r="AG70" s="863"/>
      <c r="AH70" s="863"/>
      <c r="AI70" s="863"/>
      <c r="AJ70" s="863"/>
      <c r="AK70" s="863">
        <v>1</v>
      </c>
      <c r="AL70" s="863"/>
      <c r="AM70" s="863"/>
      <c r="AN70" s="863"/>
      <c r="AO70" s="863"/>
      <c r="AP70" s="863" t="s">
        <v>591</v>
      </c>
      <c r="AQ70" s="863"/>
      <c r="AR70" s="863"/>
      <c r="AS70" s="863"/>
      <c r="AT70" s="863"/>
      <c r="AU70" s="863" t="s">
        <v>591</v>
      </c>
      <c r="AV70" s="863"/>
      <c r="AW70" s="863"/>
      <c r="AX70" s="863"/>
      <c r="AY70" s="863"/>
      <c r="AZ70" s="867"/>
      <c r="BA70" s="867"/>
      <c r="BB70" s="867"/>
      <c r="BC70" s="867"/>
      <c r="BD70" s="868"/>
      <c r="BE70" s="223"/>
      <c r="BF70" s="223"/>
      <c r="BG70" s="223"/>
      <c r="BH70" s="223"/>
      <c r="BI70" s="223"/>
      <c r="BJ70" s="223"/>
      <c r="BK70" s="223"/>
      <c r="BL70" s="223"/>
      <c r="BM70" s="223"/>
      <c r="BN70" s="223"/>
      <c r="BO70" s="223"/>
      <c r="BP70" s="223"/>
      <c r="BQ70" s="220">
        <v>64</v>
      </c>
      <c r="BR70" s="225"/>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12"/>
    </row>
    <row r="71" spans="1:131" ht="26.25" customHeight="1" x14ac:dyDescent="0.15">
      <c r="A71" s="220">
        <v>4</v>
      </c>
      <c r="B71" s="911" t="s">
        <v>595</v>
      </c>
      <c r="C71" s="912"/>
      <c r="D71" s="912"/>
      <c r="E71" s="912"/>
      <c r="F71" s="912"/>
      <c r="G71" s="912"/>
      <c r="H71" s="912"/>
      <c r="I71" s="912"/>
      <c r="J71" s="912"/>
      <c r="K71" s="912"/>
      <c r="L71" s="912"/>
      <c r="M71" s="912"/>
      <c r="N71" s="912"/>
      <c r="O71" s="912"/>
      <c r="P71" s="913"/>
      <c r="Q71" s="914">
        <v>8728</v>
      </c>
      <c r="R71" s="863"/>
      <c r="S71" s="863"/>
      <c r="T71" s="863"/>
      <c r="U71" s="863"/>
      <c r="V71" s="863">
        <v>8505</v>
      </c>
      <c r="W71" s="863"/>
      <c r="X71" s="863"/>
      <c r="Y71" s="863"/>
      <c r="Z71" s="863"/>
      <c r="AA71" s="863">
        <v>223</v>
      </c>
      <c r="AB71" s="863"/>
      <c r="AC71" s="863"/>
      <c r="AD71" s="863"/>
      <c r="AE71" s="863"/>
      <c r="AF71" s="863">
        <v>223</v>
      </c>
      <c r="AG71" s="863"/>
      <c r="AH71" s="863"/>
      <c r="AI71" s="863"/>
      <c r="AJ71" s="863"/>
      <c r="AK71" s="863" t="s">
        <v>591</v>
      </c>
      <c r="AL71" s="863"/>
      <c r="AM71" s="863"/>
      <c r="AN71" s="863"/>
      <c r="AO71" s="863"/>
      <c r="AP71" s="863" t="s">
        <v>591</v>
      </c>
      <c r="AQ71" s="863"/>
      <c r="AR71" s="863"/>
      <c r="AS71" s="863"/>
      <c r="AT71" s="863"/>
      <c r="AU71" s="863" t="s">
        <v>591</v>
      </c>
      <c r="AV71" s="863"/>
      <c r="AW71" s="863"/>
      <c r="AX71" s="863"/>
      <c r="AY71" s="863"/>
      <c r="AZ71" s="867"/>
      <c r="BA71" s="867"/>
      <c r="BB71" s="867"/>
      <c r="BC71" s="867"/>
      <c r="BD71" s="868"/>
      <c r="BE71" s="223"/>
      <c r="BF71" s="223"/>
      <c r="BG71" s="223"/>
      <c r="BH71" s="223"/>
      <c r="BI71" s="223"/>
      <c r="BJ71" s="223"/>
      <c r="BK71" s="223"/>
      <c r="BL71" s="223"/>
      <c r="BM71" s="223"/>
      <c r="BN71" s="223"/>
      <c r="BO71" s="223"/>
      <c r="BP71" s="223"/>
      <c r="BQ71" s="220">
        <v>65</v>
      </c>
      <c r="BR71" s="225"/>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12"/>
    </row>
    <row r="72" spans="1:131" ht="26.25" customHeight="1" x14ac:dyDescent="0.15">
      <c r="A72" s="220">
        <v>5</v>
      </c>
      <c r="B72" s="911" t="s">
        <v>596</v>
      </c>
      <c r="C72" s="912"/>
      <c r="D72" s="912"/>
      <c r="E72" s="912"/>
      <c r="F72" s="912"/>
      <c r="G72" s="912"/>
      <c r="H72" s="912"/>
      <c r="I72" s="912"/>
      <c r="J72" s="912"/>
      <c r="K72" s="912"/>
      <c r="L72" s="912"/>
      <c r="M72" s="912"/>
      <c r="N72" s="912"/>
      <c r="O72" s="912"/>
      <c r="P72" s="913"/>
      <c r="Q72" s="914">
        <v>55393</v>
      </c>
      <c r="R72" s="863"/>
      <c r="S72" s="863"/>
      <c r="T72" s="863"/>
      <c r="U72" s="863"/>
      <c r="V72" s="863">
        <v>54257</v>
      </c>
      <c r="W72" s="863"/>
      <c r="X72" s="863"/>
      <c r="Y72" s="863"/>
      <c r="Z72" s="863"/>
      <c r="AA72" s="863">
        <v>1136</v>
      </c>
      <c r="AB72" s="863"/>
      <c r="AC72" s="863"/>
      <c r="AD72" s="863"/>
      <c r="AE72" s="863"/>
      <c r="AF72" s="863">
        <v>1136</v>
      </c>
      <c r="AG72" s="863"/>
      <c r="AH72" s="863"/>
      <c r="AI72" s="863"/>
      <c r="AJ72" s="863"/>
      <c r="AK72" s="863">
        <v>8114</v>
      </c>
      <c r="AL72" s="863"/>
      <c r="AM72" s="863"/>
      <c r="AN72" s="863"/>
      <c r="AO72" s="863"/>
      <c r="AP72" s="863" t="s">
        <v>591</v>
      </c>
      <c r="AQ72" s="863"/>
      <c r="AR72" s="863"/>
      <c r="AS72" s="863"/>
      <c r="AT72" s="863"/>
      <c r="AU72" s="863" t="s">
        <v>591</v>
      </c>
      <c r="AV72" s="863"/>
      <c r="AW72" s="863"/>
      <c r="AX72" s="863"/>
      <c r="AY72" s="863"/>
      <c r="AZ72" s="867"/>
      <c r="BA72" s="867"/>
      <c r="BB72" s="867"/>
      <c r="BC72" s="867"/>
      <c r="BD72" s="868"/>
      <c r="BE72" s="223"/>
      <c r="BF72" s="223"/>
      <c r="BG72" s="223"/>
      <c r="BH72" s="223"/>
      <c r="BI72" s="223"/>
      <c r="BJ72" s="223"/>
      <c r="BK72" s="223"/>
      <c r="BL72" s="223"/>
      <c r="BM72" s="223"/>
      <c r="BN72" s="223"/>
      <c r="BO72" s="223"/>
      <c r="BP72" s="223"/>
      <c r="BQ72" s="220">
        <v>66</v>
      </c>
      <c r="BR72" s="225"/>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12"/>
    </row>
    <row r="73" spans="1:131" ht="26.25" customHeight="1" x14ac:dyDescent="0.15">
      <c r="A73" s="220">
        <v>6</v>
      </c>
      <c r="B73" s="911"/>
      <c r="C73" s="912"/>
      <c r="D73" s="912"/>
      <c r="E73" s="912"/>
      <c r="F73" s="912"/>
      <c r="G73" s="912"/>
      <c r="H73" s="912"/>
      <c r="I73" s="912"/>
      <c r="J73" s="912"/>
      <c r="K73" s="912"/>
      <c r="L73" s="912"/>
      <c r="M73" s="912"/>
      <c r="N73" s="912"/>
      <c r="O73" s="912"/>
      <c r="P73" s="913"/>
      <c r="Q73" s="914"/>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7"/>
      <c r="BA73" s="867"/>
      <c r="BB73" s="867"/>
      <c r="BC73" s="867"/>
      <c r="BD73" s="868"/>
      <c r="BE73" s="223"/>
      <c r="BF73" s="223"/>
      <c r="BG73" s="223"/>
      <c r="BH73" s="223"/>
      <c r="BI73" s="223"/>
      <c r="BJ73" s="223"/>
      <c r="BK73" s="223"/>
      <c r="BL73" s="223"/>
      <c r="BM73" s="223"/>
      <c r="BN73" s="223"/>
      <c r="BO73" s="223"/>
      <c r="BP73" s="223"/>
      <c r="BQ73" s="220">
        <v>67</v>
      </c>
      <c r="BR73" s="225"/>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12"/>
    </row>
    <row r="74" spans="1:131" ht="26.25" customHeight="1" x14ac:dyDescent="0.15">
      <c r="A74" s="220">
        <v>7</v>
      </c>
      <c r="B74" s="911"/>
      <c r="C74" s="912"/>
      <c r="D74" s="912"/>
      <c r="E74" s="912"/>
      <c r="F74" s="912"/>
      <c r="G74" s="912"/>
      <c r="H74" s="912"/>
      <c r="I74" s="912"/>
      <c r="J74" s="912"/>
      <c r="K74" s="912"/>
      <c r="L74" s="912"/>
      <c r="M74" s="912"/>
      <c r="N74" s="912"/>
      <c r="O74" s="912"/>
      <c r="P74" s="913"/>
      <c r="Q74" s="914"/>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7"/>
      <c r="BA74" s="867"/>
      <c r="BB74" s="867"/>
      <c r="BC74" s="867"/>
      <c r="BD74" s="868"/>
      <c r="BE74" s="223"/>
      <c r="BF74" s="223"/>
      <c r="BG74" s="223"/>
      <c r="BH74" s="223"/>
      <c r="BI74" s="223"/>
      <c r="BJ74" s="223"/>
      <c r="BK74" s="223"/>
      <c r="BL74" s="223"/>
      <c r="BM74" s="223"/>
      <c r="BN74" s="223"/>
      <c r="BO74" s="223"/>
      <c r="BP74" s="223"/>
      <c r="BQ74" s="220">
        <v>68</v>
      </c>
      <c r="BR74" s="225"/>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12"/>
    </row>
    <row r="75" spans="1:131" ht="26.25" customHeight="1" x14ac:dyDescent="0.15">
      <c r="A75" s="220">
        <v>8</v>
      </c>
      <c r="B75" s="911"/>
      <c r="C75" s="912"/>
      <c r="D75" s="912"/>
      <c r="E75" s="912"/>
      <c r="F75" s="912"/>
      <c r="G75" s="912"/>
      <c r="H75" s="912"/>
      <c r="I75" s="912"/>
      <c r="J75" s="912"/>
      <c r="K75" s="912"/>
      <c r="L75" s="912"/>
      <c r="M75" s="912"/>
      <c r="N75" s="912"/>
      <c r="O75" s="912"/>
      <c r="P75" s="913"/>
      <c r="Q75" s="915"/>
      <c r="R75" s="871"/>
      <c r="S75" s="871"/>
      <c r="T75" s="871"/>
      <c r="U75" s="869"/>
      <c r="V75" s="870"/>
      <c r="W75" s="871"/>
      <c r="X75" s="871"/>
      <c r="Y75" s="871"/>
      <c r="Z75" s="869"/>
      <c r="AA75" s="870"/>
      <c r="AB75" s="871"/>
      <c r="AC75" s="871"/>
      <c r="AD75" s="871"/>
      <c r="AE75" s="869"/>
      <c r="AF75" s="870"/>
      <c r="AG75" s="871"/>
      <c r="AH75" s="871"/>
      <c r="AI75" s="871"/>
      <c r="AJ75" s="869"/>
      <c r="AK75" s="870"/>
      <c r="AL75" s="871"/>
      <c r="AM75" s="871"/>
      <c r="AN75" s="871"/>
      <c r="AO75" s="869"/>
      <c r="AP75" s="870"/>
      <c r="AQ75" s="871"/>
      <c r="AR75" s="871"/>
      <c r="AS75" s="871"/>
      <c r="AT75" s="869"/>
      <c r="AU75" s="870"/>
      <c r="AV75" s="871"/>
      <c r="AW75" s="871"/>
      <c r="AX75" s="871"/>
      <c r="AY75" s="869"/>
      <c r="AZ75" s="867"/>
      <c r="BA75" s="867"/>
      <c r="BB75" s="867"/>
      <c r="BC75" s="867"/>
      <c r="BD75" s="868"/>
      <c r="BE75" s="223"/>
      <c r="BF75" s="223"/>
      <c r="BG75" s="223"/>
      <c r="BH75" s="223"/>
      <c r="BI75" s="223"/>
      <c r="BJ75" s="223"/>
      <c r="BK75" s="223"/>
      <c r="BL75" s="223"/>
      <c r="BM75" s="223"/>
      <c r="BN75" s="223"/>
      <c r="BO75" s="223"/>
      <c r="BP75" s="223"/>
      <c r="BQ75" s="220">
        <v>69</v>
      </c>
      <c r="BR75" s="225"/>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12"/>
    </row>
    <row r="76" spans="1:131" ht="26.25" customHeight="1" x14ac:dyDescent="0.15">
      <c r="A76" s="220">
        <v>9</v>
      </c>
      <c r="B76" s="911"/>
      <c r="C76" s="912"/>
      <c r="D76" s="912"/>
      <c r="E76" s="912"/>
      <c r="F76" s="912"/>
      <c r="G76" s="912"/>
      <c r="H76" s="912"/>
      <c r="I76" s="912"/>
      <c r="J76" s="912"/>
      <c r="K76" s="912"/>
      <c r="L76" s="912"/>
      <c r="M76" s="912"/>
      <c r="N76" s="912"/>
      <c r="O76" s="912"/>
      <c r="P76" s="913"/>
      <c r="Q76" s="915"/>
      <c r="R76" s="871"/>
      <c r="S76" s="871"/>
      <c r="T76" s="871"/>
      <c r="U76" s="869"/>
      <c r="V76" s="870"/>
      <c r="W76" s="871"/>
      <c r="X76" s="871"/>
      <c r="Y76" s="871"/>
      <c r="Z76" s="869"/>
      <c r="AA76" s="870"/>
      <c r="AB76" s="871"/>
      <c r="AC76" s="871"/>
      <c r="AD76" s="871"/>
      <c r="AE76" s="869"/>
      <c r="AF76" s="870"/>
      <c r="AG76" s="871"/>
      <c r="AH76" s="871"/>
      <c r="AI76" s="871"/>
      <c r="AJ76" s="869"/>
      <c r="AK76" s="870"/>
      <c r="AL76" s="871"/>
      <c r="AM76" s="871"/>
      <c r="AN76" s="871"/>
      <c r="AO76" s="869"/>
      <c r="AP76" s="870"/>
      <c r="AQ76" s="871"/>
      <c r="AR76" s="871"/>
      <c r="AS76" s="871"/>
      <c r="AT76" s="869"/>
      <c r="AU76" s="870"/>
      <c r="AV76" s="871"/>
      <c r="AW76" s="871"/>
      <c r="AX76" s="871"/>
      <c r="AY76" s="869"/>
      <c r="AZ76" s="867"/>
      <c r="BA76" s="867"/>
      <c r="BB76" s="867"/>
      <c r="BC76" s="867"/>
      <c r="BD76" s="868"/>
      <c r="BE76" s="223"/>
      <c r="BF76" s="223"/>
      <c r="BG76" s="223"/>
      <c r="BH76" s="223"/>
      <c r="BI76" s="223"/>
      <c r="BJ76" s="223"/>
      <c r="BK76" s="223"/>
      <c r="BL76" s="223"/>
      <c r="BM76" s="223"/>
      <c r="BN76" s="223"/>
      <c r="BO76" s="223"/>
      <c r="BP76" s="223"/>
      <c r="BQ76" s="220">
        <v>70</v>
      </c>
      <c r="BR76" s="225"/>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12"/>
    </row>
    <row r="77" spans="1:131" ht="26.25" customHeight="1" x14ac:dyDescent="0.15">
      <c r="A77" s="220">
        <v>10</v>
      </c>
      <c r="B77" s="911"/>
      <c r="C77" s="912"/>
      <c r="D77" s="912"/>
      <c r="E77" s="912"/>
      <c r="F77" s="912"/>
      <c r="G77" s="912"/>
      <c r="H77" s="912"/>
      <c r="I77" s="912"/>
      <c r="J77" s="912"/>
      <c r="K77" s="912"/>
      <c r="L77" s="912"/>
      <c r="M77" s="912"/>
      <c r="N77" s="912"/>
      <c r="O77" s="912"/>
      <c r="P77" s="913"/>
      <c r="Q77" s="915"/>
      <c r="R77" s="871"/>
      <c r="S77" s="871"/>
      <c r="T77" s="871"/>
      <c r="U77" s="869"/>
      <c r="V77" s="870"/>
      <c r="W77" s="871"/>
      <c r="X77" s="871"/>
      <c r="Y77" s="871"/>
      <c r="Z77" s="869"/>
      <c r="AA77" s="870"/>
      <c r="AB77" s="871"/>
      <c r="AC77" s="871"/>
      <c r="AD77" s="871"/>
      <c r="AE77" s="869"/>
      <c r="AF77" s="870"/>
      <c r="AG77" s="871"/>
      <c r="AH77" s="871"/>
      <c r="AI77" s="871"/>
      <c r="AJ77" s="869"/>
      <c r="AK77" s="870"/>
      <c r="AL77" s="871"/>
      <c r="AM77" s="871"/>
      <c r="AN77" s="871"/>
      <c r="AO77" s="869"/>
      <c r="AP77" s="870"/>
      <c r="AQ77" s="871"/>
      <c r="AR77" s="871"/>
      <c r="AS77" s="871"/>
      <c r="AT77" s="869"/>
      <c r="AU77" s="870"/>
      <c r="AV77" s="871"/>
      <c r="AW77" s="871"/>
      <c r="AX77" s="871"/>
      <c r="AY77" s="869"/>
      <c r="AZ77" s="867"/>
      <c r="BA77" s="867"/>
      <c r="BB77" s="867"/>
      <c r="BC77" s="867"/>
      <c r="BD77" s="868"/>
      <c r="BE77" s="223"/>
      <c r="BF77" s="223"/>
      <c r="BG77" s="223"/>
      <c r="BH77" s="223"/>
      <c r="BI77" s="223"/>
      <c r="BJ77" s="223"/>
      <c r="BK77" s="223"/>
      <c r="BL77" s="223"/>
      <c r="BM77" s="223"/>
      <c r="BN77" s="223"/>
      <c r="BO77" s="223"/>
      <c r="BP77" s="223"/>
      <c r="BQ77" s="220">
        <v>71</v>
      </c>
      <c r="BR77" s="225"/>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12"/>
    </row>
    <row r="78" spans="1:131" ht="26.25" customHeight="1" x14ac:dyDescent="0.15">
      <c r="A78" s="220">
        <v>11</v>
      </c>
      <c r="B78" s="911"/>
      <c r="C78" s="912"/>
      <c r="D78" s="912"/>
      <c r="E78" s="912"/>
      <c r="F78" s="912"/>
      <c r="G78" s="912"/>
      <c r="H78" s="912"/>
      <c r="I78" s="912"/>
      <c r="J78" s="912"/>
      <c r="K78" s="912"/>
      <c r="L78" s="912"/>
      <c r="M78" s="912"/>
      <c r="N78" s="912"/>
      <c r="O78" s="912"/>
      <c r="P78" s="913"/>
      <c r="Q78" s="914"/>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7"/>
      <c r="BA78" s="867"/>
      <c r="BB78" s="867"/>
      <c r="BC78" s="867"/>
      <c r="BD78" s="868"/>
      <c r="BE78" s="223"/>
      <c r="BF78" s="223"/>
      <c r="BG78" s="223"/>
      <c r="BH78" s="223"/>
      <c r="BI78" s="223"/>
      <c r="BJ78" s="212"/>
      <c r="BK78" s="212"/>
      <c r="BL78" s="212"/>
      <c r="BM78" s="212"/>
      <c r="BN78" s="212"/>
      <c r="BO78" s="223"/>
      <c r="BP78" s="223"/>
      <c r="BQ78" s="220">
        <v>72</v>
      </c>
      <c r="BR78" s="225"/>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12"/>
    </row>
    <row r="79" spans="1:131" ht="26.25" customHeight="1" x14ac:dyDescent="0.15">
      <c r="A79" s="220">
        <v>12</v>
      </c>
      <c r="B79" s="911"/>
      <c r="C79" s="912"/>
      <c r="D79" s="912"/>
      <c r="E79" s="912"/>
      <c r="F79" s="912"/>
      <c r="G79" s="912"/>
      <c r="H79" s="912"/>
      <c r="I79" s="912"/>
      <c r="J79" s="912"/>
      <c r="K79" s="912"/>
      <c r="L79" s="912"/>
      <c r="M79" s="912"/>
      <c r="N79" s="912"/>
      <c r="O79" s="912"/>
      <c r="P79" s="913"/>
      <c r="Q79" s="914"/>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7"/>
      <c r="BA79" s="867"/>
      <c r="BB79" s="867"/>
      <c r="BC79" s="867"/>
      <c r="BD79" s="868"/>
      <c r="BE79" s="223"/>
      <c r="BF79" s="223"/>
      <c r="BG79" s="223"/>
      <c r="BH79" s="223"/>
      <c r="BI79" s="223"/>
      <c r="BJ79" s="212"/>
      <c r="BK79" s="212"/>
      <c r="BL79" s="212"/>
      <c r="BM79" s="212"/>
      <c r="BN79" s="212"/>
      <c r="BO79" s="223"/>
      <c r="BP79" s="223"/>
      <c r="BQ79" s="220">
        <v>73</v>
      </c>
      <c r="BR79" s="225"/>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12"/>
    </row>
    <row r="80" spans="1:131" ht="26.25" customHeight="1" x14ac:dyDescent="0.15">
      <c r="A80" s="220">
        <v>13</v>
      </c>
      <c r="B80" s="911"/>
      <c r="C80" s="912"/>
      <c r="D80" s="912"/>
      <c r="E80" s="912"/>
      <c r="F80" s="912"/>
      <c r="G80" s="912"/>
      <c r="H80" s="912"/>
      <c r="I80" s="912"/>
      <c r="J80" s="912"/>
      <c r="K80" s="912"/>
      <c r="L80" s="912"/>
      <c r="M80" s="912"/>
      <c r="N80" s="912"/>
      <c r="O80" s="912"/>
      <c r="P80" s="913"/>
      <c r="Q80" s="914"/>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7"/>
      <c r="BA80" s="867"/>
      <c r="BB80" s="867"/>
      <c r="BC80" s="867"/>
      <c r="BD80" s="868"/>
      <c r="BE80" s="223"/>
      <c r="BF80" s="223"/>
      <c r="BG80" s="223"/>
      <c r="BH80" s="223"/>
      <c r="BI80" s="223"/>
      <c r="BJ80" s="223"/>
      <c r="BK80" s="223"/>
      <c r="BL80" s="223"/>
      <c r="BM80" s="223"/>
      <c r="BN80" s="223"/>
      <c r="BO80" s="223"/>
      <c r="BP80" s="223"/>
      <c r="BQ80" s="220">
        <v>74</v>
      </c>
      <c r="BR80" s="225"/>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12"/>
    </row>
    <row r="81" spans="1:131" ht="26.25" customHeight="1" x14ac:dyDescent="0.15">
      <c r="A81" s="220">
        <v>14</v>
      </c>
      <c r="B81" s="911"/>
      <c r="C81" s="912"/>
      <c r="D81" s="912"/>
      <c r="E81" s="912"/>
      <c r="F81" s="912"/>
      <c r="G81" s="912"/>
      <c r="H81" s="912"/>
      <c r="I81" s="912"/>
      <c r="J81" s="912"/>
      <c r="K81" s="912"/>
      <c r="L81" s="912"/>
      <c r="M81" s="912"/>
      <c r="N81" s="912"/>
      <c r="O81" s="912"/>
      <c r="P81" s="913"/>
      <c r="Q81" s="914"/>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7"/>
      <c r="BA81" s="867"/>
      <c r="BB81" s="867"/>
      <c r="BC81" s="867"/>
      <c r="BD81" s="868"/>
      <c r="BE81" s="223"/>
      <c r="BF81" s="223"/>
      <c r="BG81" s="223"/>
      <c r="BH81" s="223"/>
      <c r="BI81" s="223"/>
      <c r="BJ81" s="223"/>
      <c r="BK81" s="223"/>
      <c r="BL81" s="223"/>
      <c r="BM81" s="223"/>
      <c r="BN81" s="223"/>
      <c r="BO81" s="223"/>
      <c r="BP81" s="223"/>
      <c r="BQ81" s="220">
        <v>75</v>
      </c>
      <c r="BR81" s="225"/>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12"/>
    </row>
    <row r="82" spans="1:131" ht="26.25" customHeight="1" x14ac:dyDescent="0.15">
      <c r="A82" s="220">
        <v>15</v>
      </c>
      <c r="B82" s="911"/>
      <c r="C82" s="912"/>
      <c r="D82" s="912"/>
      <c r="E82" s="912"/>
      <c r="F82" s="912"/>
      <c r="G82" s="912"/>
      <c r="H82" s="912"/>
      <c r="I82" s="912"/>
      <c r="J82" s="912"/>
      <c r="K82" s="912"/>
      <c r="L82" s="912"/>
      <c r="M82" s="912"/>
      <c r="N82" s="912"/>
      <c r="O82" s="912"/>
      <c r="P82" s="913"/>
      <c r="Q82" s="914"/>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7"/>
      <c r="BA82" s="867"/>
      <c r="BB82" s="867"/>
      <c r="BC82" s="867"/>
      <c r="BD82" s="868"/>
      <c r="BE82" s="223"/>
      <c r="BF82" s="223"/>
      <c r="BG82" s="223"/>
      <c r="BH82" s="223"/>
      <c r="BI82" s="223"/>
      <c r="BJ82" s="223"/>
      <c r="BK82" s="223"/>
      <c r="BL82" s="223"/>
      <c r="BM82" s="223"/>
      <c r="BN82" s="223"/>
      <c r="BO82" s="223"/>
      <c r="BP82" s="223"/>
      <c r="BQ82" s="220">
        <v>76</v>
      </c>
      <c r="BR82" s="225"/>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12"/>
    </row>
    <row r="83" spans="1:131" ht="26.25" customHeight="1" x14ac:dyDescent="0.15">
      <c r="A83" s="220">
        <v>16</v>
      </c>
      <c r="B83" s="911"/>
      <c r="C83" s="912"/>
      <c r="D83" s="912"/>
      <c r="E83" s="912"/>
      <c r="F83" s="912"/>
      <c r="G83" s="912"/>
      <c r="H83" s="912"/>
      <c r="I83" s="912"/>
      <c r="J83" s="912"/>
      <c r="K83" s="912"/>
      <c r="L83" s="912"/>
      <c r="M83" s="912"/>
      <c r="N83" s="912"/>
      <c r="O83" s="912"/>
      <c r="P83" s="913"/>
      <c r="Q83" s="914"/>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7"/>
      <c r="BA83" s="867"/>
      <c r="BB83" s="867"/>
      <c r="BC83" s="867"/>
      <c r="BD83" s="868"/>
      <c r="BE83" s="223"/>
      <c r="BF83" s="223"/>
      <c r="BG83" s="223"/>
      <c r="BH83" s="223"/>
      <c r="BI83" s="223"/>
      <c r="BJ83" s="223"/>
      <c r="BK83" s="223"/>
      <c r="BL83" s="223"/>
      <c r="BM83" s="223"/>
      <c r="BN83" s="223"/>
      <c r="BO83" s="223"/>
      <c r="BP83" s="223"/>
      <c r="BQ83" s="220">
        <v>77</v>
      </c>
      <c r="BR83" s="225"/>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12"/>
    </row>
    <row r="84" spans="1:131" ht="26.25" customHeight="1" x14ac:dyDescent="0.15">
      <c r="A84" s="220">
        <v>17</v>
      </c>
      <c r="B84" s="911"/>
      <c r="C84" s="912"/>
      <c r="D84" s="912"/>
      <c r="E84" s="912"/>
      <c r="F84" s="912"/>
      <c r="G84" s="912"/>
      <c r="H84" s="912"/>
      <c r="I84" s="912"/>
      <c r="J84" s="912"/>
      <c r="K84" s="912"/>
      <c r="L84" s="912"/>
      <c r="M84" s="912"/>
      <c r="N84" s="912"/>
      <c r="O84" s="912"/>
      <c r="P84" s="913"/>
      <c r="Q84" s="914"/>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7"/>
      <c r="BA84" s="867"/>
      <c r="BB84" s="867"/>
      <c r="BC84" s="867"/>
      <c r="BD84" s="868"/>
      <c r="BE84" s="223"/>
      <c r="BF84" s="223"/>
      <c r="BG84" s="223"/>
      <c r="BH84" s="223"/>
      <c r="BI84" s="223"/>
      <c r="BJ84" s="223"/>
      <c r="BK84" s="223"/>
      <c r="BL84" s="223"/>
      <c r="BM84" s="223"/>
      <c r="BN84" s="223"/>
      <c r="BO84" s="223"/>
      <c r="BP84" s="223"/>
      <c r="BQ84" s="220">
        <v>78</v>
      </c>
      <c r="BR84" s="225"/>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12"/>
    </row>
    <row r="85" spans="1:131" ht="26.25" customHeight="1" x14ac:dyDescent="0.15">
      <c r="A85" s="220">
        <v>18</v>
      </c>
      <c r="B85" s="911"/>
      <c r="C85" s="912"/>
      <c r="D85" s="912"/>
      <c r="E85" s="912"/>
      <c r="F85" s="912"/>
      <c r="G85" s="912"/>
      <c r="H85" s="912"/>
      <c r="I85" s="912"/>
      <c r="J85" s="912"/>
      <c r="K85" s="912"/>
      <c r="L85" s="912"/>
      <c r="M85" s="912"/>
      <c r="N85" s="912"/>
      <c r="O85" s="912"/>
      <c r="P85" s="913"/>
      <c r="Q85" s="914"/>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7"/>
      <c r="BA85" s="867"/>
      <c r="BB85" s="867"/>
      <c r="BC85" s="867"/>
      <c r="BD85" s="868"/>
      <c r="BE85" s="223"/>
      <c r="BF85" s="223"/>
      <c r="BG85" s="223"/>
      <c r="BH85" s="223"/>
      <c r="BI85" s="223"/>
      <c r="BJ85" s="223"/>
      <c r="BK85" s="223"/>
      <c r="BL85" s="223"/>
      <c r="BM85" s="223"/>
      <c r="BN85" s="223"/>
      <c r="BO85" s="223"/>
      <c r="BP85" s="223"/>
      <c r="BQ85" s="220">
        <v>79</v>
      </c>
      <c r="BR85" s="225"/>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12"/>
    </row>
    <row r="86" spans="1:131" ht="26.25" customHeight="1" x14ac:dyDescent="0.15">
      <c r="A86" s="220">
        <v>19</v>
      </c>
      <c r="B86" s="911"/>
      <c r="C86" s="912"/>
      <c r="D86" s="912"/>
      <c r="E86" s="912"/>
      <c r="F86" s="912"/>
      <c r="G86" s="912"/>
      <c r="H86" s="912"/>
      <c r="I86" s="912"/>
      <c r="J86" s="912"/>
      <c r="K86" s="912"/>
      <c r="L86" s="912"/>
      <c r="M86" s="912"/>
      <c r="N86" s="912"/>
      <c r="O86" s="912"/>
      <c r="P86" s="913"/>
      <c r="Q86" s="914"/>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7"/>
      <c r="BA86" s="867"/>
      <c r="BB86" s="867"/>
      <c r="BC86" s="867"/>
      <c r="BD86" s="868"/>
      <c r="BE86" s="223"/>
      <c r="BF86" s="223"/>
      <c r="BG86" s="223"/>
      <c r="BH86" s="223"/>
      <c r="BI86" s="223"/>
      <c r="BJ86" s="223"/>
      <c r="BK86" s="223"/>
      <c r="BL86" s="223"/>
      <c r="BM86" s="223"/>
      <c r="BN86" s="223"/>
      <c r="BO86" s="223"/>
      <c r="BP86" s="223"/>
      <c r="BQ86" s="220">
        <v>80</v>
      </c>
      <c r="BR86" s="225"/>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12"/>
    </row>
    <row r="87" spans="1:131" ht="26.25" customHeight="1" x14ac:dyDescent="0.15">
      <c r="A87" s="226">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23"/>
      <c r="BF87" s="223"/>
      <c r="BG87" s="223"/>
      <c r="BH87" s="223"/>
      <c r="BI87" s="223"/>
      <c r="BJ87" s="223"/>
      <c r="BK87" s="223"/>
      <c r="BL87" s="223"/>
      <c r="BM87" s="223"/>
      <c r="BN87" s="223"/>
      <c r="BO87" s="223"/>
      <c r="BP87" s="223"/>
      <c r="BQ87" s="220">
        <v>81</v>
      </c>
      <c r="BR87" s="225"/>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12"/>
    </row>
    <row r="88" spans="1:131" ht="26.25" customHeight="1" thickBot="1" x14ac:dyDescent="0.2">
      <c r="A88" s="222" t="s">
        <v>400</v>
      </c>
      <c r="B88" s="822" t="s">
        <v>432</v>
      </c>
      <c r="C88" s="823"/>
      <c r="D88" s="823"/>
      <c r="E88" s="823"/>
      <c r="F88" s="823"/>
      <c r="G88" s="823"/>
      <c r="H88" s="823"/>
      <c r="I88" s="823"/>
      <c r="J88" s="823"/>
      <c r="K88" s="823"/>
      <c r="L88" s="823"/>
      <c r="M88" s="823"/>
      <c r="N88" s="823"/>
      <c r="O88" s="823"/>
      <c r="P88" s="824"/>
      <c r="Q88" s="878"/>
      <c r="R88" s="879"/>
      <c r="S88" s="879"/>
      <c r="T88" s="879"/>
      <c r="U88" s="879"/>
      <c r="V88" s="879"/>
      <c r="W88" s="879"/>
      <c r="X88" s="879"/>
      <c r="Y88" s="879"/>
      <c r="Z88" s="879"/>
      <c r="AA88" s="879"/>
      <c r="AB88" s="879"/>
      <c r="AC88" s="879"/>
      <c r="AD88" s="879"/>
      <c r="AE88" s="879"/>
      <c r="AF88" s="882">
        <v>53288</v>
      </c>
      <c r="AG88" s="882"/>
      <c r="AH88" s="882"/>
      <c r="AI88" s="882"/>
      <c r="AJ88" s="882"/>
      <c r="AK88" s="879"/>
      <c r="AL88" s="879"/>
      <c r="AM88" s="879"/>
      <c r="AN88" s="879"/>
      <c r="AO88" s="879"/>
      <c r="AP88" s="882">
        <v>596</v>
      </c>
      <c r="AQ88" s="882"/>
      <c r="AR88" s="882"/>
      <c r="AS88" s="882"/>
      <c r="AT88" s="882"/>
      <c r="AU88" s="882">
        <v>402</v>
      </c>
      <c r="AV88" s="882"/>
      <c r="AW88" s="882"/>
      <c r="AX88" s="882"/>
      <c r="AY88" s="882"/>
      <c r="AZ88" s="887"/>
      <c r="BA88" s="887"/>
      <c r="BB88" s="887"/>
      <c r="BC88" s="887"/>
      <c r="BD88" s="888"/>
      <c r="BE88" s="223"/>
      <c r="BF88" s="223"/>
      <c r="BG88" s="223"/>
      <c r="BH88" s="223"/>
      <c r="BI88" s="223"/>
      <c r="BJ88" s="223"/>
      <c r="BK88" s="223"/>
      <c r="BL88" s="223"/>
      <c r="BM88" s="223"/>
      <c r="BN88" s="223"/>
      <c r="BO88" s="223"/>
      <c r="BP88" s="223"/>
      <c r="BQ88" s="220">
        <v>82</v>
      </c>
      <c r="BR88" s="225"/>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400</v>
      </c>
      <c r="BR102" s="822" t="s">
        <v>433</v>
      </c>
      <c r="BS102" s="823"/>
      <c r="BT102" s="823"/>
      <c r="BU102" s="823"/>
      <c r="BV102" s="823"/>
      <c r="BW102" s="823"/>
      <c r="BX102" s="823"/>
      <c r="BY102" s="823"/>
      <c r="BZ102" s="823"/>
      <c r="CA102" s="823"/>
      <c r="CB102" s="823"/>
      <c r="CC102" s="823"/>
      <c r="CD102" s="823"/>
      <c r="CE102" s="823"/>
      <c r="CF102" s="823"/>
      <c r="CG102" s="824"/>
      <c r="CH102" s="923"/>
      <c r="CI102" s="924"/>
      <c r="CJ102" s="924"/>
      <c r="CK102" s="924"/>
      <c r="CL102" s="925"/>
      <c r="CM102" s="923"/>
      <c r="CN102" s="924"/>
      <c r="CO102" s="924"/>
      <c r="CP102" s="924"/>
      <c r="CQ102" s="925"/>
      <c r="CR102" s="926">
        <v>139</v>
      </c>
      <c r="CS102" s="890"/>
      <c r="CT102" s="890"/>
      <c r="CU102" s="890"/>
      <c r="CV102" s="927"/>
      <c r="CW102" s="926" t="s">
        <v>606</v>
      </c>
      <c r="CX102" s="890"/>
      <c r="CY102" s="890"/>
      <c r="CZ102" s="890"/>
      <c r="DA102" s="927"/>
      <c r="DB102" s="926" t="s">
        <v>606</v>
      </c>
      <c r="DC102" s="890"/>
      <c r="DD102" s="890"/>
      <c r="DE102" s="890"/>
      <c r="DF102" s="927"/>
      <c r="DG102" s="926" t="s">
        <v>606</v>
      </c>
      <c r="DH102" s="890"/>
      <c r="DI102" s="890"/>
      <c r="DJ102" s="890"/>
      <c r="DK102" s="927"/>
      <c r="DL102" s="926" t="s">
        <v>606</v>
      </c>
      <c r="DM102" s="890"/>
      <c r="DN102" s="890"/>
      <c r="DO102" s="890"/>
      <c r="DP102" s="927"/>
      <c r="DQ102" s="926" t="s">
        <v>606</v>
      </c>
      <c r="DR102" s="890"/>
      <c r="DS102" s="890"/>
      <c r="DT102" s="890"/>
      <c r="DU102" s="927"/>
      <c r="DV102" s="822"/>
      <c r="DW102" s="823"/>
      <c r="DX102" s="823"/>
      <c r="DY102" s="823"/>
      <c r="DZ102" s="950"/>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51" t="s">
        <v>434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52" t="s">
        <v>435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3" t="s">
        <v>438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12" customFormat="1" ht="26.25" customHeight="1" x14ac:dyDescent="0.15">
      <c r="A109" s="94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441</v>
      </c>
      <c r="AB109" s="929"/>
      <c r="AC109" s="929"/>
      <c r="AD109" s="929"/>
      <c r="AE109" s="930"/>
      <c r="AF109" s="928" t="s">
        <v>442</v>
      </c>
      <c r="AG109" s="929"/>
      <c r="AH109" s="929"/>
      <c r="AI109" s="929"/>
      <c r="AJ109" s="930"/>
      <c r="AK109" s="928" t="s">
        <v>313</v>
      </c>
      <c r="AL109" s="929"/>
      <c r="AM109" s="929"/>
      <c r="AN109" s="929"/>
      <c r="AO109" s="930"/>
      <c r="AP109" s="928" t="s">
        <v>443</v>
      </c>
      <c r="AQ109" s="929"/>
      <c r="AR109" s="929"/>
      <c r="AS109" s="929"/>
      <c r="AT109" s="931"/>
      <c r="AU109" s="94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441</v>
      </c>
      <c r="BR109" s="929"/>
      <c r="BS109" s="929"/>
      <c r="BT109" s="929"/>
      <c r="BU109" s="930"/>
      <c r="BV109" s="928" t="s">
        <v>442</v>
      </c>
      <c r="BW109" s="929"/>
      <c r="BX109" s="929"/>
      <c r="BY109" s="929"/>
      <c r="BZ109" s="930"/>
      <c r="CA109" s="928" t="s">
        <v>313</v>
      </c>
      <c r="CB109" s="929"/>
      <c r="CC109" s="929"/>
      <c r="CD109" s="929"/>
      <c r="CE109" s="930"/>
      <c r="CF109" s="949" t="s">
        <v>443</v>
      </c>
      <c r="CG109" s="949"/>
      <c r="CH109" s="949"/>
      <c r="CI109" s="949"/>
      <c r="CJ109" s="949"/>
      <c r="CK109" s="928"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441</v>
      </c>
      <c r="DH109" s="929"/>
      <c r="DI109" s="929"/>
      <c r="DJ109" s="929"/>
      <c r="DK109" s="930"/>
      <c r="DL109" s="928" t="s">
        <v>442</v>
      </c>
      <c r="DM109" s="929"/>
      <c r="DN109" s="929"/>
      <c r="DO109" s="929"/>
      <c r="DP109" s="930"/>
      <c r="DQ109" s="928" t="s">
        <v>313</v>
      </c>
      <c r="DR109" s="929"/>
      <c r="DS109" s="929"/>
      <c r="DT109" s="929"/>
      <c r="DU109" s="930"/>
      <c r="DV109" s="928" t="s">
        <v>443</v>
      </c>
      <c r="DW109" s="929"/>
      <c r="DX109" s="929"/>
      <c r="DY109" s="929"/>
      <c r="DZ109" s="931"/>
    </row>
    <row r="110" spans="1:131" s="212" customFormat="1" ht="26.25" customHeight="1" x14ac:dyDescent="0.15">
      <c r="A110" s="932" t="s">
        <v>445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3051469</v>
      </c>
      <c r="AB110" s="936"/>
      <c r="AC110" s="936"/>
      <c r="AD110" s="936"/>
      <c r="AE110" s="937"/>
      <c r="AF110" s="938">
        <v>2779011</v>
      </c>
      <c r="AG110" s="936"/>
      <c r="AH110" s="936"/>
      <c r="AI110" s="936"/>
      <c r="AJ110" s="937"/>
      <c r="AK110" s="938">
        <v>2884855</v>
      </c>
      <c r="AL110" s="936"/>
      <c r="AM110" s="936"/>
      <c r="AN110" s="936"/>
      <c r="AO110" s="937"/>
      <c r="AP110" s="939">
        <v>17.3</v>
      </c>
      <c r="AQ110" s="940"/>
      <c r="AR110" s="940"/>
      <c r="AS110" s="940"/>
      <c r="AT110" s="941"/>
      <c r="AU110" s="942" t="s">
        <v>73</v>
      </c>
      <c r="AV110" s="943"/>
      <c r="AW110" s="943"/>
      <c r="AX110" s="943"/>
      <c r="AY110" s="943"/>
      <c r="AZ110" s="965" t="s">
        <v>446</v>
      </c>
      <c r="BA110" s="933"/>
      <c r="BB110" s="933"/>
      <c r="BC110" s="933"/>
      <c r="BD110" s="933"/>
      <c r="BE110" s="933"/>
      <c r="BF110" s="933"/>
      <c r="BG110" s="933"/>
      <c r="BH110" s="933"/>
      <c r="BI110" s="933"/>
      <c r="BJ110" s="933"/>
      <c r="BK110" s="933"/>
      <c r="BL110" s="933"/>
      <c r="BM110" s="933"/>
      <c r="BN110" s="933"/>
      <c r="BO110" s="933"/>
      <c r="BP110" s="934"/>
      <c r="BQ110" s="966">
        <v>25500309</v>
      </c>
      <c r="BR110" s="967"/>
      <c r="BS110" s="967"/>
      <c r="BT110" s="967"/>
      <c r="BU110" s="967"/>
      <c r="BV110" s="967">
        <v>25140387</v>
      </c>
      <c r="BW110" s="967"/>
      <c r="BX110" s="967"/>
      <c r="BY110" s="967"/>
      <c r="BZ110" s="967"/>
      <c r="CA110" s="967">
        <v>24958348</v>
      </c>
      <c r="CB110" s="967"/>
      <c r="CC110" s="967"/>
      <c r="CD110" s="967"/>
      <c r="CE110" s="967"/>
      <c r="CF110" s="980">
        <v>149.80000000000001</v>
      </c>
      <c r="CG110" s="981"/>
      <c r="CH110" s="981"/>
      <c r="CI110" s="981"/>
      <c r="CJ110" s="981"/>
      <c r="CK110" s="982" t="s">
        <v>447</v>
      </c>
      <c r="CL110" s="983"/>
      <c r="CM110" s="965" t="s">
        <v>448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449</v>
      </c>
      <c r="DH110" s="967"/>
      <c r="DI110" s="967"/>
      <c r="DJ110" s="967"/>
      <c r="DK110" s="967"/>
      <c r="DL110" s="967" t="s">
        <v>241</v>
      </c>
      <c r="DM110" s="967"/>
      <c r="DN110" s="967"/>
      <c r="DO110" s="967"/>
      <c r="DP110" s="967"/>
      <c r="DQ110" s="967" t="s">
        <v>424</v>
      </c>
      <c r="DR110" s="967"/>
      <c r="DS110" s="967"/>
      <c r="DT110" s="967"/>
      <c r="DU110" s="967"/>
      <c r="DV110" s="968" t="s">
        <v>241</v>
      </c>
      <c r="DW110" s="968"/>
      <c r="DX110" s="968"/>
      <c r="DY110" s="968"/>
      <c r="DZ110" s="969"/>
    </row>
    <row r="111" spans="1:131" s="212" customFormat="1" ht="26.25" customHeight="1" x14ac:dyDescent="0.15">
      <c r="A111" s="970" t="s">
        <v>450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449</v>
      </c>
      <c r="AB111" s="974"/>
      <c r="AC111" s="974"/>
      <c r="AD111" s="974"/>
      <c r="AE111" s="975"/>
      <c r="AF111" s="976" t="s">
        <v>449</v>
      </c>
      <c r="AG111" s="974"/>
      <c r="AH111" s="974"/>
      <c r="AI111" s="974"/>
      <c r="AJ111" s="975"/>
      <c r="AK111" s="976" t="s">
        <v>424</v>
      </c>
      <c r="AL111" s="974"/>
      <c r="AM111" s="974"/>
      <c r="AN111" s="974"/>
      <c r="AO111" s="975"/>
      <c r="AP111" s="977" t="s">
        <v>424</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v>203475</v>
      </c>
      <c r="BR111" s="962"/>
      <c r="BS111" s="962"/>
      <c r="BT111" s="962"/>
      <c r="BU111" s="962"/>
      <c r="BV111" s="962">
        <v>187850</v>
      </c>
      <c r="BW111" s="962"/>
      <c r="BX111" s="962"/>
      <c r="BY111" s="962"/>
      <c r="BZ111" s="962"/>
      <c r="CA111" s="962">
        <v>172010</v>
      </c>
      <c r="CB111" s="962"/>
      <c r="CC111" s="962"/>
      <c r="CD111" s="962"/>
      <c r="CE111" s="962"/>
      <c r="CF111" s="956">
        <v>1</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241</v>
      </c>
      <c r="DH111" s="962"/>
      <c r="DI111" s="962"/>
      <c r="DJ111" s="962"/>
      <c r="DK111" s="962"/>
      <c r="DL111" s="962" t="s">
        <v>449</v>
      </c>
      <c r="DM111" s="962"/>
      <c r="DN111" s="962"/>
      <c r="DO111" s="962"/>
      <c r="DP111" s="962"/>
      <c r="DQ111" s="962" t="s">
        <v>453</v>
      </c>
      <c r="DR111" s="962"/>
      <c r="DS111" s="962"/>
      <c r="DT111" s="962"/>
      <c r="DU111" s="962"/>
      <c r="DV111" s="963" t="s">
        <v>241</v>
      </c>
      <c r="DW111" s="963"/>
      <c r="DX111" s="963"/>
      <c r="DY111" s="963"/>
      <c r="DZ111" s="964"/>
    </row>
    <row r="112" spans="1:131" s="212" customFormat="1" ht="26.25" customHeight="1" x14ac:dyDescent="0.15">
      <c r="A112" s="988" t="s">
        <v>454</v>
      </c>
      <c r="B112" s="989"/>
      <c r="C112" s="959" t="s">
        <v>455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241</v>
      </c>
      <c r="AB112" s="995"/>
      <c r="AC112" s="995"/>
      <c r="AD112" s="995"/>
      <c r="AE112" s="996"/>
      <c r="AF112" s="997" t="s">
        <v>449</v>
      </c>
      <c r="AG112" s="995"/>
      <c r="AH112" s="995"/>
      <c r="AI112" s="995"/>
      <c r="AJ112" s="996"/>
      <c r="AK112" s="997" t="s">
        <v>453</v>
      </c>
      <c r="AL112" s="995"/>
      <c r="AM112" s="995"/>
      <c r="AN112" s="995"/>
      <c r="AO112" s="996"/>
      <c r="AP112" s="998" t="s">
        <v>424</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7461319</v>
      </c>
      <c r="BR112" s="962"/>
      <c r="BS112" s="962"/>
      <c r="BT112" s="962"/>
      <c r="BU112" s="962"/>
      <c r="BV112" s="962">
        <v>15656</v>
      </c>
      <c r="BW112" s="962"/>
      <c r="BX112" s="962"/>
      <c r="BY112" s="962"/>
      <c r="BZ112" s="962"/>
      <c r="CA112" s="962">
        <v>12674</v>
      </c>
      <c r="CB112" s="962"/>
      <c r="CC112" s="962"/>
      <c r="CD112" s="962"/>
      <c r="CE112" s="962"/>
      <c r="CF112" s="956">
        <v>0.1</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241</v>
      </c>
      <c r="DH112" s="962"/>
      <c r="DI112" s="962"/>
      <c r="DJ112" s="962"/>
      <c r="DK112" s="962"/>
      <c r="DL112" s="962" t="s">
        <v>241</v>
      </c>
      <c r="DM112" s="962"/>
      <c r="DN112" s="962"/>
      <c r="DO112" s="962"/>
      <c r="DP112" s="962"/>
      <c r="DQ112" s="962" t="s">
        <v>458</v>
      </c>
      <c r="DR112" s="962"/>
      <c r="DS112" s="962"/>
      <c r="DT112" s="962"/>
      <c r="DU112" s="962"/>
      <c r="DV112" s="963" t="s">
        <v>453</v>
      </c>
      <c r="DW112" s="963"/>
      <c r="DX112" s="963"/>
      <c r="DY112" s="963"/>
      <c r="DZ112" s="964"/>
    </row>
    <row r="113" spans="1:130" s="212" customFormat="1" ht="26.25" customHeight="1" x14ac:dyDescent="0.15">
      <c r="A113" s="990"/>
      <c r="B113" s="991"/>
      <c r="C113" s="959" t="s">
        <v>459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2359</v>
      </c>
      <c r="AB113" s="974"/>
      <c r="AC113" s="974"/>
      <c r="AD113" s="974"/>
      <c r="AE113" s="975"/>
      <c r="AF113" s="976">
        <v>3271</v>
      </c>
      <c r="AG113" s="974"/>
      <c r="AH113" s="974"/>
      <c r="AI113" s="974"/>
      <c r="AJ113" s="975"/>
      <c r="AK113" s="976">
        <v>2388</v>
      </c>
      <c r="AL113" s="974"/>
      <c r="AM113" s="974"/>
      <c r="AN113" s="974"/>
      <c r="AO113" s="975"/>
      <c r="AP113" s="977">
        <v>0</v>
      </c>
      <c r="AQ113" s="978"/>
      <c r="AR113" s="978"/>
      <c r="AS113" s="978"/>
      <c r="AT113" s="979"/>
      <c r="AU113" s="944"/>
      <c r="AV113" s="945"/>
      <c r="AW113" s="945"/>
      <c r="AX113" s="945"/>
      <c r="AY113" s="945"/>
      <c r="AZ113" s="958" t="s">
        <v>460</v>
      </c>
      <c r="BA113" s="959"/>
      <c r="BB113" s="959"/>
      <c r="BC113" s="959"/>
      <c r="BD113" s="959"/>
      <c r="BE113" s="959"/>
      <c r="BF113" s="959"/>
      <c r="BG113" s="959"/>
      <c r="BH113" s="959"/>
      <c r="BI113" s="959"/>
      <c r="BJ113" s="959"/>
      <c r="BK113" s="959"/>
      <c r="BL113" s="959"/>
      <c r="BM113" s="959"/>
      <c r="BN113" s="959"/>
      <c r="BO113" s="959"/>
      <c r="BP113" s="960"/>
      <c r="BQ113" s="961">
        <v>503076</v>
      </c>
      <c r="BR113" s="962"/>
      <c r="BS113" s="962"/>
      <c r="BT113" s="962"/>
      <c r="BU113" s="962"/>
      <c r="BV113" s="962">
        <v>452682</v>
      </c>
      <c r="BW113" s="962"/>
      <c r="BX113" s="962"/>
      <c r="BY113" s="962"/>
      <c r="BZ113" s="962"/>
      <c r="CA113" s="962">
        <v>402286</v>
      </c>
      <c r="CB113" s="962"/>
      <c r="CC113" s="962"/>
      <c r="CD113" s="962"/>
      <c r="CE113" s="962"/>
      <c r="CF113" s="956">
        <v>2.4</v>
      </c>
      <c r="CG113" s="957"/>
      <c r="CH113" s="957"/>
      <c r="CI113" s="957"/>
      <c r="CJ113" s="957"/>
      <c r="CK113" s="984"/>
      <c r="CL113" s="985"/>
      <c r="CM113" s="958" t="s">
        <v>461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203475</v>
      </c>
      <c r="DH113" s="995"/>
      <c r="DI113" s="995"/>
      <c r="DJ113" s="995"/>
      <c r="DK113" s="996"/>
      <c r="DL113" s="997">
        <v>187850</v>
      </c>
      <c r="DM113" s="995"/>
      <c r="DN113" s="995"/>
      <c r="DO113" s="995"/>
      <c r="DP113" s="996"/>
      <c r="DQ113" s="997">
        <v>172010</v>
      </c>
      <c r="DR113" s="995"/>
      <c r="DS113" s="995"/>
      <c r="DT113" s="995"/>
      <c r="DU113" s="996"/>
      <c r="DV113" s="998">
        <v>1</v>
      </c>
      <c r="DW113" s="999"/>
      <c r="DX113" s="999"/>
      <c r="DY113" s="999"/>
      <c r="DZ113" s="1000"/>
    </row>
    <row r="114" spans="1:130" s="212" customFormat="1" ht="26.25" customHeight="1" x14ac:dyDescent="0.15">
      <c r="A114" s="990"/>
      <c r="B114" s="991"/>
      <c r="C114" s="959" t="s">
        <v>462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52146</v>
      </c>
      <c r="AB114" s="995"/>
      <c r="AC114" s="995"/>
      <c r="AD114" s="995"/>
      <c r="AE114" s="996"/>
      <c r="AF114" s="997">
        <v>51987</v>
      </c>
      <c r="AG114" s="995"/>
      <c r="AH114" s="995"/>
      <c r="AI114" s="995"/>
      <c r="AJ114" s="996"/>
      <c r="AK114" s="997">
        <v>51811</v>
      </c>
      <c r="AL114" s="995"/>
      <c r="AM114" s="995"/>
      <c r="AN114" s="995"/>
      <c r="AO114" s="996"/>
      <c r="AP114" s="998">
        <v>0.3</v>
      </c>
      <c r="AQ114" s="999"/>
      <c r="AR114" s="999"/>
      <c r="AS114" s="999"/>
      <c r="AT114" s="1000"/>
      <c r="AU114" s="944"/>
      <c r="AV114" s="945"/>
      <c r="AW114" s="945"/>
      <c r="AX114" s="945"/>
      <c r="AY114" s="945"/>
      <c r="AZ114" s="958" t="s">
        <v>463</v>
      </c>
      <c r="BA114" s="959"/>
      <c r="BB114" s="959"/>
      <c r="BC114" s="959"/>
      <c r="BD114" s="959"/>
      <c r="BE114" s="959"/>
      <c r="BF114" s="959"/>
      <c r="BG114" s="959"/>
      <c r="BH114" s="959"/>
      <c r="BI114" s="959"/>
      <c r="BJ114" s="959"/>
      <c r="BK114" s="959"/>
      <c r="BL114" s="959"/>
      <c r="BM114" s="959"/>
      <c r="BN114" s="959"/>
      <c r="BO114" s="959"/>
      <c r="BP114" s="960"/>
      <c r="BQ114" s="961">
        <v>3004746</v>
      </c>
      <c r="BR114" s="962"/>
      <c r="BS114" s="962"/>
      <c r="BT114" s="962"/>
      <c r="BU114" s="962"/>
      <c r="BV114" s="962">
        <v>3244962</v>
      </c>
      <c r="BW114" s="962"/>
      <c r="BX114" s="962"/>
      <c r="BY114" s="962"/>
      <c r="BZ114" s="962"/>
      <c r="CA114" s="962">
        <v>3414120</v>
      </c>
      <c r="CB114" s="962"/>
      <c r="CC114" s="962"/>
      <c r="CD114" s="962"/>
      <c r="CE114" s="962"/>
      <c r="CF114" s="956">
        <v>20.5</v>
      </c>
      <c r="CG114" s="957"/>
      <c r="CH114" s="957"/>
      <c r="CI114" s="957"/>
      <c r="CJ114" s="957"/>
      <c r="CK114" s="984"/>
      <c r="CL114" s="985"/>
      <c r="CM114" s="958" t="s">
        <v>464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458</v>
      </c>
      <c r="DH114" s="995"/>
      <c r="DI114" s="995"/>
      <c r="DJ114" s="995"/>
      <c r="DK114" s="996"/>
      <c r="DL114" s="997" t="s">
        <v>449</v>
      </c>
      <c r="DM114" s="995"/>
      <c r="DN114" s="995"/>
      <c r="DO114" s="995"/>
      <c r="DP114" s="996"/>
      <c r="DQ114" s="997" t="s">
        <v>241</v>
      </c>
      <c r="DR114" s="995"/>
      <c r="DS114" s="995"/>
      <c r="DT114" s="995"/>
      <c r="DU114" s="996"/>
      <c r="DV114" s="998" t="s">
        <v>241</v>
      </c>
      <c r="DW114" s="999"/>
      <c r="DX114" s="999"/>
      <c r="DY114" s="999"/>
      <c r="DZ114" s="1000"/>
    </row>
    <row r="115" spans="1:130" s="212" customFormat="1" ht="26.25" customHeight="1" x14ac:dyDescent="0.15">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449</v>
      </c>
      <c r="AB115" s="974"/>
      <c r="AC115" s="974"/>
      <c r="AD115" s="974"/>
      <c r="AE115" s="975"/>
      <c r="AF115" s="976" t="s">
        <v>453</v>
      </c>
      <c r="AG115" s="974"/>
      <c r="AH115" s="974"/>
      <c r="AI115" s="974"/>
      <c r="AJ115" s="975"/>
      <c r="AK115" s="976" t="s">
        <v>424</v>
      </c>
      <c r="AL115" s="974"/>
      <c r="AM115" s="974"/>
      <c r="AN115" s="974"/>
      <c r="AO115" s="975"/>
      <c r="AP115" s="977" t="s">
        <v>241</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t="s">
        <v>241</v>
      </c>
      <c r="BR115" s="962"/>
      <c r="BS115" s="962"/>
      <c r="BT115" s="962"/>
      <c r="BU115" s="962"/>
      <c r="BV115" s="962" t="s">
        <v>449</v>
      </c>
      <c r="BW115" s="962"/>
      <c r="BX115" s="962"/>
      <c r="BY115" s="962"/>
      <c r="BZ115" s="962"/>
      <c r="CA115" s="962" t="s">
        <v>241</v>
      </c>
      <c r="CB115" s="962"/>
      <c r="CC115" s="962"/>
      <c r="CD115" s="962"/>
      <c r="CE115" s="962"/>
      <c r="CF115" s="956" t="s">
        <v>467</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241</v>
      </c>
      <c r="DH115" s="995"/>
      <c r="DI115" s="995"/>
      <c r="DJ115" s="995"/>
      <c r="DK115" s="996"/>
      <c r="DL115" s="997" t="s">
        <v>449</v>
      </c>
      <c r="DM115" s="995"/>
      <c r="DN115" s="995"/>
      <c r="DO115" s="995"/>
      <c r="DP115" s="996"/>
      <c r="DQ115" s="997" t="s">
        <v>241</v>
      </c>
      <c r="DR115" s="995"/>
      <c r="DS115" s="995"/>
      <c r="DT115" s="995"/>
      <c r="DU115" s="996"/>
      <c r="DV115" s="998" t="s">
        <v>241</v>
      </c>
      <c r="DW115" s="999"/>
      <c r="DX115" s="999"/>
      <c r="DY115" s="999"/>
      <c r="DZ115" s="1000"/>
    </row>
    <row r="116" spans="1:130" s="212" customFormat="1" ht="26.25" customHeight="1" x14ac:dyDescent="0.15">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449</v>
      </c>
      <c r="AB116" s="995"/>
      <c r="AC116" s="995"/>
      <c r="AD116" s="995"/>
      <c r="AE116" s="996"/>
      <c r="AF116" s="997" t="s">
        <v>424</v>
      </c>
      <c r="AG116" s="995"/>
      <c r="AH116" s="995"/>
      <c r="AI116" s="995"/>
      <c r="AJ116" s="996"/>
      <c r="AK116" s="997" t="s">
        <v>424</v>
      </c>
      <c r="AL116" s="995"/>
      <c r="AM116" s="995"/>
      <c r="AN116" s="995"/>
      <c r="AO116" s="996"/>
      <c r="AP116" s="998" t="s">
        <v>453</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241</v>
      </c>
      <c r="BR116" s="962"/>
      <c r="BS116" s="962"/>
      <c r="BT116" s="962"/>
      <c r="BU116" s="962"/>
      <c r="BV116" s="962" t="s">
        <v>241</v>
      </c>
      <c r="BW116" s="962"/>
      <c r="BX116" s="962"/>
      <c r="BY116" s="962"/>
      <c r="BZ116" s="962"/>
      <c r="CA116" s="962" t="s">
        <v>467</v>
      </c>
      <c r="CB116" s="962"/>
      <c r="CC116" s="962"/>
      <c r="CD116" s="962"/>
      <c r="CE116" s="962"/>
      <c r="CF116" s="956" t="s">
        <v>449</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449</v>
      </c>
      <c r="DH116" s="995"/>
      <c r="DI116" s="995"/>
      <c r="DJ116" s="995"/>
      <c r="DK116" s="996"/>
      <c r="DL116" s="997" t="s">
        <v>241</v>
      </c>
      <c r="DM116" s="995"/>
      <c r="DN116" s="995"/>
      <c r="DO116" s="995"/>
      <c r="DP116" s="996"/>
      <c r="DQ116" s="997" t="s">
        <v>241</v>
      </c>
      <c r="DR116" s="995"/>
      <c r="DS116" s="995"/>
      <c r="DT116" s="995"/>
      <c r="DU116" s="996"/>
      <c r="DV116" s="998" t="s">
        <v>449</v>
      </c>
      <c r="DW116" s="999"/>
      <c r="DX116" s="999"/>
      <c r="DY116" s="999"/>
      <c r="DZ116" s="1000"/>
    </row>
    <row r="117" spans="1:130" s="212"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3105974</v>
      </c>
      <c r="AB117" s="1015"/>
      <c r="AC117" s="1015"/>
      <c r="AD117" s="1015"/>
      <c r="AE117" s="1016"/>
      <c r="AF117" s="1017">
        <v>2834269</v>
      </c>
      <c r="AG117" s="1015"/>
      <c r="AH117" s="1015"/>
      <c r="AI117" s="1015"/>
      <c r="AJ117" s="1016"/>
      <c r="AK117" s="1017">
        <v>2939054</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458</v>
      </c>
      <c r="BR117" s="962"/>
      <c r="BS117" s="962"/>
      <c r="BT117" s="962"/>
      <c r="BU117" s="962"/>
      <c r="BV117" s="962" t="s">
        <v>241</v>
      </c>
      <c r="BW117" s="962"/>
      <c r="BX117" s="962"/>
      <c r="BY117" s="962"/>
      <c r="BZ117" s="962"/>
      <c r="CA117" s="962" t="s">
        <v>458</v>
      </c>
      <c r="CB117" s="962"/>
      <c r="CC117" s="962"/>
      <c r="CD117" s="962"/>
      <c r="CE117" s="962"/>
      <c r="CF117" s="956" t="s">
        <v>449</v>
      </c>
      <c r="CG117" s="957"/>
      <c r="CH117" s="957"/>
      <c r="CI117" s="957"/>
      <c r="CJ117" s="957"/>
      <c r="CK117" s="984"/>
      <c r="CL117" s="985"/>
      <c r="CM117" s="958" t="s">
        <v>474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241</v>
      </c>
      <c r="DH117" s="995"/>
      <c r="DI117" s="995"/>
      <c r="DJ117" s="995"/>
      <c r="DK117" s="996"/>
      <c r="DL117" s="997" t="s">
        <v>241</v>
      </c>
      <c r="DM117" s="995"/>
      <c r="DN117" s="995"/>
      <c r="DO117" s="995"/>
      <c r="DP117" s="996"/>
      <c r="DQ117" s="997" t="s">
        <v>241</v>
      </c>
      <c r="DR117" s="995"/>
      <c r="DS117" s="995"/>
      <c r="DT117" s="995"/>
      <c r="DU117" s="996"/>
      <c r="DV117" s="998" t="s">
        <v>449</v>
      </c>
      <c r="DW117" s="999"/>
      <c r="DX117" s="999"/>
      <c r="DY117" s="999"/>
      <c r="DZ117" s="1000"/>
    </row>
    <row r="118" spans="1:130" s="212" customFormat="1" ht="26.25" customHeight="1" x14ac:dyDescent="0.15">
      <c r="A118" s="94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441</v>
      </c>
      <c r="AB118" s="929"/>
      <c r="AC118" s="929"/>
      <c r="AD118" s="929"/>
      <c r="AE118" s="930"/>
      <c r="AF118" s="928" t="s">
        <v>442</v>
      </c>
      <c r="AG118" s="929"/>
      <c r="AH118" s="929"/>
      <c r="AI118" s="929"/>
      <c r="AJ118" s="930"/>
      <c r="AK118" s="928" t="s">
        <v>313</v>
      </c>
      <c r="AL118" s="929"/>
      <c r="AM118" s="929"/>
      <c r="AN118" s="929"/>
      <c r="AO118" s="930"/>
      <c r="AP118" s="1006" t="s">
        <v>443</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449</v>
      </c>
      <c r="BR118" s="1036"/>
      <c r="BS118" s="1036"/>
      <c r="BT118" s="1036"/>
      <c r="BU118" s="1036"/>
      <c r="BV118" s="1036" t="s">
        <v>449</v>
      </c>
      <c r="BW118" s="1036"/>
      <c r="BX118" s="1036"/>
      <c r="BY118" s="1036"/>
      <c r="BZ118" s="1036"/>
      <c r="CA118" s="1036" t="s">
        <v>241</v>
      </c>
      <c r="CB118" s="1036"/>
      <c r="CC118" s="1036"/>
      <c r="CD118" s="1036"/>
      <c r="CE118" s="1036"/>
      <c r="CF118" s="956" t="s">
        <v>241</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449</v>
      </c>
      <c r="DH118" s="995"/>
      <c r="DI118" s="995"/>
      <c r="DJ118" s="995"/>
      <c r="DK118" s="996"/>
      <c r="DL118" s="997" t="s">
        <v>241</v>
      </c>
      <c r="DM118" s="995"/>
      <c r="DN118" s="995"/>
      <c r="DO118" s="995"/>
      <c r="DP118" s="996"/>
      <c r="DQ118" s="997" t="s">
        <v>241</v>
      </c>
      <c r="DR118" s="995"/>
      <c r="DS118" s="995"/>
      <c r="DT118" s="995"/>
      <c r="DU118" s="996"/>
      <c r="DV118" s="998" t="s">
        <v>241</v>
      </c>
      <c r="DW118" s="999"/>
      <c r="DX118" s="999"/>
      <c r="DY118" s="999"/>
      <c r="DZ118" s="1000"/>
    </row>
    <row r="119" spans="1:130" s="212" customFormat="1" ht="26.25" customHeight="1" x14ac:dyDescent="0.15">
      <c r="A119" s="1092" t="s">
        <v>447</v>
      </c>
      <c r="B119" s="983"/>
      <c r="C119" s="965" t="s">
        <v>448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241</v>
      </c>
      <c r="AB119" s="936"/>
      <c r="AC119" s="936"/>
      <c r="AD119" s="936"/>
      <c r="AE119" s="937"/>
      <c r="AF119" s="938" t="s">
        <v>241</v>
      </c>
      <c r="AG119" s="936"/>
      <c r="AH119" s="936"/>
      <c r="AI119" s="936"/>
      <c r="AJ119" s="937"/>
      <c r="AK119" s="938" t="s">
        <v>241</v>
      </c>
      <c r="AL119" s="936"/>
      <c r="AM119" s="936"/>
      <c r="AN119" s="936"/>
      <c r="AO119" s="937"/>
      <c r="AP119" s="939" t="s">
        <v>449</v>
      </c>
      <c r="AQ119" s="940"/>
      <c r="AR119" s="940"/>
      <c r="AS119" s="940"/>
      <c r="AT119" s="941"/>
      <c r="AU119" s="946"/>
      <c r="AV119" s="947"/>
      <c r="AW119" s="947"/>
      <c r="AX119" s="947"/>
      <c r="AY119" s="947"/>
      <c r="AZ119" s="233" t="s">
        <v>193</v>
      </c>
      <c r="BA119" s="233"/>
      <c r="BB119" s="233"/>
      <c r="BC119" s="233"/>
      <c r="BD119" s="233"/>
      <c r="BE119" s="233"/>
      <c r="BF119" s="233"/>
      <c r="BG119" s="233"/>
      <c r="BH119" s="233"/>
      <c r="BI119" s="233"/>
      <c r="BJ119" s="233"/>
      <c r="BK119" s="233"/>
      <c r="BL119" s="233"/>
      <c r="BM119" s="233"/>
      <c r="BN119" s="233"/>
      <c r="BO119" s="1013" t="s">
        <v>477</v>
      </c>
      <c r="BP119" s="1041"/>
      <c r="BQ119" s="1035">
        <v>36672925</v>
      </c>
      <c r="BR119" s="1036"/>
      <c r="BS119" s="1036"/>
      <c r="BT119" s="1036"/>
      <c r="BU119" s="1036"/>
      <c r="BV119" s="1036">
        <v>29041537</v>
      </c>
      <c r="BW119" s="1036"/>
      <c r="BX119" s="1036"/>
      <c r="BY119" s="1036"/>
      <c r="BZ119" s="1036"/>
      <c r="CA119" s="1036">
        <v>28959438</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449</v>
      </c>
      <c r="DH119" s="1022"/>
      <c r="DI119" s="1022"/>
      <c r="DJ119" s="1022"/>
      <c r="DK119" s="1023"/>
      <c r="DL119" s="1021" t="s">
        <v>241</v>
      </c>
      <c r="DM119" s="1022"/>
      <c r="DN119" s="1022"/>
      <c r="DO119" s="1022"/>
      <c r="DP119" s="1023"/>
      <c r="DQ119" s="1021" t="s">
        <v>241</v>
      </c>
      <c r="DR119" s="1022"/>
      <c r="DS119" s="1022"/>
      <c r="DT119" s="1022"/>
      <c r="DU119" s="1023"/>
      <c r="DV119" s="1024" t="s">
        <v>241</v>
      </c>
      <c r="DW119" s="1025"/>
      <c r="DX119" s="1025"/>
      <c r="DY119" s="1025"/>
      <c r="DZ119" s="1026"/>
    </row>
    <row r="120" spans="1:130" s="212" customFormat="1" ht="26.25" customHeight="1" x14ac:dyDescent="0.15">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241</v>
      </c>
      <c r="AB120" s="995"/>
      <c r="AC120" s="995"/>
      <c r="AD120" s="995"/>
      <c r="AE120" s="996"/>
      <c r="AF120" s="997" t="s">
        <v>449</v>
      </c>
      <c r="AG120" s="995"/>
      <c r="AH120" s="995"/>
      <c r="AI120" s="995"/>
      <c r="AJ120" s="996"/>
      <c r="AK120" s="997" t="s">
        <v>241</v>
      </c>
      <c r="AL120" s="995"/>
      <c r="AM120" s="995"/>
      <c r="AN120" s="995"/>
      <c r="AO120" s="996"/>
      <c r="AP120" s="998" t="s">
        <v>241</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10544958</v>
      </c>
      <c r="BR120" s="967"/>
      <c r="BS120" s="967"/>
      <c r="BT120" s="967"/>
      <c r="BU120" s="967"/>
      <c r="BV120" s="967">
        <v>13871124</v>
      </c>
      <c r="BW120" s="967"/>
      <c r="BX120" s="967"/>
      <c r="BY120" s="967"/>
      <c r="BZ120" s="967"/>
      <c r="CA120" s="967">
        <v>17175553</v>
      </c>
      <c r="CB120" s="967"/>
      <c r="CC120" s="967"/>
      <c r="CD120" s="967"/>
      <c r="CE120" s="967"/>
      <c r="CF120" s="980">
        <v>103.1</v>
      </c>
      <c r="CG120" s="981"/>
      <c r="CH120" s="981"/>
      <c r="CI120" s="981"/>
      <c r="CJ120" s="981"/>
      <c r="CK120" s="1042" t="s">
        <v>481</v>
      </c>
      <c r="CL120" s="1043"/>
      <c r="CM120" s="1043"/>
      <c r="CN120" s="1043"/>
      <c r="CO120" s="1044"/>
      <c r="CP120" s="1050" t="s">
        <v>418</v>
      </c>
      <c r="CQ120" s="1051"/>
      <c r="CR120" s="1051"/>
      <c r="CS120" s="1051"/>
      <c r="CT120" s="1051"/>
      <c r="CU120" s="1051"/>
      <c r="CV120" s="1051"/>
      <c r="CW120" s="1051"/>
      <c r="CX120" s="1051"/>
      <c r="CY120" s="1051"/>
      <c r="CZ120" s="1051"/>
      <c r="DA120" s="1051"/>
      <c r="DB120" s="1051"/>
      <c r="DC120" s="1051"/>
      <c r="DD120" s="1051"/>
      <c r="DE120" s="1051"/>
      <c r="DF120" s="1052"/>
      <c r="DG120" s="966">
        <v>10691</v>
      </c>
      <c r="DH120" s="967"/>
      <c r="DI120" s="967"/>
      <c r="DJ120" s="967"/>
      <c r="DK120" s="967"/>
      <c r="DL120" s="967">
        <v>13838</v>
      </c>
      <c r="DM120" s="967"/>
      <c r="DN120" s="967"/>
      <c r="DO120" s="967"/>
      <c r="DP120" s="967"/>
      <c r="DQ120" s="967">
        <v>9147</v>
      </c>
      <c r="DR120" s="967"/>
      <c r="DS120" s="967"/>
      <c r="DT120" s="967"/>
      <c r="DU120" s="967"/>
      <c r="DV120" s="968">
        <v>0.1</v>
      </c>
      <c r="DW120" s="968"/>
      <c r="DX120" s="968"/>
      <c r="DY120" s="968"/>
      <c r="DZ120" s="969"/>
    </row>
    <row r="121" spans="1:130" s="212"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241</v>
      </c>
      <c r="AB121" s="995"/>
      <c r="AC121" s="995"/>
      <c r="AD121" s="995"/>
      <c r="AE121" s="996"/>
      <c r="AF121" s="997" t="s">
        <v>449</v>
      </c>
      <c r="AG121" s="995"/>
      <c r="AH121" s="995"/>
      <c r="AI121" s="995"/>
      <c r="AJ121" s="996"/>
      <c r="AK121" s="997" t="s">
        <v>241</v>
      </c>
      <c r="AL121" s="995"/>
      <c r="AM121" s="995"/>
      <c r="AN121" s="995"/>
      <c r="AO121" s="996"/>
      <c r="AP121" s="998" t="s">
        <v>241</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4898286</v>
      </c>
      <c r="BR121" s="962"/>
      <c r="BS121" s="962"/>
      <c r="BT121" s="962"/>
      <c r="BU121" s="962"/>
      <c r="BV121" s="962">
        <v>4426150</v>
      </c>
      <c r="BW121" s="962"/>
      <c r="BX121" s="962"/>
      <c r="BY121" s="962"/>
      <c r="BZ121" s="962"/>
      <c r="CA121" s="962">
        <v>4217773</v>
      </c>
      <c r="CB121" s="962"/>
      <c r="CC121" s="962"/>
      <c r="CD121" s="962"/>
      <c r="CE121" s="962"/>
      <c r="CF121" s="956">
        <v>25.3</v>
      </c>
      <c r="CG121" s="957"/>
      <c r="CH121" s="957"/>
      <c r="CI121" s="957"/>
      <c r="CJ121" s="957"/>
      <c r="CK121" s="1045"/>
      <c r="CL121" s="1046"/>
      <c r="CM121" s="1046"/>
      <c r="CN121" s="1046"/>
      <c r="CO121" s="1047"/>
      <c r="CP121" s="1055" t="s">
        <v>414</v>
      </c>
      <c r="CQ121" s="1056"/>
      <c r="CR121" s="1056"/>
      <c r="CS121" s="1056"/>
      <c r="CT121" s="1056"/>
      <c r="CU121" s="1056"/>
      <c r="CV121" s="1056"/>
      <c r="CW121" s="1056"/>
      <c r="CX121" s="1056"/>
      <c r="CY121" s="1056"/>
      <c r="CZ121" s="1056"/>
      <c r="DA121" s="1056"/>
      <c r="DB121" s="1056"/>
      <c r="DC121" s="1056"/>
      <c r="DD121" s="1056"/>
      <c r="DE121" s="1056"/>
      <c r="DF121" s="1057"/>
      <c r="DG121" s="961">
        <v>1383</v>
      </c>
      <c r="DH121" s="962"/>
      <c r="DI121" s="962"/>
      <c r="DJ121" s="962"/>
      <c r="DK121" s="962"/>
      <c r="DL121" s="962">
        <v>1818</v>
      </c>
      <c r="DM121" s="962"/>
      <c r="DN121" s="962"/>
      <c r="DO121" s="962"/>
      <c r="DP121" s="962"/>
      <c r="DQ121" s="962">
        <v>3527</v>
      </c>
      <c r="DR121" s="962"/>
      <c r="DS121" s="962"/>
      <c r="DT121" s="962"/>
      <c r="DU121" s="962"/>
      <c r="DV121" s="963">
        <v>0</v>
      </c>
      <c r="DW121" s="963"/>
      <c r="DX121" s="963"/>
      <c r="DY121" s="963"/>
      <c r="DZ121" s="964"/>
    </row>
    <row r="122" spans="1:130" s="212" customFormat="1" ht="26.25" customHeight="1" x14ac:dyDescent="0.15">
      <c r="A122" s="1093"/>
      <c r="B122" s="985"/>
      <c r="C122" s="958" t="s">
        <v>464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241</v>
      </c>
      <c r="AB122" s="995"/>
      <c r="AC122" s="995"/>
      <c r="AD122" s="995"/>
      <c r="AE122" s="996"/>
      <c r="AF122" s="997" t="s">
        <v>241</v>
      </c>
      <c r="AG122" s="995"/>
      <c r="AH122" s="995"/>
      <c r="AI122" s="995"/>
      <c r="AJ122" s="996"/>
      <c r="AK122" s="997" t="s">
        <v>241</v>
      </c>
      <c r="AL122" s="995"/>
      <c r="AM122" s="995"/>
      <c r="AN122" s="995"/>
      <c r="AO122" s="996"/>
      <c r="AP122" s="998" t="s">
        <v>241</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23015627</v>
      </c>
      <c r="BR122" s="1036"/>
      <c r="BS122" s="1036"/>
      <c r="BT122" s="1036"/>
      <c r="BU122" s="1036"/>
      <c r="BV122" s="1036">
        <v>22866909</v>
      </c>
      <c r="BW122" s="1036"/>
      <c r="BX122" s="1036"/>
      <c r="BY122" s="1036"/>
      <c r="BZ122" s="1036"/>
      <c r="CA122" s="1036">
        <v>23028397</v>
      </c>
      <c r="CB122" s="1036"/>
      <c r="CC122" s="1036"/>
      <c r="CD122" s="1036"/>
      <c r="CE122" s="1036"/>
      <c r="CF122" s="1053">
        <v>138.19999999999999</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t="s">
        <v>241</v>
      </c>
      <c r="DH122" s="962"/>
      <c r="DI122" s="962"/>
      <c r="DJ122" s="962"/>
      <c r="DK122" s="962"/>
      <c r="DL122" s="962" t="s">
        <v>241</v>
      </c>
      <c r="DM122" s="962"/>
      <c r="DN122" s="962"/>
      <c r="DO122" s="962"/>
      <c r="DP122" s="962"/>
      <c r="DQ122" s="962" t="s">
        <v>241</v>
      </c>
      <c r="DR122" s="962"/>
      <c r="DS122" s="962"/>
      <c r="DT122" s="962"/>
      <c r="DU122" s="962"/>
      <c r="DV122" s="963" t="s">
        <v>241</v>
      </c>
      <c r="DW122" s="963"/>
      <c r="DX122" s="963"/>
      <c r="DY122" s="963"/>
      <c r="DZ122" s="964"/>
    </row>
    <row r="123" spans="1:130" s="212" customFormat="1" ht="26.25" customHeight="1" x14ac:dyDescent="0.15">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241</v>
      </c>
      <c r="AB123" s="995"/>
      <c r="AC123" s="995"/>
      <c r="AD123" s="995"/>
      <c r="AE123" s="996"/>
      <c r="AF123" s="997" t="s">
        <v>241</v>
      </c>
      <c r="AG123" s="995"/>
      <c r="AH123" s="995"/>
      <c r="AI123" s="995"/>
      <c r="AJ123" s="996"/>
      <c r="AK123" s="997" t="s">
        <v>241</v>
      </c>
      <c r="AL123" s="995"/>
      <c r="AM123" s="995"/>
      <c r="AN123" s="995"/>
      <c r="AO123" s="996"/>
      <c r="AP123" s="998" t="s">
        <v>241</v>
      </c>
      <c r="AQ123" s="999"/>
      <c r="AR123" s="999"/>
      <c r="AS123" s="999"/>
      <c r="AT123" s="1000"/>
      <c r="AU123" s="1033"/>
      <c r="AV123" s="1034"/>
      <c r="AW123" s="1034"/>
      <c r="AX123" s="1034"/>
      <c r="AY123" s="1034"/>
      <c r="AZ123" s="233" t="s">
        <v>193</v>
      </c>
      <c r="BA123" s="233"/>
      <c r="BB123" s="233"/>
      <c r="BC123" s="233"/>
      <c r="BD123" s="233"/>
      <c r="BE123" s="233"/>
      <c r="BF123" s="233"/>
      <c r="BG123" s="233"/>
      <c r="BH123" s="233"/>
      <c r="BI123" s="233"/>
      <c r="BJ123" s="233"/>
      <c r="BK123" s="233"/>
      <c r="BL123" s="233"/>
      <c r="BM123" s="233"/>
      <c r="BN123" s="233"/>
      <c r="BO123" s="1013" t="s">
        <v>486</v>
      </c>
      <c r="BP123" s="1041"/>
      <c r="BQ123" s="1099">
        <v>38458871</v>
      </c>
      <c r="BR123" s="1100"/>
      <c r="BS123" s="1100"/>
      <c r="BT123" s="1100"/>
      <c r="BU123" s="1100"/>
      <c r="BV123" s="1100">
        <v>41164183</v>
      </c>
      <c r="BW123" s="1100"/>
      <c r="BX123" s="1100"/>
      <c r="BY123" s="1100"/>
      <c r="BZ123" s="1100"/>
      <c r="CA123" s="1100">
        <v>44421723</v>
      </c>
      <c r="CB123" s="1100"/>
      <c r="CC123" s="1100"/>
      <c r="CD123" s="1100"/>
      <c r="CE123" s="1100"/>
      <c r="CF123" s="1037"/>
      <c r="CG123" s="1038"/>
      <c r="CH123" s="1038"/>
      <c r="CI123" s="1038"/>
      <c r="CJ123" s="1039"/>
      <c r="CK123" s="1045"/>
      <c r="CL123" s="1046"/>
      <c r="CM123" s="1046"/>
      <c r="CN123" s="1046"/>
      <c r="CO123" s="1047"/>
      <c r="CP123" s="1055" t="s">
        <v>416</v>
      </c>
      <c r="CQ123" s="1056"/>
      <c r="CR123" s="1056"/>
      <c r="CS123" s="1056"/>
      <c r="CT123" s="1056"/>
      <c r="CU123" s="1056"/>
      <c r="CV123" s="1056"/>
      <c r="CW123" s="1056"/>
      <c r="CX123" s="1056"/>
      <c r="CY123" s="1056"/>
      <c r="CZ123" s="1056"/>
      <c r="DA123" s="1056"/>
      <c r="DB123" s="1056"/>
      <c r="DC123" s="1056"/>
      <c r="DD123" s="1056"/>
      <c r="DE123" s="1056"/>
      <c r="DF123" s="1057"/>
      <c r="DG123" s="994">
        <v>4059671</v>
      </c>
      <c r="DH123" s="995"/>
      <c r="DI123" s="995"/>
      <c r="DJ123" s="995"/>
      <c r="DK123" s="996"/>
      <c r="DL123" s="997" t="s">
        <v>241</v>
      </c>
      <c r="DM123" s="995"/>
      <c r="DN123" s="995"/>
      <c r="DO123" s="995"/>
      <c r="DP123" s="996"/>
      <c r="DQ123" s="997" t="s">
        <v>424</v>
      </c>
      <c r="DR123" s="995"/>
      <c r="DS123" s="995"/>
      <c r="DT123" s="995"/>
      <c r="DU123" s="996"/>
      <c r="DV123" s="998" t="s">
        <v>424</v>
      </c>
      <c r="DW123" s="999"/>
      <c r="DX123" s="999"/>
      <c r="DY123" s="999"/>
      <c r="DZ123" s="1000"/>
    </row>
    <row r="124" spans="1:130" s="212" customFormat="1" ht="26.25" customHeight="1" thickBot="1" x14ac:dyDescent="0.2">
      <c r="A124" s="1093"/>
      <c r="B124" s="985"/>
      <c r="C124" s="958" t="s">
        <v>474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241</v>
      </c>
      <c r="AB124" s="995"/>
      <c r="AC124" s="995"/>
      <c r="AD124" s="995"/>
      <c r="AE124" s="996"/>
      <c r="AF124" s="997" t="s">
        <v>241</v>
      </c>
      <c r="AG124" s="995"/>
      <c r="AH124" s="995"/>
      <c r="AI124" s="995"/>
      <c r="AJ124" s="996"/>
      <c r="AK124" s="997" t="s">
        <v>241</v>
      </c>
      <c r="AL124" s="995"/>
      <c r="AM124" s="995"/>
      <c r="AN124" s="995"/>
      <c r="AO124" s="996"/>
      <c r="AP124" s="998" t="s">
        <v>241</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424</v>
      </c>
      <c r="BR124" s="1063"/>
      <c r="BS124" s="1063"/>
      <c r="BT124" s="1063"/>
      <c r="BU124" s="1063"/>
      <c r="BV124" s="1063" t="s">
        <v>241</v>
      </c>
      <c r="BW124" s="1063"/>
      <c r="BX124" s="1063"/>
      <c r="BY124" s="1063"/>
      <c r="BZ124" s="1063"/>
      <c r="CA124" s="1063" t="s">
        <v>241</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t="s">
        <v>241</v>
      </c>
      <c r="DH124" s="1022"/>
      <c r="DI124" s="1022"/>
      <c r="DJ124" s="1022"/>
      <c r="DK124" s="1023"/>
      <c r="DL124" s="1021" t="s">
        <v>241</v>
      </c>
      <c r="DM124" s="1022"/>
      <c r="DN124" s="1022"/>
      <c r="DO124" s="1022"/>
      <c r="DP124" s="1023"/>
      <c r="DQ124" s="1021" t="s">
        <v>489</v>
      </c>
      <c r="DR124" s="1022"/>
      <c r="DS124" s="1022"/>
      <c r="DT124" s="1022"/>
      <c r="DU124" s="1023"/>
      <c r="DV124" s="1024" t="s">
        <v>241</v>
      </c>
      <c r="DW124" s="1025"/>
      <c r="DX124" s="1025"/>
      <c r="DY124" s="1025"/>
      <c r="DZ124" s="1026"/>
    </row>
    <row r="125" spans="1:130" s="212" customFormat="1" ht="26.25" customHeight="1" x14ac:dyDescent="0.15">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241</v>
      </c>
      <c r="AB125" s="995"/>
      <c r="AC125" s="995"/>
      <c r="AD125" s="995"/>
      <c r="AE125" s="996"/>
      <c r="AF125" s="997" t="s">
        <v>241</v>
      </c>
      <c r="AG125" s="995"/>
      <c r="AH125" s="995"/>
      <c r="AI125" s="995"/>
      <c r="AJ125" s="996"/>
      <c r="AK125" s="997" t="s">
        <v>490</v>
      </c>
      <c r="AL125" s="995"/>
      <c r="AM125" s="995"/>
      <c r="AN125" s="995"/>
      <c r="AO125" s="996"/>
      <c r="AP125" s="998" t="s">
        <v>424</v>
      </c>
      <c r="AQ125" s="999"/>
      <c r="AR125" s="999"/>
      <c r="AS125" s="999"/>
      <c r="AT125" s="100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241</v>
      </c>
      <c r="DH125" s="967"/>
      <c r="DI125" s="967"/>
      <c r="DJ125" s="967"/>
      <c r="DK125" s="967"/>
      <c r="DL125" s="967" t="s">
        <v>241</v>
      </c>
      <c r="DM125" s="967"/>
      <c r="DN125" s="967"/>
      <c r="DO125" s="967"/>
      <c r="DP125" s="967"/>
      <c r="DQ125" s="967" t="s">
        <v>424</v>
      </c>
      <c r="DR125" s="967"/>
      <c r="DS125" s="967"/>
      <c r="DT125" s="967"/>
      <c r="DU125" s="967"/>
      <c r="DV125" s="968" t="s">
        <v>241</v>
      </c>
      <c r="DW125" s="968"/>
      <c r="DX125" s="968"/>
      <c r="DY125" s="968"/>
      <c r="DZ125" s="969"/>
    </row>
    <row r="126" spans="1:130" s="212" customFormat="1" ht="26.25" customHeight="1" thickBot="1" x14ac:dyDescent="0.2">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490</v>
      </c>
      <c r="AB126" s="995"/>
      <c r="AC126" s="995"/>
      <c r="AD126" s="995"/>
      <c r="AE126" s="996"/>
      <c r="AF126" s="997" t="s">
        <v>490</v>
      </c>
      <c r="AG126" s="995"/>
      <c r="AH126" s="995"/>
      <c r="AI126" s="995"/>
      <c r="AJ126" s="996"/>
      <c r="AK126" s="997" t="s">
        <v>490</v>
      </c>
      <c r="AL126" s="995"/>
      <c r="AM126" s="995"/>
      <c r="AN126" s="995"/>
      <c r="AO126" s="996"/>
      <c r="AP126" s="998" t="s">
        <v>241</v>
      </c>
      <c r="AQ126" s="999"/>
      <c r="AR126" s="999"/>
      <c r="AS126" s="999"/>
      <c r="AT126" s="100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241</v>
      </c>
      <c r="DH126" s="962"/>
      <c r="DI126" s="962"/>
      <c r="DJ126" s="962"/>
      <c r="DK126" s="962"/>
      <c r="DL126" s="962" t="s">
        <v>241</v>
      </c>
      <c r="DM126" s="962"/>
      <c r="DN126" s="962"/>
      <c r="DO126" s="962"/>
      <c r="DP126" s="962"/>
      <c r="DQ126" s="962" t="s">
        <v>241</v>
      </c>
      <c r="DR126" s="962"/>
      <c r="DS126" s="962"/>
      <c r="DT126" s="962"/>
      <c r="DU126" s="962"/>
      <c r="DV126" s="963" t="s">
        <v>424</v>
      </c>
      <c r="DW126" s="963"/>
      <c r="DX126" s="963"/>
      <c r="DY126" s="963"/>
      <c r="DZ126" s="964"/>
    </row>
    <row r="127" spans="1:130" s="212" customFormat="1" ht="26.25" customHeight="1" x14ac:dyDescent="0.15">
      <c r="A127" s="1094"/>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490</v>
      </c>
      <c r="AB127" s="995"/>
      <c r="AC127" s="995"/>
      <c r="AD127" s="995"/>
      <c r="AE127" s="996"/>
      <c r="AF127" s="997" t="s">
        <v>467</v>
      </c>
      <c r="AG127" s="995"/>
      <c r="AH127" s="995"/>
      <c r="AI127" s="995"/>
      <c r="AJ127" s="996"/>
      <c r="AK127" s="997" t="s">
        <v>424</v>
      </c>
      <c r="AL127" s="995"/>
      <c r="AM127" s="995"/>
      <c r="AN127" s="995"/>
      <c r="AO127" s="996"/>
      <c r="AP127" s="998" t="s">
        <v>241</v>
      </c>
      <c r="AQ127" s="999"/>
      <c r="AR127" s="999"/>
      <c r="AS127" s="999"/>
      <c r="AT127" s="1000"/>
      <c r="AU127" s="214"/>
      <c r="AV127" s="214"/>
      <c r="AW127" s="214"/>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14"/>
      <c r="CB127" s="214"/>
      <c r="CC127" s="214"/>
      <c r="CD127" s="237"/>
      <c r="CE127" s="237"/>
      <c r="CF127" s="237"/>
      <c r="CG127" s="214"/>
      <c r="CH127" s="214"/>
      <c r="CI127" s="214"/>
      <c r="CJ127" s="236"/>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241</v>
      </c>
      <c r="DH127" s="962"/>
      <c r="DI127" s="962"/>
      <c r="DJ127" s="962"/>
      <c r="DK127" s="962"/>
      <c r="DL127" s="962" t="s">
        <v>458</v>
      </c>
      <c r="DM127" s="962"/>
      <c r="DN127" s="962"/>
      <c r="DO127" s="962"/>
      <c r="DP127" s="962"/>
      <c r="DQ127" s="962" t="s">
        <v>500</v>
      </c>
      <c r="DR127" s="962"/>
      <c r="DS127" s="962"/>
      <c r="DT127" s="962"/>
      <c r="DU127" s="962"/>
      <c r="DV127" s="963" t="s">
        <v>490</v>
      </c>
      <c r="DW127" s="963"/>
      <c r="DX127" s="963"/>
      <c r="DY127" s="963"/>
      <c r="DZ127" s="964"/>
    </row>
    <row r="128" spans="1:130" s="212" customFormat="1" ht="26.25" customHeight="1" thickBot="1" x14ac:dyDescent="0.2">
      <c r="A128" s="1077" t="s">
        <v>501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502</v>
      </c>
      <c r="X128" s="1079"/>
      <c r="Y128" s="1079"/>
      <c r="Z128" s="1080"/>
      <c r="AA128" s="1081">
        <v>930373</v>
      </c>
      <c r="AB128" s="1082"/>
      <c r="AC128" s="1082"/>
      <c r="AD128" s="1082"/>
      <c r="AE128" s="1083"/>
      <c r="AF128" s="1084">
        <v>865877</v>
      </c>
      <c r="AG128" s="1082"/>
      <c r="AH128" s="1082"/>
      <c r="AI128" s="1082"/>
      <c r="AJ128" s="1083"/>
      <c r="AK128" s="1084">
        <v>789289</v>
      </c>
      <c r="AL128" s="1082"/>
      <c r="AM128" s="1082"/>
      <c r="AN128" s="1082"/>
      <c r="AO128" s="1083"/>
      <c r="AP128" s="1085"/>
      <c r="AQ128" s="1086"/>
      <c r="AR128" s="1086"/>
      <c r="AS128" s="1086"/>
      <c r="AT128" s="1087"/>
      <c r="AU128" s="214"/>
      <c r="AV128" s="214"/>
      <c r="AW128" s="214"/>
      <c r="AX128" s="932" t="s">
        <v>503</v>
      </c>
      <c r="AY128" s="933"/>
      <c r="AZ128" s="933"/>
      <c r="BA128" s="933"/>
      <c r="BB128" s="933"/>
      <c r="BC128" s="933"/>
      <c r="BD128" s="933"/>
      <c r="BE128" s="934"/>
      <c r="BF128" s="1088" t="s">
        <v>241</v>
      </c>
      <c r="BG128" s="1089"/>
      <c r="BH128" s="1089"/>
      <c r="BI128" s="1089"/>
      <c r="BJ128" s="1089"/>
      <c r="BK128" s="1089"/>
      <c r="BL128" s="1090"/>
      <c r="BM128" s="1088">
        <v>12.56</v>
      </c>
      <c r="BN128" s="1089"/>
      <c r="BO128" s="1089"/>
      <c r="BP128" s="1089"/>
      <c r="BQ128" s="1089"/>
      <c r="BR128" s="1089"/>
      <c r="BS128" s="1090"/>
      <c r="BT128" s="1088">
        <v>20</v>
      </c>
      <c r="BU128" s="1089"/>
      <c r="BV128" s="1089"/>
      <c r="BW128" s="1089"/>
      <c r="BX128" s="1089"/>
      <c r="BY128" s="1089"/>
      <c r="BZ128" s="1112"/>
      <c r="CA128" s="237"/>
      <c r="CB128" s="237"/>
      <c r="CC128" s="237"/>
      <c r="CD128" s="237"/>
      <c r="CE128" s="237"/>
      <c r="CF128" s="237"/>
      <c r="CG128" s="214"/>
      <c r="CH128" s="214"/>
      <c r="CI128" s="214"/>
      <c r="CJ128" s="236"/>
      <c r="CK128" s="1060"/>
      <c r="CL128" s="1061"/>
      <c r="CM128" s="1061"/>
      <c r="CN128" s="1061"/>
      <c r="CO128" s="1062"/>
      <c r="CP128" s="1071" t="s">
        <v>504</v>
      </c>
      <c r="CQ128" s="759"/>
      <c r="CR128" s="759"/>
      <c r="CS128" s="759"/>
      <c r="CT128" s="759"/>
      <c r="CU128" s="759"/>
      <c r="CV128" s="759"/>
      <c r="CW128" s="759"/>
      <c r="CX128" s="759"/>
      <c r="CY128" s="759"/>
      <c r="CZ128" s="759"/>
      <c r="DA128" s="759"/>
      <c r="DB128" s="759"/>
      <c r="DC128" s="759"/>
      <c r="DD128" s="759"/>
      <c r="DE128" s="759"/>
      <c r="DF128" s="1072"/>
      <c r="DG128" s="1073" t="s">
        <v>241</v>
      </c>
      <c r="DH128" s="1074"/>
      <c r="DI128" s="1074"/>
      <c r="DJ128" s="1074"/>
      <c r="DK128" s="1074"/>
      <c r="DL128" s="1074" t="s">
        <v>424</v>
      </c>
      <c r="DM128" s="1074"/>
      <c r="DN128" s="1074"/>
      <c r="DO128" s="1074"/>
      <c r="DP128" s="1074"/>
      <c r="DQ128" s="1074" t="s">
        <v>424</v>
      </c>
      <c r="DR128" s="1074"/>
      <c r="DS128" s="1074"/>
      <c r="DT128" s="1074"/>
      <c r="DU128" s="1074"/>
      <c r="DV128" s="1075" t="s">
        <v>241</v>
      </c>
      <c r="DW128" s="1075"/>
      <c r="DX128" s="1075"/>
      <c r="DY128" s="1075"/>
      <c r="DZ128" s="1076"/>
    </row>
    <row r="129" spans="1:131" s="212"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505</v>
      </c>
      <c r="X129" s="1107"/>
      <c r="Y129" s="1107"/>
      <c r="Z129" s="1108"/>
      <c r="AA129" s="994">
        <v>17310132</v>
      </c>
      <c r="AB129" s="995"/>
      <c r="AC129" s="995"/>
      <c r="AD129" s="995"/>
      <c r="AE129" s="996"/>
      <c r="AF129" s="997">
        <v>17745536</v>
      </c>
      <c r="AG129" s="995"/>
      <c r="AH129" s="995"/>
      <c r="AI129" s="995"/>
      <c r="AJ129" s="996"/>
      <c r="AK129" s="997">
        <v>18746389</v>
      </c>
      <c r="AL129" s="995"/>
      <c r="AM129" s="995"/>
      <c r="AN129" s="995"/>
      <c r="AO129" s="996"/>
      <c r="AP129" s="1109"/>
      <c r="AQ129" s="1110"/>
      <c r="AR129" s="1110"/>
      <c r="AS129" s="1110"/>
      <c r="AT129" s="1111"/>
      <c r="AU129" s="215"/>
      <c r="AV129" s="215"/>
      <c r="AW129" s="215"/>
      <c r="AX129" s="1101" t="s">
        <v>506</v>
      </c>
      <c r="AY129" s="959"/>
      <c r="AZ129" s="959"/>
      <c r="BA129" s="959"/>
      <c r="BB129" s="959"/>
      <c r="BC129" s="959"/>
      <c r="BD129" s="959"/>
      <c r="BE129" s="960"/>
      <c r="BF129" s="1102" t="s">
        <v>424</v>
      </c>
      <c r="BG129" s="1103"/>
      <c r="BH129" s="1103"/>
      <c r="BI129" s="1103"/>
      <c r="BJ129" s="1103"/>
      <c r="BK129" s="1103"/>
      <c r="BL129" s="1104"/>
      <c r="BM129" s="1102">
        <v>17.559999999999999</v>
      </c>
      <c r="BN129" s="1103"/>
      <c r="BO129" s="1103"/>
      <c r="BP129" s="1103"/>
      <c r="BQ129" s="1103"/>
      <c r="BR129" s="1103"/>
      <c r="BS129" s="1104"/>
      <c r="BT129" s="1102">
        <v>30</v>
      </c>
      <c r="BU129" s="1103"/>
      <c r="BV129" s="1103"/>
      <c r="BW129" s="1103"/>
      <c r="BX129" s="1103"/>
      <c r="BY129" s="1103"/>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70" t="s">
        <v>507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508</v>
      </c>
      <c r="X130" s="1107"/>
      <c r="Y130" s="1107"/>
      <c r="Z130" s="1108"/>
      <c r="AA130" s="994">
        <v>2221002</v>
      </c>
      <c r="AB130" s="995"/>
      <c r="AC130" s="995"/>
      <c r="AD130" s="995"/>
      <c r="AE130" s="996"/>
      <c r="AF130" s="997">
        <v>2139448</v>
      </c>
      <c r="AG130" s="995"/>
      <c r="AH130" s="995"/>
      <c r="AI130" s="995"/>
      <c r="AJ130" s="996"/>
      <c r="AK130" s="997">
        <v>2087596</v>
      </c>
      <c r="AL130" s="995"/>
      <c r="AM130" s="995"/>
      <c r="AN130" s="995"/>
      <c r="AO130" s="996"/>
      <c r="AP130" s="1109"/>
      <c r="AQ130" s="1110"/>
      <c r="AR130" s="1110"/>
      <c r="AS130" s="1110"/>
      <c r="AT130" s="1111"/>
      <c r="AU130" s="215"/>
      <c r="AV130" s="215"/>
      <c r="AW130" s="215"/>
      <c r="AX130" s="1101" t="s">
        <v>509</v>
      </c>
      <c r="AY130" s="959"/>
      <c r="AZ130" s="959"/>
      <c r="BA130" s="959"/>
      <c r="BB130" s="959"/>
      <c r="BC130" s="959"/>
      <c r="BD130" s="959"/>
      <c r="BE130" s="960"/>
      <c r="BF130" s="1137">
        <v>-0.3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40">
        <v>15089130</v>
      </c>
      <c r="AB131" s="1022"/>
      <c r="AC131" s="1022"/>
      <c r="AD131" s="1022"/>
      <c r="AE131" s="1023"/>
      <c r="AF131" s="1021">
        <v>15606088</v>
      </c>
      <c r="AG131" s="1022"/>
      <c r="AH131" s="1022"/>
      <c r="AI131" s="1022"/>
      <c r="AJ131" s="1023"/>
      <c r="AK131" s="1021">
        <v>16658793</v>
      </c>
      <c r="AL131" s="1022"/>
      <c r="AM131" s="1022"/>
      <c r="AN131" s="1022"/>
      <c r="AO131" s="1023"/>
      <c r="AP131" s="1146"/>
      <c r="AQ131" s="1147"/>
      <c r="AR131" s="1147"/>
      <c r="AS131" s="1147"/>
      <c r="AT131" s="1148"/>
      <c r="AU131" s="215"/>
      <c r="AV131" s="215"/>
      <c r="AW131" s="215"/>
      <c r="AX131" s="1119" t="s">
        <v>511</v>
      </c>
      <c r="AY131" s="759"/>
      <c r="AZ131" s="759"/>
      <c r="BA131" s="759"/>
      <c r="BB131" s="759"/>
      <c r="BC131" s="759"/>
      <c r="BD131" s="759"/>
      <c r="BE131" s="1072"/>
      <c r="BF131" s="1120" t="s">
        <v>241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-0.30088547199999999</v>
      </c>
      <c r="AB132" s="1133"/>
      <c r="AC132" s="1133"/>
      <c r="AD132" s="1133"/>
      <c r="AE132" s="1134"/>
      <c r="AF132" s="1135">
        <v>-1.0960850660000001</v>
      </c>
      <c r="AG132" s="1133"/>
      <c r="AH132" s="1133"/>
      <c r="AI132" s="1133"/>
      <c r="AJ132" s="1134"/>
      <c r="AK132" s="1135">
        <v>0.373190303</v>
      </c>
      <c r="AL132" s="1133"/>
      <c r="AM132" s="1133"/>
      <c r="AN132" s="1133"/>
      <c r="AO132" s="1134"/>
      <c r="AP132" s="1037"/>
      <c r="AQ132" s="1038"/>
      <c r="AR132" s="1038"/>
      <c r="AS132" s="1038"/>
      <c r="AT132" s="11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-0.2</v>
      </c>
      <c r="AB133" s="1116"/>
      <c r="AC133" s="1116"/>
      <c r="AD133" s="1116"/>
      <c r="AE133" s="1117"/>
      <c r="AF133" s="1115">
        <v>-0.4</v>
      </c>
      <c r="AG133" s="1116"/>
      <c r="AH133" s="1116"/>
      <c r="AI133" s="1116"/>
      <c r="AJ133" s="1117"/>
      <c r="AK133" s="1115">
        <v>-0.3</v>
      </c>
      <c r="AL133" s="1116"/>
      <c r="AM133" s="1116"/>
      <c r="AN133" s="1116"/>
      <c r="AO133" s="1117"/>
      <c r="AP133" s="1064"/>
      <c r="AQ133" s="1065"/>
      <c r="AR133" s="1065"/>
      <c r="AS133" s="1065"/>
      <c r="AT133" s="1118"/>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e6AIK25CB4giIlc8Vcgp4PXvdtztanLGbP9y2V4W+QWZOcVMRifRkPawL5wmNMxsVKkffWU0YvG/mZQNQu6mPg==" saltValue="6qZZmr/HqQR2Bmd3VBxo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515</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6WhOVVH3hpwJASyB+OlumCjC6Iqt6MYHwd9a4ZK6jTeT0sDm1Slw//SvyWctnSyx5UPDuCMKfu697tLonkt95A==" saltValue="pwlIgwfHmZo1abGCr6JN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DKa4GcZDXDxa0XyniLBqmBCiDwts/Prp8WZSEL/4ZCg/e+Zc5/HbvxkIwWzipjpA+rA/MV972zkldPdffAMCg==" saltValue="ijmmiu1OsvTRtEp+gamF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516</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517</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0" t="s">
        <v>518</v>
      </c>
      <c r="AP7" s="254"/>
      <c r="AQ7" s="255" t="s">
        <v>519</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1"/>
      <c r="AP8" s="260" t="s">
        <v>520</v>
      </c>
      <c r="AQ8" s="261" t="s">
        <v>521</v>
      </c>
      <c r="AR8" s="262" t="s">
        <v>522</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52" t="s">
        <v>523</v>
      </c>
      <c r="AL9" s="1153"/>
      <c r="AM9" s="1153"/>
      <c r="AN9" s="1154"/>
      <c r="AO9" s="263">
        <v>6025072</v>
      </c>
      <c r="AP9" s="263">
        <v>76016</v>
      </c>
      <c r="AQ9" s="264">
        <v>72345</v>
      </c>
      <c r="AR9" s="265">
        <v>5.0999999999999996</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52" t="s">
        <v>524</v>
      </c>
      <c r="AL10" s="1153"/>
      <c r="AM10" s="1153"/>
      <c r="AN10" s="1154"/>
      <c r="AO10" s="266">
        <v>8564</v>
      </c>
      <c r="AP10" s="266">
        <v>108</v>
      </c>
      <c r="AQ10" s="267">
        <v>6087</v>
      </c>
      <c r="AR10" s="268">
        <v>-98.2</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52" t="s">
        <v>525</v>
      </c>
      <c r="AL11" s="1153"/>
      <c r="AM11" s="1153"/>
      <c r="AN11" s="1154"/>
      <c r="AO11" s="266" t="s">
        <v>526</v>
      </c>
      <c r="AP11" s="266" t="s">
        <v>526</v>
      </c>
      <c r="AQ11" s="267">
        <v>1128</v>
      </c>
      <c r="AR11" s="268" t="s">
        <v>526</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52" t="s">
        <v>527</v>
      </c>
      <c r="AL12" s="1153"/>
      <c r="AM12" s="1153"/>
      <c r="AN12" s="1154"/>
      <c r="AO12" s="266" t="s">
        <v>526</v>
      </c>
      <c r="AP12" s="266" t="s">
        <v>526</v>
      </c>
      <c r="AQ12" s="267">
        <v>9</v>
      </c>
      <c r="AR12" s="268" t="s">
        <v>526</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52" t="s">
        <v>528</v>
      </c>
      <c r="AL13" s="1153"/>
      <c r="AM13" s="1153"/>
      <c r="AN13" s="1154"/>
      <c r="AO13" s="266" t="s">
        <v>526</v>
      </c>
      <c r="AP13" s="266" t="s">
        <v>526</v>
      </c>
      <c r="AQ13" s="267">
        <v>2326</v>
      </c>
      <c r="AR13" s="268" t="s">
        <v>526</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52" t="s">
        <v>529</v>
      </c>
      <c r="AL14" s="1153"/>
      <c r="AM14" s="1153"/>
      <c r="AN14" s="1154"/>
      <c r="AO14" s="266">
        <v>106434</v>
      </c>
      <c r="AP14" s="266">
        <v>1343</v>
      </c>
      <c r="AQ14" s="267">
        <v>1625</v>
      </c>
      <c r="AR14" s="268">
        <v>-17.399999999999999</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5" t="s">
        <v>530</v>
      </c>
      <c r="AL15" s="1156"/>
      <c r="AM15" s="1156"/>
      <c r="AN15" s="1157"/>
      <c r="AO15" s="266">
        <v>-94866</v>
      </c>
      <c r="AP15" s="266">
        <v>-1197</v>
      </c>
      <c r="AQ15" s="267">
        <v>-4515</v>
      </c>
      <c r="AR15" s="268">
        <v>-73.5</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5" t="s">
        <v>193</v>
      </c>
      <c r="AL16" s="1156"/>
      <c r="AM16" s="1156"/>
      <c r="AN16" s="1157"/>
      <c r="AO16" s="266">
        <v>6045204</v>
      </c>
      <c r="AP16" s="266">
        <v>76270</v>
      </c>
      <c r="AQ16" s="267">
        <v>79005</v>
      </c>
      <c r="AR16" s="268">
        <v>-3.5</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531</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532</v>
      </c>
      <c r="AP20" s="275" t="s">
        <v>533</v>
      </c>
      <c r="AQ20" s="276" t="s">
        <v>534</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8" t="s">
        <v>535</v>
      </c>
      <c r="AL21" s="1159"/>
      <c r="AM21" s="1159"/>
      <c r="AN21" s="1160"/>
      <c r="AO21" s="279">
        <v>8.6</v>
      </c>
      <c r="AP21" s="280">
        <v>7.5</v>
      </c>
      <c r="AQ21" s="281">
        <v>1.1000000000000001</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8" t="s">
        <v>536</v>
      </c>
      <c r="AL22" s="1159"/>
      <c r="AM22" s="1159"/>
      <c r="AN22" s="1160"/>
      <c r="AO22" s="284">
        <v>101.2</v>
      </c>
      <c r="AP22" s="285">
        <v>98.5</v>
      </c>
      <c r="AQ22" s="286">
        <v>2.7</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9" t="s">
        <v>537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49"/>
    </row>
    <row r="27" spans="1:46" x14ac:dyDescent="0.15">
      <c r="A27" s="291"/>
      <c r="AO27" s="244"/>
      <c r="AP27" s="244"/>
      <c r="AQ27" s="244"/>
      <c r="AR27" s="244"/>
      <c r="AS27" s="244"/>
      <c r="AT27" s="244"/>
    </row>
    <row r="28" spans="1:46" ht="17.25" x14ac:dyDescent="0.15">
      <c r="A28" s="245" t="s">
        <v>538</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539</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0" t="s">
        <v>518</v>
      </c>
      <c r="AP30" s="254"/>
      <c r="AQ30" s="255" t="s">
        <v>519</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1"/>
      <c r="AP31" s="260" t="s">
        <v>520</v>
      </c>
      <c r="AQ31" s="261" t="s">
        <v>521</v>
      </c>
      <c r="AR31" s="262" t="s">
        <v>522</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6" t="s">
        <v>540</v>
      </c>
      <c r="AL32" s="1167"/>
      <c r="AM32" s="1167"/>
      <c r="AN32" s="1168"/>
      <c r="AO32" s="294">
        <v>2884855</v>
      </c>
      <c r="AP32" s="294">
        <v>36397</v>
      </c>
      <c r="AQ32" s="295">
        <v>42274</v>
      </c>
      <c r="AR32" s="296">
        <v>-13.9</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6" t="s">
        <v>541</v>
      </c>
      <c r="AL33" s="1167"/>
      <c r="AM33" s="1167"/>
      <c r="AN33" s="1168"/>
      <c r="AO33" s="294" t="s">
        <v>526</v>
      </c>
      <c r="AP33" s="294" t="s">
        <v>526</v>
      </c>
      <c r="AQ33" s="295" t="s">
        <v>526</v>
      </c>
      <c r="AR33" s="296" t="s">
        <v>526</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6" t="s">
        <v>542</v>
      </c>
      <c r="AL34" s="1167"/>
      <c r="AM34" s="1167"/>
      <c r="AN34" s="1168"/>
      <c r="AO34" s="294" t="s">
        <v>526</v>
      </c>
      <c r="AP34" s="294" t="s">
        <v>526</v>
      </c>
      <c r="AQ34" s="295">
        <v>53</v>
      </c>
      <c r="AR34" s="296" t="s">
        <v>526</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6" t="s">
        <v>543</v>
      </c>
      <c r="AL35" s="1167"/>
      <c r="AM35" s="1167"/>
      <c r="AN35" s="1168"/>
      <c r="AO35" s="294">
        <v>2388</v>
      </c>
      <c r="AP35" s="294">
        <v>30</v>
      </c>
      <c r="AQ35" s="295">
        <v>12769</v>
      </c>
      <c r="AR35" s="296">
        <v>-99.8</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6" t="s">
        <v>544</v>
      </c>
      <c r="AL36" s="1167"/>
      <c r="AM36" s="1167"/>
      <c r="AN36" s="1168"/>
      <c r="AO36" s="294">
        <v>51811</v>
      </c>
      <c r="AP36" s="294">
        <v>654</v>
      </c>
      <c r="AQ36" s="295">
        <v>1973</v>
      </c>
      <c r="AR36" s="296">
        <v>-66.900000000000006</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6" t="s">
        <v>545</v>
      </c>
      <c r="AL37" s="1167"/>
      <c r="AM37" s="1167"/>
      <c r="AN37" s="1168"/>
      <c r="AO37" s="294" t="s">
        <v>526</v>
      </c>
      <c r="AP37" s="294" t="s">
        <v>526</v>
      </c>
      <c r="AQ37" s="295">
        <v>635</v>
      </c>
      <c r="AR37" s="296" t="s">
        <v>526</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9" t="s">
        <v>546</v>
      </c>
      <c r="AL38" s="1170"/>
      <c r="AM38" s="1170"/>
      <c r="AN38" s="1171"/>
      <c r="AO38" s="297" t="s">
        <v>526</v>
      </c>
      <c r="AP38" s="297" t="s">
        <v>526</v>
      </c>
      <c r="AQ38" s="298">
        <v>1</v>
      </c>
      <c r="AR38" s="286" t="s">
        <v>526</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9" t="s">
        <v>547</v>
      </c>
      <c r="AL39" s="1170"/>
      <c r="AM39" s="1170"/>
      <c r="AN39" s="1171"/>
      <c r="AO39" s="294">
        <v>-789289</v>
      </c>
      <c r="AP39" s="294">
        <v>-9958</v>
      </c>
      <c r="AQ39" s="295">
        <v>-5447</v>
      </c>
      <c r="AR39" s="296">
        <v>82.8</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6" t="s">
        <v>548</v>
      </c>
      <c r="AL40" s="1167"/>
      <c r="AM40" s="1167"/>
      <c r="AN40" s="1168"/>
      <c r="AO40" s="294">
        <v>-2087596</v>
      </c>
      <c r="AP40" s="294">
        <v>-26338</v>
      </c>
      <c r="AQ40" s="295">
        <v>-37418</v>
      </c>
      <c r="AR40" s="296">
        <v>-29.6</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72" t="s">
        <v>306</v>
      </c>
      <c r="AL41" s="1173"/>
      <c r="AM41" s="1173"/>
      <c r="AN41" s="1174"/>
      <c r="AO41" s="294">
        <v>62169</v>
      </c>
      <c r="AP41" s="294">
        <v>784</v>
      </c>
      <c r="AQ41" s="295">
        <v>14840</v>
      </c>
      <c r="AR41" s="296">
        <v>-94.7</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549</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550</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551</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61" t="s">
        <v>518</v>
      </c>
      <c r="AN49" s="1163" t="s">
        <v>552</v>
      </c>
      <c r="AO49" s="1164"/>
      <c r="AP49" s="1164"/>
      <c r="AQ49" s="1164"/>
      <c r="AR49" s="1165"/>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62"/>
      <c r="AN50" s="310" t="s">
        <v>553</v>
      </c>
      <c r="AO50" s="311" t="s">
        <v>554</v>
      </c>
      <c r="AP50" s="312" t="s">
        <v>555</v>
      </c>
      <c r="AQ50" s="313" t="s">
        <v>556</v>
      </c>
      <c r="AR50" s="314" t="s">
        <v>557</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558</v>
      </c>
      <c r="AL51" s="307"/>
      <c r="AM51" s="315">
        <v>3150545</v>
      </c>
      <c r="AN51" s="316">
        <v>39145</v>
      </c>
      <c r="AO51" s="317">
        <v>18.7</v>
      </c>
      <c r="AP51" s="318">
        <v>54110</v>
      </c>
      <c r="AQ51" s="319">
        <v>-5.6</v>
      </c>
      <c r="AR51" s="320">
        <v>24.3</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559</v>
      </c>
      <c r="AM52" s="323">
        <v>2033339</v>
      </c>
      <c r="AN52" s="324">
        <v>25264</v>
      </c>
      <c r="AO52" s="325">
        <v>10.9</v>
      </c>
      <c r="AP52" s="326">
        <v>30620</v>
      </c>
      <c r="AQ52" s="327">
        <v>-6.6</v>
      </c>
      <c r="AR52" s="328">
        <v>17.5</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560</v>
      </c>
      <c r="AL53" s="307"/>
      <c r="AM53" s="315">
        <v>2706259</v>
      </c>
      <c r="AN53" s="316">
        <v>33605</v>
      </c>
      <c r="AO53" s="317">
        <v>-14.2</v>
      </c>
      <c r="AP53" s="318">
        <v>54684</v>
      </c>
      <c r="AQ53" s="319">
        <v>1.1000000000000001</v>
      </c>
      <c r="AR53" s="320">
        <v>-15.3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559</v>
      </c>
      <c r="AM54" s="323">
        <v>1532211</v>
      </c>
      <c r="AN54" s="324">
        <v>19026</v>
      </c>
      <c r="AO54" s="325">
        <v>-24.7</v>
      </c>
      <c r="AP54" s="326">
        <v>32829</v>
      </c>
      <c r="AQ54" s="327">
        <v>7.2</v>
      </c>
      <c r="AR54" s="328">
        <v>-31.9</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561</v>
      </c>
      <c r="AL55" s="307"/>
      <c r="AM55" s="315">
        <v>4607453</v>
      </c>
      <c r="AN55" s="316">
        <v>57422</v>
      </c>
      <c r="AO55" s="317">
        <v>70.900000000000006</v>
      </c>
      <c r="AP55" s="318">
        <v>62383</v>
      </c>
      <c r="AQ55" s="319">
        <v>14.1</v>
      </c>
      <c r="AR55" s="320">
        <v>56.8</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559</v>
      </c>
      <c r="AM56" s="323">
        <v>3090754</v>
      </c>
      <c r="AN56" s="324">
        <v>38519</v>
      </c>
      <c r="AO56" s="325">
        <v>102.5</v>
      </c>
      <c r="AP56" s="326">
        <v>35325</v>
      </c>
      <c r="AQ56" s="327">
        <v>7.6</v>
      </c>
      <c r="AR56" s="328">
        <v>94.9</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562</v>
      </c>
      <c r="AL57" s="307"/>
      <c r="AM57" s="315">
        <v>3709063</v>
      </c>
      <c r="AN57" s="316">
        <v>46584</v>
      </c>
      <c r="AO57" s="317">
        <v>-18.899999999999999</v>
      </c>
      <c r="AP57" s="318">
        <v>63812</v>
      </c>
      <c r="AQ57" s="319">
        <v>2.2999999999999998</v>
      </c>
      <c r="AR57" s="320">
        <v>-21.2</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559</v>
      </c>
      <c r="AM58" s="323">
        <v>2290528</v>
      </c>
      <c r="AN58" s="324">
        <v>28768</v>
      </c>
      <c r="AO58" s="325">
        <v>-25.3</v>
      </c>
      <c r="AP58" s="326">
        <v>33848</v>
      </c>
      <c r="AQ58" s="327">
        <v>-4.2</v>
      </c>
      <c r="AR58" s="328">
        <v>-21.1</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563</v>
      </c>
      <c r="AL59" s="307"/>
      <c r="AM59" s="315">
        <v>4911663</v>
      </c>
      <c r="AN59" s="316">
        <v>61968</v>
      </c>
      <c r="AO59" s="317">
        <v>33</v>
      </c>
      <c r="AP59" s="318">
        <v>54225</v>
      </c>
      <c r="AQ59" s="319">
        <v>-15</v>
      </c>
      <c r="AR59" s="320">
        <v>48</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559</v>
      </c>
      <c r="AM60" s="323">
        <v>3157381</v>
      </c>
      <c r="AN60" s="324">
        <v>39835</v>
      </c>
      <c r="AO60" s="325">
        <v>38.5</v>
      </c>
      <c r="AP60" s="326">
        <v>27337</v>
      </c>
      <c r="AQ60" s="327">
        <v>-19.2</v>
      </c>
      <c r="AR60" s="328">
        <v>57.7</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564</v>
      </c>
      <c r="AL61" s="329"/>
      <c r="AM61" s="330">
        <v>3816997</v>
      </c>
      <c r="AN61" s="331">
        <v>47745</v>
      </c>
      <c r="AO61" s="332">
        <v>17.899999999999999</v>
      </c>
      <c r="AP61" s="333">
        <v>57843</v>
      </c>
      <c r="AQ61" s="334">
        <v>-0.6</v>
      </c>
      <c r="AR61" s="320">
        <v>18.5</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559</v>
      </c>
      <c r="AM62" s="323">
        <v>2420843</v>
      </c>
      <c r="AN62" s="324">
        <v>30282</v>
      </c>
      <c r="AO62" s="325">
        <v>20.399999999999999</v>
      </c>
      <c r="AP62" s="326">
        <v>31992</v>
      </c>
      <c r="AQ62" s="327">
        <v>-3</v>
      </c>
      <c r="AR62" s="328">
        <v>23.4</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CsfpsM3Vaph801f+GE0OEga1nIyYuwSFGY6+uMIHRD2d1AhjD1MWpxHrZbcH9Hn9nKYtL7JHzXKCeff0624Kg==" saltValue="WbGlob4+kdp7T99jPJgP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566</v>
      </c>
    </row>
    <row r="121" spans="125:125" ht="13.5" hidden="1" customHeight="1" x14ac:dyDescent="0.15">
      <c r="DU121" s="241"/>
    </row>
  </sheetData>
  <sheetProtection algorithmName="SHA-512" hashValue="OtTB1nL0JSOgqDWrG0dPx2wN2HHwuxkqb3QLbsHgUr2B4jAjDimItT0bYz6OPTOiO512DHzvU3VtQmLdFvwYPQ==" saltValue="ulgWNhz9yiBVbzZZlqWe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567</v>
      </c>
    </row>
  </sheetData>
  <sheetProtection algorithmName="SHA-512" hashValue="C9vrcIj5Teh5rKmDYfZbXVK3UcZZTGamVL6I8A6UUoaDwfZFR0IJOhQTNQbxwO2lNMDXliyU2gI5UOscBHIj/A==" saltValue="Q3eH2uHSA9uriOMaJKqe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21.72</v>
      </c>
      <c r="G47" s="12">
        <v>21.44</v>
      </c>
      <c r="H47" s="12">
        <v>23.26</v>
      </c>
      <c r="I47" s="12">
        <v>25.68</v>
      </c>
      <c r="J47" s="13">
        <v>29.16</v>
      </c>
    </row>
    <row r="48" spans="2:10" ht="57.75" customHeight="1" x14ac:dyDescent="0.15">
      <c r="B48" s="14"/>
      <c r="C48" s="1177" t="s">
        <v>4</v>
      </c>
      <c r="D48" s="1177"/>
      <c r="E48" s="1178"/>
      <c r="F48" s="15">
        <v>10.220000000000001</v>
      </c>
      <c r="G48" s="16">
        <v>11.1</v>
      </c>
      <c r="H48" s="16">
        <v>12.06</v>
      </c>
      <c r="I48" s="16">
        <v>13.68</v>
      </c>
      <c r="J48" s="17">
        <v>16.96</v>
      </c>
    </row>
    <row r="49" spans="2:10" ht="57.75" customHeight="1" thickBot="1" x14ac:dyDescent="0.2">
      <c r="B49" s="18"/>
      <c r="C49" s="1179" t="s">
        <v>5</v>
      </c>
      <c r="D49" s="1179"/>
      <c r="E49" s="1180"/>
      <c r="F49" s="19" t="s">
        <v>573</v>
      </c>
      <c r="G49" s="20">
        <v>1.08</v>
      </c>
      <c r="H49" s="20">
        <v>1.27</v>
      </c>
      <c r="I49" s="20">
        <v>2.09</v>
      </c>
      <c r="J49" s="21">
        <v>6.2</v>
      </c>
    </row>
    <row r="50" spans="2:10" x14ac:dyDescent="0.15"/>
  </sheetData>
  <sheetProtection algorithmName="SHA-512" hashValue="D1+747siUB/MTL1EjyGMt1Jt/z9euVsBL0ltsCn1f8pFwT6vwuDl3vjXdY4lg3pOeSqV0T90lGJOEh1cGzb/Cw==" saltValue="0YUzjCcrUCpQqDYaru3Y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574</v>
      </c>
      <c r="D34" s="1187"/>
      <c r="E34" s="1188"/>
      <c r="F34" s="32">
        <v>83.78</v>
      </c>
      <c r="G34" s="33">
        <v>112.13</v>
      </c>
      <c r="H34" s="33">
        <v>126.93</v>
      </c>
      <c r="I34" s="33">
        <v>148.05000000000001</v>
      </c>
      <c r="J34" s="34">
        <v>184.59</v>
      </c>
      <c r="K34" s="22"/>
      <c r="L34" s="22"/>
      <c r="M34" s="22"/>
      <c r="N34" s="22"/>
      <c r="O34" s="22"/>
      <c r="P34" s="22"/>
    </row>
    <row r="35" spans="1:16" ht="39" customHeight="1" x14ac:dyDescent="0.15">
      <c r="A35" s="22"/>
      <c r="B35" s="35"/>
      <c r="C35" s="1181" t="s">
        <v>575</v>
      </c>
      <c r="D35" s="1182"/>
      <c r="E35" s="1183"/>
      <c r="F35" s="36">
        <v>0</v>
      </c>
      <c r="G35" s="37" t="s">
        <v>576</v>
      </c>
      <c r="H35" s="37">
        <v>2.1800000000000002</v>
      </c>
      <c r="I35" s="37">
        <v>6.45</v>
      </c>
      <c r="J35" s="38">
        <v>13.64</v>
      </c>
      <c r="K35" s="22"/>
      <c r="L35" s="22"/>
      <c r="M35" s="22"/>
      <c r="N35" s="22"/>
      <c r="O35" s="22"/>
      <c r="P35" s="22"/>
    </row>
    <row r="36" spans="1:16" ht="39" customHeight="1" x14ac:dyDescent="0.15">
      <c r="A36" s="22"/>
      <c r="B36" s="35"/>
      <c r="C36" s="1181" t="s">
        <v>577</v>
      </c>
      <c r="D36" s="1182"/>
      <c r="E36" s="1183"/>
      <c r="F36" s="36">
        <v>7.11</v>
      </c>
      <c r="G36" s="37">
        <v>8</v>
      </c>
      <c r="H36" s="37">
        <v>8.9600000000000009</v>
      </c>
      <c r="I36" s="37">
        <v>10.54</v>
      </c>
      <c r="J36" s="38">
        <v>11.19</v>
      </c>
      <c r="K36" s="22"/>
      <c r="L36" s="22"/>
      <c r="M36" s="22"/>
      <c r="N36" s="22"/>
      <c r="O36" s="22"/>
      <c r="P36" s="22"/>
    </row>
    <row r="37" spans="1:16" ht="39" customHeight="1" x14ac:dyDescent="0.15">
      <c r="A37" s="22"/>
      <c r="B37" s="35"/>
      <c r="C37" s="1181" t="s">
        <v>578</v>
      </c>
      <c r="D37" s="1182"/>
      <c r="E37" s="1183"/>
      <c r="F37" s="36">
        <v>7.12</v>
      </c>
      <c r="G37" s="37">
        <v>6.38</v>
      </c>
      <c r="H37" s="37">
        <v>6.54</v>
      </c>
      <c r="I37" s="37">
        <v>6.2</v>
      </c>
      <c r="J37" s="38">
        <v>5.84</v>
      </c>
      <c r="K37" s="22"/>
      <c r="L37" s="22"/>
      <c r="M37" s="22"/>
      <c r="N37" s="22"/>
      <c r="O37" s="22"/>
      <c r="P37" s="22"/>
    </row>
    <row r="38" spans="1:16" ht="39" customHeight="1" x14ac:dyDescent="0.15">
      <c r="A38" s="22"/>
      <c r="B38" s="35"/>
      <c r="C38" s="1181" t="s">
        <v>579</v>
      </c>
      <c r="D38" s="1182"/>
      <c r="E38" s="1183"/>
      <c r="F38" s="36">
        <v>0.84</v>
      </c>
      <c r="G38" s="37">
        <v>0.31</v>
      </c>
      <c r="H38" s="37">
        <v>0.88</v>
      </c>
      <c r="I38" s="37">
        <v>1.1499999999999999</v>
      </c>
      <c r="J38" s="38">
        <v>3.58</v>
      </c>
      <c r="K38" s="22"/>
      <c r="L38" s="22"/>
      <c r="M38" s="22"/>
      <c r="N38" s="22"/>
      <c r="O38" s="22"/>
      <c r="P38" s="22"/>
    </row>
    <row r="39" spans="1:16" ht="39" customHeight="1" x14ac:dyDescent="0.15">
      <c r="A39" s="22"/>
      <c r="B39" s="35"/>
      <c r="C39" s="1181" t="s">
        <v>580</v>
      </c>
      <c r="D39" s="1182"/>
      <c r="E39" s="1183"/>
      <c r="F39" s="36">
        <v>3.11</v>
      </c>
      <c r="G39" s="37">
        <v>3.09</v>
      </c>
      <c r="H39" s="37">
        <v>2.72</v>
      </c>
      <c r="I39" s="37">
        <v>3.13</v>
      </c>
      <c r="J39" s="38">
        <v>2.79</v>
      </c>
      <c r="K39" s="22"/>
      <c r="L39" s="22"/>
      <c r="M39" s="22"/>
      <c r="N39" s="22"/>
      <c r="O39" s="22"/>
      <c r="P39" s="22"/>
    </row>
    <row r="40" spans="1:16" ht="39" customHeight="1" x14ac:dyDescent="0.15">
      <c r="A40" s="22"/>
      <c r="B40" s="35"/>
      <c r="C40" s="1181" t="s">
        <v>581</v>
      </c>
      <c r="D40" s="1182"/>
      <c r="E40" s="1183"/>
      <c r="F40" s="36" t="s">
        <v>526</v>
      </c>
      <c r="G40" s="37" t="s">
        <v>526</v>
      </c>
      <c r="H40" s="37">
        <v>1.9</v>
      </c>
      <c r="I40" s="37">
        <v>2.2599999999999998</v>
      </c>
      <c r="J40" s="38">
        <v>2.61</v>
      </c>
      <c r="K40" s="22"/>
      <c r="L40" s="22"/>
      <c r="M40" s="22"/>
      <c r="N40" s="22"/>
      <c r="O40" s="22"/>
      <c r="P40" s="22"/>
    </row>
    <row r="41" spans="1:16" ht="39" customHeight="1" x14ac:dyDescent="0.15">
      <c r="A41" s="22"/>
      <c r="B41" s="35"/>
      <c r="C41" s="1181" t="s">
        <v>582</v>
      </c>
      <c r="D41" s="1182"/>
      <c r="E41" s="1183"/>
      <c r="F41" s="36">
        <v>0</v>
      </c>
      <c r="G41" s="37">
        <v>0</v>
      </c>
      <c r="H41" s="37">
        <v>0</v>
      </c>
      <c r="I41" s="37">
        <v>1.38</v>
      </c>
      <c r="J41" s="38">
        <v>0.83</v>
      </c>
      <c r="K41" s="22"/>
      <c r="L41" s="22"/>
      <c r="M41" s="22"/>
      <c r="N41" s="22"/>
      <c r="O41" s="22"/>
      <c r="P41" s="22"/>
    </row>
    <row r="42" spans="1:16" ht="39" customHeight="1" x14ac:dyDescent="0.15">
      <c r="A42" s="22"/>
      <c r="B42" s="39"/>
      <c r="C42" s="1181" t="s">
        <v>583</v>
      </c>
      <c r="D42" s="1182"/>
      <c r="E42" s="1183"/>
      <c r="F42" s="36" t="s">
        <v>526</v>
      </c>
      <c r="G42" s="37" t="s">
        <v>526</v>
      </c>
      <c r="H42" s="37" t="s">
        <v>526</v>
      </c>
      <c r="I42" s="37" t="s">
        <v>526</v>
      </c>
      <c r="J42" s="38" t="s">
        <v>526</v>
      </c>
      <c r="K42" s="22"/>
      <c r="L42" s="22"/>
      <c r="M42" s="22"/>
      <c r="N42" s="22"/>
      <c r="O42" s="22"/>
      <c r="P42" s="22"/>
    </row>
    <row r="43" spans="1:16" ht="39" customHeight="1" thickBot="1" x14ac:dyDescent="0.2">
      <c r="A43" s="22"/>
      <c r="B43" s="40"/>
      <c r="C43" s="1184" t="s">
        <v>584</v>
      </c>
      <c r="D43" s="1185"/>
      <c r="E43" s="1186"/>
      <c r="F43" s="41">
        <v>0.94</v>
      </c>
      <c r="G43" s="42">
        <v>2.13</v>
      </c>
      <c r="H43" s="42">
        <v>0.66</v>
      </c>
      <c r="I43" s="42">
        <v>0.69</v>
      </c>
      <c r="J43" s="43">
        <v>0.84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2+iScDHV02ya23ODU6lKZsRimeFhlj7Wmb1d/0QRePZ0bM5/nLFhAAUyks8SQx7u6rgZSu0SojqX13T5U8xPw==" saltValue="LkUJ9C8RxOGBRUny+o4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3217</v>
      </c>
      <c r="L45" s="60">
        <v>3170</v>
      </c>
      <c r="M45" s="60">
        <v>3051</v>
      </c>
      <c r="N45" s="60">
        <v>2779</v>
      </c>
      <c r="O45" s="61">
        <v>2885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15">
      <c r="A48" s="48"/>
      <c r="B48" s="1191"/>
      <c r="C48" s="1192"/>
      <c r="D48" s="62"/>
      <c r="E48" s="1197" t="s">
        <v>15</v>
      </c>
      <c r="F48" s="1197"/>
      <c r="G48" s="1197"/>
      <c r="H48" s="1197"/>
      <c r="I48" s="1197"/>
      <c r="J48" s="1198"/>
      <c r="K48" s="63">
        <v>1</v>
      </c>
      <c r="L48" s="64">
        <v>5</v>
      </c>
      <c r="M48" s="64">
        <v>2</v>
      </c>
      <c r="N48" s="64">
        <v>3</v>
      </c>
      <c r="O48" s="65">
        <v>2</v>
      </c>
      <c r="P48" s="48"/>
      <c r="Q48" s="48"/>
      <c r="R48" s="48"/>
      <c r="S48" s="48"/>
      <c r="T48" s="48"/>
      <c r="U48" s="48"/>
    </row>
    <row r="49" spans="1:21" ht="30.75" customHeight="1" x14ac:dyDescent="0.15">
      <c r="A49" s="48"/>
      <c r="B49" s="1191"/>
      <c r="C49" s="1192"/>
      <c r="D49" s="62"/>
      <c r="E49" s="1197" t="s">
        <v>16</v>
      </c>
      <c r="F49" s="1197"/>
      <c r="G49" s="1197"/>
      <c r="H49" s="1197"/>
      <c r="I49" s="1197"/>
      <c r="J49" s="1198"/>
      <c r="K49" s="63">
        <v>53</v>
      </c>
      <c r="L49" s="64">
        <v>52</v>
      </c>
      <c r="M49" s="64">
        <v>52</v>
      </c>
      <c r="N49" s="64">
        <v>52</v>
      </c>
      <c r="O49" s="65">
        <v>52</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526</v>
      </c>
      <c r="L50" s="64" t="s">
        <v>526</v>
      </c>
      <c r="M50" s="64" t="s">
        <v>526</v>
      </c>
      <c r="N50" s="64" t="s">
        <v>526</v>
      </c>
      <c r="O50" s="65" t="s">
        <v>526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526</v>
      </c>
      <c r="L51" s="64" t="s">
        <v>526</v>
      </c>
      <c r="M51" s="64" t="s">
        <v>526</v>
      </c>
      <c r="N51" s="64" t="s">
        <v>526</v>
      </c>
      <c r="O51" s="65" t="s">
        <v>526</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3312</v>
      </c>
      <c r="L52" s="64">
        <v>3242</v>
      </c>
      <c r="M52" s="64">
        <v>3151</v>
      </c>
      <c r="N52" s="64">
        <v>3006</v>
      </c>
      <c r="O52" s="65">
        <v>2877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-41</v>
      </c>
      <c r="L53" s="69">
        <v>-15</v>
      </c>
      <c r="M53" s="69">
        <v>-46</v>
      </c>
      <c r="N53" s="69">
        <v>-172</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05" t="s">
        <v>25</v>
      </c>
      <c r="C57" s="1206"/>
      <c r="D57" s="1209" t="s">
        <v>26</v>
      </c>
      <c r="E57" s="1210"/>
      <c r="F57" s="1210"/>
      <c r="G57" s="1210"/>
      <c r="H57" s="1210"/>
      <c r="I57" s="1210"/>
      <c r="J57" s="1211"/>
      <c r="K57" s="83" t="s">
        <v>526</v>
      </c>
      <c r="L57" s="84" t="s">
        <v>526</v>
      </c>
      <c r="M57" s="84" t="s">
        <v>526</v>
      </c>
      <c r="N57" s="84" t="s">
        <v>526</v>
      </c>
      <c r="O57" s="85" t="s">
        <v>526</v>
      </c>
    </row>
    <row r="58" spans="1:21" ht="31.5" customHeight="1" thickBot="1" x14ac:dyDescent="0.2">
      <c r="B58" s="1207"/>
      <c r="C58" s="1208"/>
      <c r="D58" s="1212" t="s">
        <v>27</v>
      </c>
      <c r="E58" s="1213"/>
      <c r="F58" s="1213"/>
      <c r="G58" s="1213"/>
      <c r="H58" s="1213"/>
      <c r="I58" s="1213"/>
      <c r="J58" s="1214"/>
      <c r="K58" s="86" t="s">
        <v>526</v>
      </c>
      <c r="L58" s="87" t="s">
        <v>526</v>
      </c>
      <c r="M58" s="87" t="s">
        <v>526</v>
      </c>
      <c r="N58" s="87" t="s">
        <v>526</v>
      </c>
      <c r="O58" s="88" t="s">
        <v>526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F9PkuiINFmIz58JL6PdvGevF4vRSVg3XX/wTFfjU4R7U7ln9dZtdwPF+dq6IeOQ8C3yAyJSYJoNth3yeExrg==" saltValue="IlVtuhCGqQ3aNCeBDQWg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15" t="s">
        <v>30</v>
      </c>
      <c r="C41" s="1216"/>
      <c r="D41" s="102"/>
      <c r="E41" s="1221" t="s">
        <v>31</v>
      </c>
      <c r="F41" s="1221"/>
      <c r="G41" s="1221"/>
      <c r="H41" s="1222"/>
      <c r="I41" s="337">
        <v>26266</v>
      </c>
      <c r="J41" s="338">
        <v>25292</v>
      </c>
      <c r="K41" s="338">
        <v>25500</v>
      </c>
      <c r="L41" s="338">
        <v>25140</v>
      </c>
      <c r="M41" s="339">
        <v>24958</v>
      </c>
    </row>
    <row r="42" spans="2:13" ht="27.75" customHeight="1" x14ac:dyDescent="0.15">
      <c r="B42" s="1217"/>
      <c r="C42" s="1218"/>
      <c r="D42" s="103"/>
      <c r="E42" s="1223" t="s">
        <v>32</v>
      </c>
      <c r="F42" s="1223"/>
      <c r="G42" s="1223"/>
      <c r="H42" s="1224"/>
      <c r="I42" s="340">
        <v>264</v>
      </c>
      <c r="J42" s="341">
        <v>219</v>
      </c>
      <c r="K42" s="341">
        <v>203</v>
      </c>
      <c r="L42" s="341">
        <v>188</v>
      </c>
      <c r="M42" s="342">
        <v>172</v>
      </c>
    </row>
    <row r="43" spans="2:13" ht="27.75" customHeight="1" x14ac:dyDescent="0.15">
      <c r="B43" s="1217"/>
      <c r="C43" s="1218"/>
      <c r="D43" s="103"/>
      <c r="E43" s="1223" t="s">
        <v>33</v>
      </c>
      <c r="F43" s="1223"/>
      <c r="G43" s="1223"/>
      <c r="H43" s="1224"/>
      <c r="I43" s="340">
        <v>3978</v>
      </c>
      <c r="J43" s="341">
        <v>3624</v>
      </c>
      <c r="K43" s="341">
        <v>7461</v>
      </c>
      <c r="L43" s="341">
        <v>16</v>
      </c>
      <c r="M43" s="342">
        <v>13</v>
      </c>
    </row>
    <row r="44" spans="2:13" ht="27.75" customHeight="1" x14ac:dyDescent="0.15">
      <c r="B44" s="1217"/>
      <c r="C44" s="1218"/>
      <c r="D44" s="103"/>
      <c r="E44" s="1223" t="s">
        <v>34</v>
      </c>
      <c r="F44" s="1223"/>
      <c r="G44" s="1223"/>
      <c r="H44" s="1224"/>
      <c r="I44" s="340">
        <v>604</v>
      </c>
      <c r="J44" s="341">
        <v>553</v>
      </c>
      <c r="K44" s="341">
        <v>503</v>
      </c>
      <c r="L44" s="341">
        <v>453</v>
      </c>
      <c r="M44" s="342">
        <v>402</v>
      </c>
    </row>
    <row r="45" spans="2:13" ht="27.75" customHeight="1" x14ac:dyDescent="0.15">
      <c r="B45" s="1217"/>
      <c r="C45" s="1218"/>
      <c r="D45" s="103"/>
      <c r="E45" s="1223" t="s">
        <v>35</v>
      </c>
      <c r="F45" s="1223"/>
      <c r="G45" s="1223"/>
      <c r="H45" s="1224"/>
      <c r="I45" s="340">
        <v>2827</v>
      </c>
      <c r="J45" s="341">
        <v>2882</v>
      </c>
      <c r="K45" s="341">
        <v>3005</v>
      </c>
      <c r="L45" s="341">
        <v>3245</v>
      </c>
      <c r="M45" s="342">
        <v>3414</v>
      </c>
    </row>
    <row r="46" spans="2:13" ht="27.75" customHeight="1" x14ac:dyDescent="0.15">
      <c r="B46" s="1217"/>
      <c r="C46" s="1218"/>
      <c r="D46" s="104"/>
      <c r="E46" s="1223" t="s">
        <v>36</v>
      </c>
      <c r="F46" s="1223"/>
      <c r="G46" s="1223"/>
      <c r="H46" s="1224"/>
      <c r="I46" s="340" t="s">
        <v>526</v>
      </c>
      <c r="J46" s="341" t="s">
        <v>526</v>
      </c>
      <c r="K46" s="341" t="s">
        <v>526</v>
      </c>
      <c r="L46" s="341" t="s">
        <v>526</v>
      </c>
      <c r="M46" s="342" t="s">
        <v>526</v>
      </c>
    </row>
    <row r="47" spans="2:13" ht="27.75" customHeight="1" x14ac:dyDescent="0.15">
      <c r="B47" s="1217"/>
      <c r="C47" s="1218"/>
      <c r="D47" s="105"/>
      <c r="E47" s="1225" t="s">
        <v>37</v>
      </c>
      <c r="F47" s="1226"/>
      <c r="G47" s="1226"/>
      <c r="H47" s="1227"/>
      <c r="I47" s="340" t="s">
        <v>526</v>
      </c>
      <c r="J47" s="341" t="s">
        <v>526</v>
      </c>
      <c r="K47" s="341" t="s">
        <v>526</v>
      </c>
      <c r="L47" s="341" t="s">
        <v>526</v>
      </c>
      <c r="M47" s="342" t="s">
        <v>526</v>
      </c>
    </row>
    <row r="48" spans="2:13" ht="27.75" customHeight="1" x14ac:dyDescent="0.15">
      <c r="B48" s="1217"/>
      <c r="C48" s="1218"/>
      <c r="D48" s="103"/>
      <c r="E48" s="1223" t="s">
        <v>38</v>
      </c>
      <c r="F48" s="1223"/>
      <c r="G48" s="1223"/>
      <c r="H48" s="1224"/>
      <c r="I48" s="340" t="s">
        <v>526</v>
      </c>
      <c r="J48" s="341" t="s">
        <v>526</v>
      </c>
      <c r="K48" s="341" t="s">
        <v>526</v>
      </c>
      <c r="L48" s="341" t="s">
        <v>526</v>
      </c>
      <c r="M48" s="342" t="s">
        <v>526</v>
      </c>
    </row>
    <row r="49" spans="2:13" ht="27.75" customHeight="1" x14ac:dyDescent="0.15">
      <c r="B49" s="1219"/>
      <c r="C49" s="1220"/>
      <c r="D49" s="103"/>
      <c r="E49" s="1223" t="s">
        <v>39</v>
      </c>
      <c r="F49" s="1223"/>
      <c r="G49" s="1223"/>
      <c r="H49" s="1224"/>
      <c r="I49" s="340" t="s">
        <v>526</v>
      </c>
      <c r="J49" s="341" t="s">
        <v>526</v>
      </c>
      <c r="K49" s="341" t="s">
        <v>526</v>
      </c>
      <c r="L49" s="341" t="s">
        <v>526</v>
      </c>
      <c r="M49" s="342" t="s">
        <v>526</v>
      </c>
    </row>
    <row r="50" spans="2:13" ht="27.75" customHeight="1" x14ac:dyDescent="0.15">
      <c r="B50" s="1228" t="s">
        <v>40</v>
      </c>
      <c r="C50" s="1229"/>
      <c r="D50" s="106"/>
      <c r="E50" s="1223" t="s">
        <v>41</v>
      </c>
      <c r="F50" s="1223"/>
      <c r="G50" s="1223"/>
      <c r="H50" s="1224"/>
      <c r="I50" s="340">
        <v>8735</v>
      </c>
      <c r="J50" s="341">
        <v>8233</v>
      </c>
      <c r="K50" s="341">
        <v>10545</v>
      </c>
      <c r="L50" s="341">
        <v>13871</v>
      </c>
      <c r="M50" s="342">
        <v>17176</v>
      </c>
    </row>
    <row r="51" spans="2:13" ht="27.75" customHeight="1" x14ac:dyDescent="0.15">
      <c r="B51" s="1217"/>
      <c r="C51" s="1218"/>
      <c r="D51" s="103"/>
      <c r="E51" s="1223" t="s">
        <v>42</v>
      </c>
      <c r="F51" s="1223"/>
      <c r="G51" s="1223"/>
      <c r="H51" s="1224"/>
      <c r="I51" s="340">
        <v>6163</v>
      </c>
      <c r="J51" s="341">
        <v>5472</v>
      </c>
      <c r="K51" s="341">
        <v>4898</v>
      </c>
      <c r="L51" s="341">
        <v>4426</v>
      </c>
      <c r="M51" s="342">
        <v>4218</v>
      </c>
    </row>
    <row r="52" spans="2:13" ht="27.75" customHeight="1" x14ac:dyDescent="0.15">
      <c r="B52" s="1219"/>
      <c r="C52" s="1220"/>
      <c r="D52" s="103"/>
      <c r="E52" s="1223" t="s">
        <v>43</v>
      </c>
      <c r="F52" s="1223"/>
      <c r="G52" s="1223"/>
      <c r="H52" s="1224"/>
      <c r="I52" s="340">
        <v>23323</v>
      </c>
      <c r="J52" s="341">
        <v>23207</v>
      </c>
      <c r="K52" s="341">
        <v>23016</v>
      </c>
      <c r="L52" s="341">
        <v>22867</v>
      </c>
      <c r="M52" s="342">
        <v>23028</v>
      </c>
    </row>
    <row r="53" spans="2:13" ht="27.75" customHeight="1" thickBot="1" x14ac:dyDescent="0.2">
      <c r="B53" s="1230" t="s">
        <v>44</v>
      </c>
      <c r="C53" s="1231"/>
      <c r="D53" s="107"/>
      <c r="E53" s="1232" t="s">
        <v>45</v>
      </c>
      <c r="F53" s="1232"/>
      <c r="G53" s="1232"/>
      <c r="H53" s="1233"/>
      <c r="I53" s="343">
        <v>-4282</v>
      </c>
      <c r="J53" s="344">
        <v>-4342</v>
      </c>
      <c r="K53" s="344">
        <v>-1786</v>
      </c>
      <c r="L53" s="344">
        <v>-12123</v>
      </c>
      <c r="M53" s="345">
        <v>-15462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fxaVcaB4K6Ff+nF5kGePdyDhT3kDrg1W8MFCZK1V4xjzJN8yOQQMfJFQoKAIShdLJkF09CMXDWkmc6P45EN+g==" saltValue="3Rq+tWa9BWlhqw+01Hia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42" t="s">
        <v>48</v>
      </c>
      <c r="D55" s="1242"/>
      <c r="E55" s="1243"/>
      <c r="F55" s="119">
        <v>4027</v>
      </c>
      <c r="G55" s="119">
        <v>4558</v>
      </c>
      <c r="H55" s="120">
        <v>5467</v>
      </c>
    </row>
    <row r="56" spans="2:8" ht="52.5" customHeight="1" x14ac:dyDescent="0.15">
      <c r="B56" s="121"/>
      <c r="C56" s="1244" t="s">
        <v>49</v>
      </c>
      <c r="D56" s="1244"/>
      <c r="E56" s="1245"/>
      <c r="F56" s="122">
        <v>274</v>
      </c>
      <c r="G56" s="122">
        <v>275</v>
      </c>
      <c r="H56" s="123">
        <v>276</v>
      </c>
    </row>
    <row r="57" spans="2:8" ht="53.25" customHeight="1" x14ac:dyDescent="0.15">
      <c r="B57" s="121"/>
      <c r="C57" s="1246" t="s">
        <v>50</v>
      </c>
      <c r="D57" s="1246"/>
      <c r="E57" s="1247"/>
      <c r="F57" s="124">
        <v>5827</v>
      </c>
      <c r="G57" s="124">
        <v>8621</v>
      </c>
      <c r="H57" s="125">
        <v>11013</v>
      </c>
    </row>
    <row r="58" spans="2:8" ht="45.75" customHeight="1" x14ac:dyDescent="0.15">
      <c r="B58" s="126"/>
      <c r="C58" s="1234" t="s">
        <v>600</v>
      </c>
      <c r="D58" s="1235"/>
      <c r="E58" s="1236"/>
      <c r="F58" s="127">
        <v>2000</v>
      </c>
      <c r="G58" s="127">
        <v>4006</v>
      </c>
      <c r="H58" s="128">
        <v>6024</v>
      </c>
    </row>
    <row r="59" spans="2:8" ht="45.75" customHeight="1" x14ac:dyDescent="0.15">
      <c r="B59" s="126"/>
      <c r="C59" s="1234" t="s">
        <v>601</v>
      </c>
      <c r="D59" s="1235"/>
      <c r="E59" s="1236"/>
      <c r="F59" s="127">
        <v>2544</v>
      </c>
      <c r="G59" s="127">
        <v>2499</v>
      </c>
      <c r="H59" s="128">
        <v>2375</v>
      </c>
    </row>
    <row r="60" spans="2:8" ht="45.75" customHeight="1" x14ac:dyDescent="0.15">
      <c r="B60" s="126"/>
      <c r="C60" s="1234" t="s">
        <v>602</v>
      </c>
      <c r="D60" s="1235"/>
      <c r="E60" s="1236"/>
      <c r="F60" s="127" t="s">
        <v>605</v>
      </c>
      <c r="G60" s="127">
        <v>694</v>
      </c>
      <c r="H60" s="128">
        <v>889</v>
      </c>
    </row>
    <row r="61" spans="2:8" ht="45.75" customHeight="1" x14ac:dyDescent="0.15">
      <c r="B61" s="126"/>
      <c r="C61" s="1234" t="s">
        <v>604</v>
      </c>
      <c r="D61" s="1235"/>
      <c r="E61" s="1236"/>
      <c r="F61" s="127">
        <v>280</v>
      </c>
      <c r="G61" s="127">
        <v>413</v>
      </c>
      <c r="H61" s="128">
        <v>710</v>
      </c>
    </row>
    <row r="62" spans="2:8" ht="45.75" customHeight="1" thickBot="1" x14ac:dyDescent="0.2">
      <c r="B62" s="129"/>
      <c r="C62" s="1237" t="s">
        <v>603</v>
      </c>
      <c r="D62" s="1238"/>
      <c r="E62" s="1239"/>
      <c r="F62" s="130">
        <v>430</v>
      </c>
      <c r="G62" s="130">
        <v>430</v>
      </c>
      <c r="H62" s="131">
        <v>430</v>
      </c>
    </row>
    <row r="63" spans="2:8" ht="52.5" customHeight="1" thickBot="1" x14ac:dyDescent="0.2">
      <c r="B63" s="132"/>
      <c r="C63" s="1240" t="s">
        <v>51</v>
      </c>
      <c r="D63" s="1240"/>
      <c r="E63" s="1241"/>
      <c r="F63" s="133">
        <v>10128</v>
      </c>
      <c r="G63" s="133">
        <v>13453</v>
      </c>
      <c r="H63" s="134">
        <v>16756</v>
      </c>
    </row>
    <row r="64" spans="2:8" x14ac:dyDescent="0.15"/>
  </sheetData>
  <sheetProtection algorithmName="SHA-512" hashValue="198fUYnIz8oo/NbyRXIeLuh+YjiUMAmNd9Ca/tqVHVCTb8/p6eDfY9mrco9ckJ7E2b8nEl+suIpLV8ysqMHiFg==" saltValue="dmwgZDhhf/4ZFO5iqz5e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608</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609</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8" t="s">
        <v>610</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x14ac:dyDescent="0.15">
      <c r="B44" s="370"/>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x14ac:dyDescent="0.15">
      <c r="B45" s="370"/>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x14ac:dyDescent="0.15">
      <c r="B46" s="370"/>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x14ac:dyDescent="0.15">
      <c r="B47" s="370"/>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611</v>
      </c>
    </row>
    <row r="50" spans="1:109" x14ac:dyDescent="0.15">
      <c r="B50" s="370"/>
      <c r="G50" s="1257"/>
      <c r="H50" s="1257"/>
      <c r="I50" s="1257"/>
      <c r="J50" s="1257"/>
      <c r="K50" s="380"/>
      <c r="L50" s="380"/>
      <c r="M50" s="381"/>
      <c r="N50" s="381"/>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61" t="s">
        <v>568</v>
      </c>
      <c r="BQ50" s="1261"/>
      <c r="BR50" s="1261"/>
      <c r="BS50" s="1261"/>
      <c r="BT50" s="1261"/>
      <c r="BU50" s="1261"/>
      <c r="BV50" s="1261"/>
      <c r="BW50" s="1261"/>
      <c r="BX50" s="1261" t="s">
        <v>569</v>
      </c>
      <c r="BY50" s="1261"/>
      <c r="BZ50" s="1261"/>
      <c r="CA50" s="1261"/>
      <c r="CB50" s="1261"/>
      <c r="CC50" s="1261"/>
      <c r="CD50" s="1261"/>
      <c r="CE50" s="1261"/>
      <c r="CF50" s="1261" t="s">
        <v>570</v>
      </c>
      <c r="CG50" s="1261"/>
      <c r="CH50" s="1261"/>
      <c r="CI50" s="1261"/>
      <c r="CJ50" s="1261"/>
      <c r="CK50" s="1261"/>
      <c r="CL50" s="1261"/>
      <c r="CM50" s="1261"/>
      <c r="CN50" s="1261" t="s">
        <v>571</v>
      </c>
      <c r="CO50" s="1261"/>
      <c r="CP50" s="1261"/>
      <c r="CQ50" s="1261"/>
      <c r="CR50" s="1261"/>
      <c r="CS50" s="1261"/>
      <c r="CT50" s="1261"/>
      <c r="CU50" s="1261"/>
      <c r="CV50" s="1261" t="s">
        <v>572</v>
      </c>
      <c r="CW50" s="1261"/>
      <c r="CX50" s="1261"/>
      <c r="CY50" s="1261"/>
      <c r="CZ50" s="1261"/>
      <c r="DA50" s="1261"/>
      <c r="DB50" s="1261"/>
      <c r="DC50" s="1261"/>
    </row>
    <row r="51" spans="1:109" ht="13.5" customHeight="1" x14ac:dyDescent="0.15">
      <c r="B51" s="370"/>
      <c r="G51" s="1267"/>
      <c r="H51" s="1267"/>
      <c r="I51" s="1265"/>
      <c r="J51" s="1265"/>
      <c r="K51" s="1263"/>
      <c r="L51" s="1263"/>
      <c r="M51" s="1263"/>
      <c r="N51" s="1263"/>
      <c r="AM51" s="379"/>
      <c r="AN51" s="1264" t="s">
        <v>612</v>
      </c>
      <c r="AO51" s="1264"/>
      <c r="AP51" s="1264"/>
      <c r="AQ51" s="1264"/>
      <c r="AR51" s="1264"/>
      <c r="AS51" s="1264"/>
      <c r="AT51" s="1264"/>
      <c r="AU51" s="1264"/>
      <c r="AV51" s="1264"/>
      <c r="AW51" s="1264"/>
      <c r="AX51" s="1264"/>
      <c r="AY51" s="1264"/>
      <c r="AZ51" s="1264"/>
      <c r="BA51" s="1264"/>
      <c r="BB51" s="1264" t="s">
        <v>613</v>
      </c>
      <c r="BC51" s="1264"/>
      <c r="BD51" s="1264"/>
      <c r="BE51" s="1264"/>
      <c r="BF51" s="1264"/>
      <c r="BG51" s="1264"/>
      <c r="BH51" s="1264"/>
      <c r="BI51" s="1264"/>
      <c r="BJ51" s="1264"/>
      <c r="BK51" s="1264"/>
      <c r="BL51" s="1264"/>
      <c r="BM51" s="1264"/>
      <c r="BN51" s="1264"/>
      <c r="BO51" s="1264"/>
      <c r="BP51" s="1262"/>
      <c r="BQ51" s="1262"/>
      <c r="BR51" s="1262"/>
      <c r="BS51" s="1262"/>
      <c r="BT51" s="1262"/>
      <c r="BU51" s="1262"/>
      <c r="BV51" s="1262"/>
      <c r="BW51" s="1262"/>
      <c r="BX51" s="1262"/>
      <c r="BY51" s="1262"/>
      <c r="BZ51" s="1262"/>
      <c r="CA51" s="1262"/>
      <c r="CB51" s="1262"/>
      <c r="CC51" s="1262"/>
      <c r="CD51" s="1262"/>
      <c r="CE51" s="1262"/>
      <c r="CF51" s="1262"/>
      <c r="CG51" s="1262"/>
      <c r="CH51" s="1262"/>
      <c r="CI51" s="1262"/>
      <c r="CJ51" s="1262"/>
      <c r="CK51" s="1262"/>
      <c r="CL51" s="1262"/>
      <c r="CM51" s="1262"/>
      <c r="CN51" s="1262"/>
      <c r="CO51" s="1262"/>
      <c r="CP51" s="1262"/>
      <c r="CQ51" s="1262"/>
      <c r="CR51" s="1262"/>
      <c r="CS51" s="1262"/>
      <c r="CT51" s="1262"/>
      <c r="CU51" s="1262"/>
      <c r="CV51" s="1262"/>
      <c r="CW51" s="1262"/>
      <c r="CX51" s="1262"/>
      <c r="CY51" s="1262"/>
      <c r="CZ51" s="1262"/>
      <c r="DA51" s="1262"/>
      <c r="DB51" s="1262"/>
      <c r="DC51" s="1262"/>
    </row>
    <row r="52" spans="1:109" x14ac:dyDescent="0.15">
      <c r="B52" s="370"/>
      <c r="G52" s="1267"/>
      <c r="H52" s="1267"/>
      <c r="I52" s="1265"/>
      <c r="J52" s="1265"/>
      <c r="K52" s="1263"/>
      <c r="L52" s="1263"/>
      <c r="M52" s="1263"/>
      <c r="N52" s="1263"/>
      <c r="AM52" s="379"/>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x14ac:dyDescent="0.15">
      <c r="A53" s="378"/>
      <c r="B53" s="370"/>
      <c r="G53" s="1267"/>
      <c r="H53" s="1267"/>
      <c r="I53" s="1257"/>
      <c r="J53" s="1257"/>
      <c r="K53" s="1263"/>
      <c r="L53" s="1263"/>
      <c r="M53" s="1263"/>
      <c r="N53" s="1263"/>
      <c r="AM53" s="379"/>
      <c r="AN53" s="1264"/>
      <c r="AO53" s="1264"/>
      <c r="AP53" s="1264"/>
      <c r="AQ53" s="1264"/>
      <c r="AR53" s="1264"/>
      <c r="AS53" s="1264"/>
      <c r="AT53" s="1264"/>
      <c r="AU53" s="1264"/>
      <c r="AV53" s="1264"/>
      <c r="AW53" s="1264"/>
      <c r="AX53" s="1264"/>
      <c r="AY53" s="1264"/>
      <c r="AZ53" s="1264"/>
      <c r="BA53" s="1264"/>
      <c r="BB53" s="1264" t="s">
        <v>614</v>
      </c>
      <c r="BC53" s="1264"/>
      <c r="BD53" s="1264"/>
      <c r="BE53" s="1264"/>
      <c r="BF53" s="1264"/>
      <c r="BG53" s="1264"/>
      <c r="BH53" s="1264"/>
      <c r="BI53" s="1264"/>
      <c r="BJ53" s="1264"/>
      <c r="BK53" s="1264"/>
      <c r="BL53" s="1264"/>
      <c r="BM53" s="1264"/>
      <c r="BN53" s="1264"/>
      <c r="BO53" s="1264"/>
      <c r="BP53" s="1262">
        <v>61.6</v>
      </c>
      <c r="BQ53" s="1262"/>
      <c r="BR53" s="1262"/>
      <c r="BS53" s="1262"/>
      <c r="BT53" s="1262"/>
      <c r="BU53" s="1262"/>
      <c r="BV53" s="1262"/>
      <c r="BW53" s="1262"/>
      <c r="BX53" s="1262">
        <v>62.9</v>
      </c>
      <c r="BY53" s="1262"/>
      <c r="BZ53" s="1262"/>
      <c r="CA53" s="1262"/>
      <c r="CB53" s="1262"/>
      <c r="CC53" s="1262"/>
      <c r="CD53" s="1262"/>
      <c r="CE53" s="1262"/>
      <c r="CF53" s="1262">
        <v>63.4</v>
      </c>
      <c r="CG53" s="1262"/>
      <c r="CH53" s="1262"/>
      <c r="CI53" s="1262"/>
      <c r="CJ53" s="1262"/>
      <c r="CK53" s="1262"/>
      <c r="CL53" s="1262"/>
      <c r="CM53" s="1262"/>
      <c r="CN53" s="1262">
        <v>64.400000000000006</v>
      </c>
      <c r="CO53" s="1262"/>
      <c r="CP53" s="1262"/>
      <c r="CQ53" s="1262"/>
      <c r="CR53" s="1262"/>
      <c r="CS53" s="1262"/>
      <c r="CT53" s="1262"/>
      <c r="CU53" s="1262"/>
      <c r="CV53" s="1262">
        <v>65.2</v>
      </c>
      <c r="CW53" s="1262"/>
      <c r="CX53" s="1262"/>
      <c r="CY53" s="1262"/>
      <c r="CZ53" s="1262"/>
      <c r="DA53" s="1262"/>
      <c r="DB53" s="1262"/>
      <c r="DC53" s="1262"/>
    </row>
    <row r="54" spans="1:109" x14ac:dyDescent="0.15">
      <c r="A54" s="378"/>
      <c r="B54" s="370"/>
      <c r="G54" s="1267"/>
      <c r="H54" s="1267"/>
      <c r="I54" s="1257"/>
      <c r="J54" s="1257"/>
      <c r="K54" s="1263"/>
      <c r="L54" s="1263"/>
      <c r="M54" s="1263"/>
      <c r="N54" s="1263"/>
      <c r="AM54" s="379"/>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x14ac:dyDescent="0.15">
      <c r="A55" s="378"/>
      <c r="B55" s="370"/>
      <c r="G55" s="1257"/>
      <c r="H55" s="1257"/>
      <c r="I55" s="1257"/>
      <c r="J55" s="1257"/>
      <c r="K55" s="1263"/>
      <c r="L55" s="1263"/>
      <c r="M55" s="1263"/>
      <c r="N55" s="1263"/>
      <c r="AN55" s="1261" t="s">
        <v>615</v>
      </c>
      <c r="AO55" s="1261"/>
      <c r="AP55" s="1261"/>
      <c r="AQ55" s="1261"/>
      <c r="AR55" s="1261"/>
      <c r="AS55" s="1261"/>
      <c r="AT55" s="1261"/>
      <c r="AU55" s="1261"/>
      <c r="AV55" s="1261"/>
      <c r="AW55" s="1261"/>
      <c r="AX55" s="1261"/>
      <c r="AY55" s="1261"/>
      <c r="AZ55" s="1261"/>
      <c r="BA55" s="1261"/>
      <c r="BB55" s="1264" t="s">
        <v>613</v>
      </c>
      <c r="BC55" s="1264"/>
      <c r="BD55" s="1264"/>
      <c r="BE55" s="1264"/>
      <c r="BF55" s="1264"/>
      <c r="BG55" s="1264"/>
      <c r="BH55" s="1264"/>
      <c r="BI55" s="1264"/>
      <c r="BJ55" s="1264"/>
      <c r="BK55" s="1264"/>
      <c r="BL55" s="1264"/>
      <c r="BM55" s="1264"/>
      <c r="BN55" s="1264"/>
      <c r="BO55" s="1264"/>
      <c r="BP55" s="1262">
        <v>31.3</v>
      </c>
      <c r="BQ55" s="1262"/>
      <c r="BR55" s="1262"/>
      <c r="BS55" s="1262"/>
      <c r="BT55" s="1262"/>
      <c r="BU55" s="1262"/>
      <c r="BV55" s="1262"/>
      <c r="BW55" s="1262"/>
      <c r="BX55" s="1262">
        <v>25.3</v>
      </c>
      <c r="BY55" s="1262"/>
      <c r="BZ55" s="1262"/>
      <c r="CA55" s="1262"/>
      <c r="CB55" s="1262"/>
      <c r="CC55" s="1262"/>
      <c r="CD55" s="1262"/>
      <c r="CE55" s="1262"/>
      <c r="CF55" s="1262">
        <v>25.5</v>
      </c>
      <c r="CG55" s="1262"/>
      <c r="CH55" s="1262"/>
      <c r="CI55" s="1262"/>
      <c r="CJ55" s="1262"/>
      <c r="CK55" s="1262"/>
      <c r="CL55" s="1262"/>
      <c r="CM55" s="1262"/>
      <c r="CN55" s="1262">
        <v>25.1</v>
      </c>
      <c r="CO55" s="1262"/>
      <c r="CP55" s="1262"/>
      <c r="CQ55" s="1262"/>
      <c r="CR55" s="1262"/>
      <c r="CS55" s="1262"/>
      <c r="CT55" s="1262"/>
      <c r="CU55" s="1262"/>
      <c r="CV55" s="1262">
        <v>18</v>
      </c>
      <c r="CW55" s="1262"/>
      <c r="CX55" s="1262"/>
      <c r="CY55" s="1262"/>
      <c r="CZ55" s="1262"/>
      <c r="DA55" s="1262"/>
      <c r="DB55" s="1262"/>
      <c r="DC55" s="1262"/>
    </row>
    <row r="56" spans="1:109" x14ac:dyDescent="0.15">
      <c r="A56" s="378"/>
      <c r="B56" s="370"/>
      <c r="G56" s="1257"/>
      <c r="H56" s="1257"/>
      <c r="I56" s="1257"/>
      <c r="J56" s="1257"/>
      <c r="K56" s="1263"/>
      <c r="L56" s="1263"/>
      <c r="M56" s="1263"/>
      <c r="N56" s="1263"/>
      <c r="AN56" s="1261"/>
      <c r="AO56" s="1261"/>
      <c r="AP56" s="1261"/>
      <c r="AQ56" s="1261"/>
      <c r="AR56" s="1261"/>
      <c r="AS56" s="1261"/>
      <c r="AT56" s="1261"/>
      <c r="AU56" s="1261"/>
      <c r="AV56" s="1261"/>
      <c r="AW56" s="1261"/>
      <c r="AX56" s="1261"/>
      <c r="AY56" s="1261"/>
      <c r="AZ56" s="1261"/>
      <c r="BA56" s="1261"/>
      <c r="BB56" s="1264"/>
      <c r="BC56" s="1264"/>
      <c r="BD56" s="1264"/>
      <c r="BE56" s="1264"/>
      <c r="BF56" s="1264"/>
      <c r="BG56" s="1264"/>
      <c r="BH56" s="1264"/>
      <c r="BI56" s="1264"/>
      <c r="BJ56" s="1264"/>
      <c r="BK56" s="1264"/>
      <c r="BL56" s="1264"/>
      <c r="BM56" s="1264"/>
      <c r="BN56" s="1264"/>
      <c r="BO56" s="1264"/>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8" customFormat="1" x14ac:dyDescent="0.15">
      <c r="B57" s="382"/>
      <c r="G57" s="1257"/>
      <c r="H57" s="1257"/>
      <c r="I57" s="1266"/>
      <c r="J57" s="1266"/>
      <c r="K57" s="1263"/>
      <c r="L57" s="1263"/>
      <c r="M57" s="1263"/>
      <c r="N57" s="1263"/>
      <c r="AM57" s="364"/>
      <c r="AN57" s="1261"/>
      <c r="AO57" s="1261"/>
      <c r="AP57" s="1261"/>
      <c r="AQ57" s="1261"/>
      <c r="AR57" s="1261"/>
      <c r="AS57" s="1261"/>
      <c r="AT57" s="1261"/>
      <c r="AU57" s="1261"/>
      <c r="AV57" s="1261"/>
      <c r="AW57" s="1261"/>
      <c r="AX57" s="1261"/>
      <c r="AY57" s="1261"/>
      <c r="AZ57" s="1261"/>
      <c r="BA57" s="1261"/>
      <c r="BB57" s="1264" t="s">
        <v>614</v>
      </c>
      <c r="BC57" s="1264"/>
      <c r="BD57" s="1264"/>
      <c r="BE57" s="1264"/>
      <c r="BF57" s="1264"/>
      <c r="BG57" s="1264"/>
      <c r="BH57" s="1264"/>
      <c r="BI57" s="1264"/>
      <c r="BJ57" s="1264"/>
      <c r="BK57" s="1264"/>
      <c r="BL57" s="1264"/>
      <c r="BM57" s="1264"/>
      <c r="BN57" s="1264"/>
      <c r="BO57" s="1264"/>
      <c r="BP57" s="1262">
        <v>58.4</v>
      </c>
      <c r="BQ57" s="1262"/>
      <c r="BR57" s="1262"/>
      <c r="BS57" s="1262"/>
      <c r="BT57" s="1262"/>
      <c r="BU57" s="1262"/>
      <c r="BV57" s="1262"/>
      <c r="BW57" s="1262"/>
      <c r="BX57" s="1262">
        <v>59.7</v>
      </c>
      <c r="BY57" s="1262"/>
      <c r="BZ57" s="1262"/>
      <c r="CA57" s="1262"/>
      <c r="CB57" s="1262"/>
      <c r="CC57" s="1262"/>
      <c r="CD57" s="1262"/>
      <c r="CE57" s="1262"/>
      <c r="CF57" s="1262">
        <v>60.9</v>
      </c>
      <c r="CG57" s="1262"/>
      <c r="CH57" s="1262"/>
      <c r="CI57" s="1262"/>
      <c r="CJ57" s="1262"/>
      <c r="CK57" s="1262"/>
      <c r="CL57" s="1262"/>
      <c r="CM57" s="1262"/>
      <c r="CN57" s="1262">
        <v>61</v>
      </c>
      <c r="CO57" s="1262"/>
      <c r="CP57" s="1262"/>
      <c r="CQ57" s="1262"/>
      <c r="CR57" s="1262"/>
      <c r="CS57" s="1262"/>
      <c r="CT57" s="1262"/>
      <c r="CU57" s="1262"/>
      <c r="CV57" s="1262">
        <v>62.4</v>
      </c>
      <c r="CW57" s="1262"/>
      <c r="CX57" s="1262"/>
      <c r="CY57" s="1262"/>
      <c r="CZ57" s="1262"/>
      <c r="DA57" s="1262"/>
      <c r="DB57" s="1262"/>
      <c r="DC57" s="1262"/>
      <c r="DD57" s="383"/>
      <c r="DE57" s="382"/>
    </row>
    <row r="58" spans="1:109" s="378" customFormat="1" x14ac:dyDescent="0.15">
      <c r="A58" s="364"/>
      <c r="B58" s="382"/>
      <c r="G58" s="1257"/>
      <c r="H58" s="1257"/>
      <c r="I58" s="1266"/>
      <c r="J58" s="1266"/>
      <c r="K58" s="1263"/>
      <c r="L58" s="1263"/>
      <c r="M58" s="1263"/>
      <c r="N58" s="1263"/>
      <c r="AM58" s="364"/>
      <c r="AN58" s="1261"/>
      <c r="AO58" s="1261"/>
      <c r="AP58" s="1261"/>
      <c r="AQ58" s="1261"/>
      <c r="AR58" s="1261"/>
      <c r="AS58" s="1261"/>
      <c r="AT58" s="1261"/>
      <c r="AU58" s="1261"/>
      <c r="AV58" s="1261"/>
      <c r="AW58" s="1261"/>
      <c r="AX58" s="1261"/>
      <c r="AY58" s="1261"/>
      <c r="AZ58" s="1261"/>
      <c r="BA58" s="1261"/>
      <c r="BB58" s="1264"/>
      <c r="BC58" s="1264"/>
      <c r="BD58" s="1264"/>
      <c r="BE58" s="1264"/>
      <c r="BF58" s="1264"/>
      <c r="BG58" s="1264"/>
      <c r="BH58" s="1264"/>
      <c r="BI58" s="1264"/>
      <c r="BJ58" s="1264"/>
      <c r="BK58" s="1264"/>
      <c r="BL58" s="1264"/>
      <c r="BM58" s="1264"/>
      <c r="BN58" s="1264"/>
      <c r="BO58" s="1264"/>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616</v>
      </c>
    </row>
    <row r="64" spans="1:109" x14ac:dyDescent="0.15">
      <c r="B64" s="370"/>
      <c r="G64" s="377"/>
      <c r="I64" s="390"/>
      <c r="J64" s="390"/>
      <c r="K64" s="390"/>
      <c r="L64" s="390"/>
      <c r="M64" s="390"/>
      <c r="N64" s="391"/>
      <c r="AM64" s="377"/>
      <c r="AN64" s="377" t="s">
        <v>609</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8" t="s">
        <v>617</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370"/>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370"/>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370"/>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370"/>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611</v>
      </c>
    </row>
    <row r="72" spans="2:107" x14ac:dyDescent="0.15">
      <c r="B72" s="370"/>
      <c r="G72" s="1257"/>
      <c r="H72" s="1257"/>
      <c r="I72" s="1257"/>
      <c r="J72" s="1257"/>
      <c r="K72" s="380"/>
      <c r="L72" s="380"/>
      <c r="M72" s="381"/>
      <c r="N72" s="381"/>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61" t="s">
        <v>568</v>
      </c>
      <c r="BQ72" s="1261"/>
      <c r="BR72" s="1261"/>
      <c r="BS72" s="1261"/>
      <c r="BT72" s="1261"/>
      <c r="BU72" s="1261"/>
      <c r="BV72" s="1261"/>
      <c r="BW72" s="1261"/>
      <c r="BX72" s="1261" t="s">
        <v>569</v>
      </c>
      <c r="BY72" s="1261"/>
      <c r="BZ72" s="1261"/>
      <c r="CA72" s="1261"/>
      <c r="CB72" s="1261"/>
      <c r="CC72" s="1261"/>
      <c r="CD72" s="1261"/>
      <c r="CE72" s="1261"/>
      <c r="CF72" s="1261" t="s">
        <v>570</v>
      </c>
      <c r="CG72" s="1261"/>
      <c r="CH72" s="1261"/>
      <c r="CI72" s="1261"/>
      <c r="CJ72" s="1261"/>
      <c r="CK72" s="1261"/>
      <c r="CL72" s="1261"/>
      <c r="CM72" s="1261"/>
      <c r="CN72" s="1261" t="s">
        <v>571</v>
      </c>
      <c r="CO72" s="1261"/>
      <c r="CP72" s="1261"/>
      <c r="CQ72" s="1261"/>
      <c r="CR72" s="1261"/>
      <c r="CS72" s="1261"/>
      <c r="CT72" s="1261"/>
      <c r="CU72" s="1261"/>
      <c r="CV72" s="1261" t="s">
        <v>572</v>
      </c>
      <c r="CW72" s="1261"/>
      <c r="CX72" s="1261"/>
      <c r="CY72" s="1261"/>
      <c r="CZ72" s="1261"/>
      <c r="DA72" s="1261"/>
      <c r="DB72" s="1261"/>
      <c r="DC72" s="1261"/>
    </row>
    <row r="73" spans="2:107" x14ac:dyDescent="0.15">
      <c r="B73" s="370"/>
      <c r="G73" s="1267"/>
      <c r="H73" s="1267"/>
      <c r="I73" s="1267"/>
      <c r="J73" s="1267"/>
      <c r="K73" s="1268"/>
      <c r="L73" s="1268"/>
      <c r="M73" s="1268"/>
      <c r="N73" s="1268"/>
      <c r="AM73" s="379"/>
      <c r="AN73" s="1264" t="s">
        <v>612</v>
      </c>
      <c r="AO73" s="1264"/>
      <c r="AP73" s="1264"/>
      <c r="AQ73" s="1264"/>
      <c r="AR73" s="1264"/>
      <c r="AS73" s="1264"/>
      <c r="AT73" s="1264"/>
      <c r="AU73" s="1264"/>
      <c r="AV73" s="1264"/>
      <c r="AW73" s="1264"/>
      <c r="AX73" s="1264"/>
      <c r="AY73" s="1264"/>
      <c r="AZ73" s="1264"/>
      <c r="BA73" s="1264"/>
      <c r="BB73" s="1264" t="s">
        <v>613</v>
      </c>
      <c r="BC73" s="1264"/>
      <c r="BD73" s="1264"/>
      <c r="BE73" s="1264"/>
      <c r="BF73" s="1264"/>
      <c r="BG73" s="1264"/>
      <c r="BH73" s="1264"/>
      <c r="BI73" s="1264"/>
      <c r="BJ73" s="1264"/>
      <c r="BK73" s="1264"/>
      <c r="BL73" s="1264"/>
      <c r="BM73" s="1264"/>
      <c r="BN73" s="1264"/>
      <c r="BO73" s="1264"/>
      <c r="BP73" s="1262"/>
      <c r="BQ73" s="1262"/>
      <c r="BR73" s="1262"/>
      <c r="BS73" s="1262"/>
      <c r="BT73" s="1262"/>
      <c r="BU73" s="1262"/>
      <c r="BV73" s="1262"/>
      <c r="BW73" s="1262"/>
      <c r="BX73" s="1262"/>
      <c r="BY73" s="1262"/>
      <c r="BZ73" s="1262"/>
      <c r="CA73" s="1262"/>
      <c r="CB73" s="1262"/>
      <c r="CC73" s="1262"/>
      <c r="CD73" s="1262"/>
      <c r="CE73" s="1262"/>
      <c r="CF73" s="1262"/>
      <c r="CG73" s="1262"/>
      <c r="CH73" s="1262"/>
      <c r="CI73" s="1262"/>
      <c r="CJ73" s="1262"/>
      <c r="CK73" s="1262"/>
      <c r="CL73" s="1262"/>
      <c r="CM73" s="1262"/>
      <c r="CN73" s="1262"/>
      <c r="CO73" s="1262"/>
      <c r="CP73" s="1262"/>
      <c r="CQ73" s="1262"/>
      <c r="CR73" s="1262"/>
      <c r="CS73" s="1262"/>
      <c r="CT73" s="1262"/>
      <c r="CU73" s="1262"/>
      <c r="CV73" s="1262"/>
      <c r="CW73" s="1262"/>
      <c r="CX73" s="1262"/>
      <c r="CY73" s="1262"/>
      <c r="CZ73" s="1262"/>
      <c r="DA73" s="1262"/>
      <c r="DB73" s="1262"/>
      <c r="DC73" s="1262"/>
    </row>
    <row r="74" spans="2:107" x14ac:dyDescent="0.15">
      <c r="B74" s="370"/>
      <c r="G74" s="1267"/>
      <c r="H74" s="1267"/>
      <c r="I74" s="1267"/>
      <c r="J74" s="1267"/>
      <c r="K74" s="1268"/>
      <c r="L74" s="1268"/>
      <c r="M74" s="1268"/>
      <c r="N74" s="1268"/>
      <c r="AM74" s="379"/>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x14ac:dyDescent="0.15">
      <c r="B75" s="370"/>
      <c r="G75" s="1267"/>
      <c r="H75" s="1267"/>
      <c r="I75" s="1257"/>
      <c r="J75" s="1257"/>
      <c r="K75" s="1263"/>
      <c r="L75" s="1263"/>
      <c r="M75" s="1263"/>
      <c r="N75" s="1263"/>
      <c r="AM75" s="379"/>
      <c r="AN75" s="1264"/>
      <c r="AO75" s="1264"/>
      <c r="AP75" s="1264"/>
      <c r="AQ75" s="1264"/>
      <c r="AR75" s="1264"/>
      <c r="AS75" s="1264"/>
      <c r="AT75" s="1264"/>
      <c r="AU75" s="1264"/>
      <c r="AV75" s="1264"/>
      <c r="AW75" s="1264"/>
      <c r="AX75" s="1264"/>
      <c r="AY75" s="1264"/>
      <c r="AZ75" s="1264"/>
      <c r="BA75" s="1264"/>
      <c r="BB75" s="1264" t="s">
        <v>618</v>
      </c>
      <c r="BC75" s="1264"/>
      <c r="BD75" s="1264"/>
      <c r="BE75" s="1264"/>
      <c r="BF75" s="1264"/>
      <c r="BG75" s="1264"/>
      <c r="BH75" s="1264"/>
      <c r="BI75" s="1264"/>
      <c r="BJ75" s="1264"/>
      <c r="BK75" s="1264"/>
      <c r="BL75" s="1264"/>
      <c r="BM75" s="1264"/>
      <c r="BN75" s="1264"/>
      <c r="BO75" s="1264"/>
      <c r="BP75" s="1262">
        <v>-0.4</v>
      </c>
      <c r="BQ75" s="1262"/>
      <c r="BR75" s="1262"/>
      <c r="BS75" s="1262"/>
      <c r="BT75" s="1262"/>
      <c r="BU75" s="1262"/>
      <c r="BV75" s="1262"/>
      <c r="BW75" s="1262"/>
      <c r="BX75" s="1262">
        <v>-0.2</v>
      </c>
      <c r="BY75" s="1262"/>
      <c r="BZ75" s="1262"/>
      <c r="CA75" s="1262"/>
      <c r="CB75" s="1262"/>
      <c r="CC75" s="1262"/>
      <c r="CD75" s="1262"/>
      <c r="CE75" s="1262"/>
      <c r="CF75" s="1262">
        <v>-0.2</v>
      </c>
      <c r="CG75" s="1262"/>
      <c r="CH75" s="1262"/>
      <c r="CI75" s="1262"/>
      <c r="CJ75" s="1262"/>
      <c r="CK75" s="1262"/>
      <c r="CL75" s="1262"/>
      <c r="CM75" s="1262"/>
      <c r="CN75" s="1262">
        <v>-0.4</v>
      </c>
      <c r="CO75" s="1262"/>
      <c r="CP75" s="1262"/>
      <c r="CQ75" s="1262"/>
      <c r="CR75" s="1262"/>
      <c r="CS75" s="1262"/>
      <c r="CT75" s="1262"/>
      <c r="CU75" s="1262"/>
      <c r="CV75" s="1262">
        <v>-0.3</v>
      </c>
      <c r="CW75" s="1262"/>
      <c r="CX75" s="1262"/>
      <c r="CY75" s="1262"/>
      <c r="CZ75" s="1262"/>
      <c r="DA75" s="1262"/>
      <c r="DB75" s="1262"/>
      <c r="DC75" s="1262"/>
    </row>
    <row r="76" spans="2:107" x14ac:dyDescent="0.15">
      <c r="B76" s="370"/>
      <c r="G76" s="1267"/>
      <c r="H76" s="1267"/>
      <c r="I76" s="1257"/>
      <c r="J76" s="1257"/>
      <c r="K76" s="1263"/>
      <c r="L76" s="1263"/>
      <c r="M76" s="1263"/>
      <c r="N76" s="1263"/>
      <c r="AM76" s="379"/>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x14ac:dyDescent="0.15">
      <c r="B77" s="370"/>
      <c r="G77" s="1257"/>
      <c r="H77" s="1257"/>
      <c r="I77" s="1257"/>
      <c r="J77" s="1257"/>
      <c r="K77" s="1268"/>
      <c r="L77" s="1268"/>
      <c r="M77" s="1268"/>
      <c r="N77" s="1268"/>
      <c r="AN77" s="1261" t="s">
        <v>615</v>
      </c>
      <c r="AO77" s="1261"/>
      <c r="AP77" s="1261"/>
      <c r="AQ77" s="1261"/>
      <c r="AR77" s="1261"/>
      <c r="AS77" s="1261"/>
      <c r="AT77" s="1261"/>
      <c r="AU77" s="1261"/>
      <c r="AV77" s="1261"/>
      <c r="AW77" s="1261"/>
      <c r="AX77" s="1261"/>
      <c r="AY77" s="1261"/>
      <c r="AZ77" s="1261"/>
      <c r="BA77" s="1261"/>
      <c r="BB77" s="1264" t="s">
        <v>613</v>
      </c>
      <c r="BC77" s="1264"/>
      <c r="BD77" s="1264"/>
      <c r="BE77" s="1264"/>
      <c r="BF77" s="1264"/>
      <c r="BG77" s="1264"/>
      <c r="BH77" s="1264"/>
      <c r="BI77" s="1264"/>
      <c r="BJ77" s="1264"/>
      <c r="BK77" s="1264"/>
      <c r="BL77" s="1264"/>
      <c r="BM77" s="1264"/>
      <c r="BN77" s="1264"/>
      <c r="BO77" s="1264"/>
      <c r="BP77" s="1262">
        <v>31.3</v>
      </c>
      <c r="BQ77" s="1262"/>
      <c r="BR77" s="1262"/>
      <c r="BS77" s="1262"/>
      <c r="BT77" s="1262"/>
      <c r="BU77" s="1262"/>
      <c r="BV77" s="1262"/>
      <c r="BW77" s="1262"/>
      <c r="BX77" s="1262">
        <v>25.3</v>
      </c>
      <c r="BY77" s="1262"/>
      <c r="BZ77" s="1262"/>
      <c r="CA77" s="1262"/>
      <c r="CB77" s="1262"/>
      <c r="CC77" s="1262"/>
      <c r="CD77" s="1262"/>
      <c r="CE77" s="1262"/>
      <c r="CF77" s="1262">
        <v>25.5</v>
      </c>
      <c r="CG77" s="1262"/>
      <c r="CH77" s="1262"/>
      <c r="CI77" s="1262"/>
      <c r="CJ77" s="1262"/>
      <c r="CK77" s="1262"/>
      <c r="CL77" s="1262"/>
      <c r="CM77" s="1262"/>
      <c r="CN77" s="1262">
        <v>25.1</v>
      </c>
      <c r="CO77" s="1262"/>
      <c r="CP77" s="1262"/>
      <c r="CQ77" s="1262"/>
      <c r="CR77" s="1262"/>
      <c r="CS77" s="1262"/>
      <c r="CT77" s="1262"/>
      <c r="CU77" s="1262"/>
      <c r="CV77" s="1262">
        <v>18</v>
      </c>
      <c r="CW77" s="1262"/>
      <c r="CX77" s="1262"/>
      <c r="CY77" s="1262"/>
      <c r="CZ77" s="1262"/>
      <c r="DA77" s="1262"/>
      <c r="DB77" s="1262"/>
      <c r="DC77" s="1262"/>
    </row>
    <row r="78" spans="2:107" x14ac:dyDescent="0.15">
      <c r="B78" s="370"/>
      <c r="G78" s="1257"/>
      <c r="H78" s="1257"/>
      <c r="I78" s="1257"/>
      <c r="J78" s="1257"/>
      <c r="K78" s="1268"/>
      <c r="L78" s="1268"/>
      <c r="M78" s="1268"/>
      <c r="N78" s="1268"/>
      <c r="AN78" s="1261"/>
      <c r="AO78" s="1261"/>
      <c r="AP78" s="1261"/>
      <c r="AQ78" s="1261"/>
      <c r="AR78" s="1261"/>
      <c r="AS78" s="1261"/>
      <c r="AT78" s="1261"/>
      <c r="AU78" s="1261"/>
      <c r="AV78" s="1261"/>
      <c r="AW78" s="1261"/>
      <c r="AX78" s="1261"/>
      <c r="AY78" s="1261"/>
      <c r="AZ78" s="1261"/>
      <c r="BA78" s="1261"/>
      <c r="BB78" s="1264"/>
      <c r="BC78" s="1264"/>
      <c r="BD78" s="1264"/>
      <c r="BE78" s="1264"/>
      <c r="BF78" s="1264"/>
      <c r="BG78" s="1264"/>
      <c r="BH78" s="1264"/>
      <c r="BI78" s="1264"/>
      <c r="BJ78" s="1264"/>
      <c r="BK78" s="1264"/>
      <c r="BL78" s="1264"/>
      <c r="BM78" s="1264"/>
      <c r="BN78" s="1264"/>
      <c r="BO78" s="1264"/>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x14ac:dyDescent="0.15">
      <c r="B79" s="370"/>
      <c r="G79" s="1257"/>
      <c r="H79" s="1257"/>
      <c r="I79" s="1266"/>
      <c r="J79" s="1266"/>
      <c r="K79" s="1269"/>
      <c r="L79" s="1269"/>
      <c r="M79" s="1269"/>
      <c r="N79" s="1269"/>
      <c r="AN79" s="1261"/>
      <c r="AO79" s="1261"/>
      <c r="AP79" s="1261"/>
      <c r="AQ79" s="1261"/>
      <c r="AR79" s="1261"/>
      <c r="AS79" s="1261"/>
      <c r="AT79" s="1261"/>
      <c r="AU79" s="1261"/>
      <c r="AV79" s="1261"/>
      <c r="AW79" s="1261"/>
      <c r="AX79" s="1261"/>
      <c r="AY79" s="1261"/>
      <c r="AZ79" s="1261"/>
      <c r="BA79" s="1261"/>
      <c r="BB79" s="1264" t="s">
        <v>618</v>
      </c>
      <c r="BC79" s="1264"/>
      <c r="BD79" s="1264"/>
      <c r="BE79" s="1264"/>
      <c r="BF79" s="1264"/>
      <c r="BG79" s="1264"/>
      <c r="BH79" s="1264"/>
      <c r="BI79" s="1264"/>
      <c r="BJ79" s="1264"/>
      <c r="BK79" s="1264"/>
      <c r="BL79" s="1264"/>
      <c r="BM79" s="1264"/>
      <c r="BN79" s="1264"/>
      <c r="BO79" s="1264"/>
      <c r="BP79" s="1262">
        <v>7.2</v>
      </c>
      <c r="BQ79" s="1262"/>
      <c r="BR79" s="1262"/>
      <c r="BS79" s="1262"/>
      <c r="BT79" s="1262"/>
      <c r="BU79" s="1262"/>
      <c r="BV79" s="1262"/>
      <c r="BW79" s="1262"/>
      <c r="BX79" s="1262">
        <v>6.9</v>
      </c>
      <c r="BY79" s="1262"/>
      <c r="BZ79" s="1262"/>
      <c r="CA79" s="1262"/>
      <c r="CB79" s="1262"/>
      <c r="CC79" s="1262"/>
      <c r="CD79" s="1262"/>
      <c r="CE79" s="1262"/>
      <c r="CF79" s="1262">
        <v>6.6</v>
      </c>
      <c r="CG79" s="1262"/>
      <c r="CH79" s="1262"/>
      <c r="CI79" s="1262"/>
      <c r="CJ79" s="1262"/>
      <c r="CK79" s="1262"/>
      <c r="CL79" s="1262"/>
      <c r="CM79" s="1262"/>
      <c r="CN79" s="1262">
        <v>6.4</v>
      </c>
      <c r="CO79" s="1262"/>
      <c r="CP79" s="1262"/>
      <c r="CQ79" s="1262"/>
      <c r="CR79" s="1262"/>
      <c r="CS79" s="1262"/>
      <c r="CT79" s="1262"/>
      <c r="CU79" s="1262"/>
      <c r="CV79" s="1262">
        <v>6.6</v>
      </c>
      <c r="CW79" s="1262"/>
      <c r="CX79" s="1262"/>
      <c r="CY79" s="1262"/>
      <c r="CZ79" s="1262"/>
      <c r="DA79" s="1262"/>
      <c r="DB79" s="1262"/>
      <c r="DC79" s="1262"/>
    </row>
    <row r="80" spans="2:107" x14ac:dyDescent="0.15">
      <c r="B80" s="370"/>
      <c r="G80" s="1257"/>
      <c r="H80" s="1257"/>
      <c r="I80" s="1266"/>
      <c r="J80" s="1266"/>
      <c r="K80" s="1269"/>
      <c r="L80" s="1269"/>
      <c r="M80" s="1269"/>
      <c r="N80" s="1269"/>
      <c r="AN80" s="1261"/>
      <c r="AO80" s="1261"/>
      <c r="AP80" s="1261"/>
      <c r="AQ80" s="1261"/>
      <c r="AR80" s="1261"/>
      <c r="AS80" s="1261"/>
      <c r="AT80" s="1261"/>
      <c r="AU80" s="1261"/>
      <c r="AV80" s="1261"/>
      <c r="AW80" s="1261"/>
      <c r="AX80" s="1261"/>
      <c r="AY80" s="1261"/>
      <c r="AZ80" s="1261"/>
      <c r="BA80" s="1261"/>
      <c r="BB80" s="1264"/>
      <c r="BC80" s="1264"/>
      <c r="BD80" s="1264"/>
      <c r="BE80" s="1264"/>
      <c r="BF80" s="1264"/>
      <c r="BG80" s="1264"/>
      <c r="BH80" s="1264"/>
      <c r="BI80" s="1264"/>
      <c r="BJ80" s="1264"/>
      <c r="BK80" s="1264"/>
      <c r="BL80" s="1264"/>
      <c r="BM80" s="1264"/>
      <c r="BN80" s="1264"/>
      <c r="BO80" s="1264"/>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USqF+L9Oz4aSnMNSyxrPPHyL1nCLj2c2leLp8l7lmUiCTqcST7NjdPhgTjW8b3obY7HgcVlkeJHpKjWo3Mtw7w==" saltValue="xkELts+J/+qV29iMhfE5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515</v>
      </c>
    </row>
  </sheetData>
  <sheetProtection algorithmName="SHA-512" hashValue="ixbQV4QawRjdxQHnaFWGNUM13N21F0RzRIUvK6yw9CZYrZo4ObBrkoPMyU/Oa5jYNGera5sVW4OqQkR5ZSNs9g==" saltValue="s8o52FfEj8hFTJpbaBpf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515</v>
      </c>
    </row>
  </sheetData>
  <sheetProtection algorithmName="SHA-512" hashValue="xAXUP7Yga0RUim3j8CefcKhJkdGhOwoip8iRMXT4p0uExlJhV2/aRMW9XmyQQXnc1Me+1Yj3o1MPDbR7NvPeSQ==" saltValue="l5+323VmTfJw1qlnsETS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39145</v>
      </c>
      <c r="E3" s="153"/>
      <c r="F3" s="154">
        <v>54110</v>
      </c>
      <c r="G3" s="155"/>
      <c r="H3" s="156"/>
    </row>
    <row r="4" spans="1:8" x14ac:dyDescent="0.15">
      <c r="A4" s="157"/>
      <c r="B4" s="158"/>
      <c r="C4" s="159"/>
      <c r="D4" s="160">
        <v>25264</v>
      </c>
      <c r="E4" s="161"/>
      <c r="F4" s="162">
        <v>30620</v>
      </c>
      <c r="G4" s="163"/>
      <c r="H4" s="164"/>
    </row>
    <row r="5" spans="1:8" x14ac:dyDescent="0.15">
      <c r="A5" s="145" t="s">
        <v>560</v>
      </c>
      <c r="B5" s="150"/>
      <c r="C5" s="151"/>
      <c r="D5" s="152">
        <v>33605</v>
      </c>
      <c r="E5" s="153"/>
      <c r="F5" s="154">
        <v>54684</v>
      </c>
      <c r="G5" s="155"/>
      <c r="H5" s="156"/>
    </row>
    <row r="6" spans="1:8" x14ac:dyDescent="0.15">
      <c r="A6" s="157"/>
      <c r="B6" s="158"/>
      <c r="C6" s="159"/>
      <c r="D6" s="160">
        <v>19026</v>
      </c>
      <c r="E6" s="161"/>
      <c r="F6" s="162">
        <v>32829</v>
      </c>
      <c r="G6" s="163"/>
      <c r="H6" s="164"/>
    </row>
    <row r="7" spans="1:8" x14ac:dyDescent="0.15">
      <c r="A7" s="145" t="s">
        <v>561</v>
      </c>
      <c r="B7" s="150"/>
      <c r="C7" s="151"/>
      <c r="D7" s="152">
        <v>57422</v>
      </c>
      <c r="E7" s="153"/>
      <c r="F7" s="154">
        <v>62383</v>
      </c>
      <c r="G7" s="155"/>
      <c r="H7" s="156"/>
    </row>
    <row r="8" spans="1:8" x14ac:dyDescent="0.15">
      <c r="A8" s="157"/>
      <c r="B8" s="158"/>
      <c r="C8" s="159"/>
      <c r="D8" s="160">
        <v>38519</v>
      </c>
      <c r="E8" s="161"/>
      <c r="F8" s="162">
        <v>35325</v>
      </c>
      <c r="G8" s="163"/>
      <c r="H8" s="164"/>
    </row>
    <row r="9" spans="1:8" x14ac:dyDescent="0.15">
      <c r="A9" s="145" t="s">
        <v>562</v>
      </c>
      <c r="B9" s="150"/>
      <c r="C9" s="151"/>
      <c r="D9" s="152">
        <v>46584</v>
      </c>
      <c r="E9" s="153"/>
      <c r="F9" s="154">
        <v>63812</v>
      </c>
      <c r="G9" s="155"/>
      <c r="H9" s="156"/>
    </row>
    <row r="10" spans="1:8" x14ac:dyDescent="0.15">
      <c r="A10" s="157"/>
      <c r="B10" s="158"/>
      <c r="C10" s="159"/>
      <c r="D10" s="160">
        <v>28768</v>
      </c>
      <c r="E10" s="161"/>
      <c r="F10" s="162">
        <v>33848</v>
      </c>
      <c r="G10" s="163"/>
      <c r="H10" s="164"/>
    </row>
    <row r="11" spans="1:8" x14ac:dyDescent="0.15">
      <c r="A11" s="145" t="s">
        <v>563</v>
      </c>
      <c r="B11" s="150"/>
      <c r="C11" s="151"/>
      <c r="D11" s="152">
        <v>61968</v>
      </c>
      <c r="E11" s="153"/>
      <c r="F11" s="154">
        <v>54225</v>
      </c>
      <c r="G11" s="155"/>
      <c r="H11" s="156"/>
    </row>
    <row r="12" spans="1:8" x14ac:dyDescent="0.15">
      <c r="A12" s="157"/>
      <c r="B12" s="158"/>
      <c r="C12" s="165"/>
      <c r="D12" s="160">
        <v>39835</v>
      </c>
      <c r="E12" s="161"/>
      <c r="F12" s="162">
        <v>27337</v>
      </c>
      <c r="G12" s="163"/>
      <c r="H12" s="164"/>
    </row>
    <row r="13" spans="1:8" x14ac:dyDescent="0.15">
      <c r="A13" s="145"/>
      <c r="B13" s="150"/>
      <c r="C13" s="166"/>
      <c r="D13" s="167">
        <v>47745</v>
      </c>
      <c r="E13" s="168"/>
      <c r="F13" s="169">
        <v>57843</v>
      </c>
      <c r="G13" s="170"/>
      <c r="H13" s="156"/>
    </row>
    <row r="14" spans="1:8" x14ac:dyDescent="0.15">
      <c r="A14" s="157"/>
      <c r="B14" s="158"/>
      <c r="C14" s="159"/>
      <c r="D14" s="160">
        <v>30282</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10.220000000000001</v>
      </c>
      <c r="C19" s="171">
        <f>ROUND(VALUE(SUBSTITUTE(実質収支比率等に係る経年分析!G$48,"▲","-")),2)</f>
        <v>11.1</v>
      </c>
      <c r="D19" s="171">
        <f>ROUND(VALUE(SUBSTITUTE(実質収支比率等に係る経年分析!H$48,"▲","-")),2)</f>
        <v>12.06</v>
      </c>
      <c r="E19" s="171">
        <f>ROUND(VALUE(SUBSTITUTE(実質収支比率等に係る経年分析!I$48,"▲","-")),2)</f>
        <v>13.68</v>
      </c>
      <c r="F19" s="171">
        <f>ROUND(VALUE(SUBSTITUTE(実質収支比率等に係る経年分析!J$48,"▲","-")),2)</f>
        <v>16.96</v>
      </c>
    </row>
    <row r="20" spans="1:11" x14ac:dyDescent="0.15">
      <c r="A20" s="171" t="s">
        <v>55</v>
      </c>
      <c r="B20" s="171">
        <f>ROUND(VALUE(SUBSTITUTE(実質収支比率等に係る経年分析!F$47,"▲","-")),2)</f>
        <v>21.72</v>
      </c>
      <c r="C20" s="171">
        <f>ROUND(VALUE(SUBSTITUTE(実質収支比率等に係る経年分析!G$47,"▲","-")),2)</f>
        <v>21.44</v>
      </c>
      <c r="D20" s="171">
        <f>ROUND(VALUE(SUBSTITUTE(実質収支比率等に係る経年分析!H$47,"▲","-")),2)</f>
        <v>23.26</v>
      </c>
      <c r="E20" s="171">
        <f>ROUND(VALUE(SUBSTITUTE(実質収支比率等に係る経年分析!I$47,"▲","-")),2)</f>
        <v>25.68</v>
      </c>
      <c r="F20" s="171">
        <f>ROUND(VALUE(SUBSTITUTE(実質収支比率等に係る経年分析!J$47,"▲","-")),2)</f>
        <v>29.16</v>
      </c>
    </row>
    <row r="21" spans="1:11" x14ac:dyDescent="0.15">
      <c r="A21" s="171" t="s">
        <v>56</v>
      </c>
      <c r="B21" s="171">
        <f>IF(ISNUMBER(VALUE(SUBSTITUTE(実質収支比率等に係る経年分析!F$49,"▲","-"))),ROUND(VALUE(SUBSTITUTE(実質収支比率等に係る経年分析!F$49,"▲","-")),2),NA())</f>
        <v>-1.99</v>
      </c>
      <c r="C21" s="171">
        <f>IF(ISNUMBER(VALUE(SUBSTITUTE(実質収支比率等に係る経年分析!G$49,"▲","-"))),ROUND(VALUE(SUBSTITUTE(実質収支比率等に係る経年分析!G$49,"▲","-")),2),NA())</f>
        <v>1.08</v>
      </c>
      <c r="D21" s="171">
        <f>IF(ISNUMBER(VALUE(SUBSTITUTE(実質収支比率等に係る経年分析!H$49,"▲","-"))),ROUND(VALUE(SUBSTITUTE(実質収支比率等に係る経年分析!H$49,"▲","-")),2),NA())</f>
        <v>1.27</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0.69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0.84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企業用地造成事業特別会計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1.38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0.83</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2.2599999999999998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2.61</v>
      </c>
    </row>
    <row r="31" spans="1:11" x14ac:dyDescent="0.15">
      <c r="A31" s="172" t="str">
        <f>IF(連結実質赤字比率に係る赤字・黒字の構成分析!C$39="",NA(),連結実質赤字比率に係る赤字・黒字の構成分析!C$39)</f>
        <v>公共用地対策事業特別会計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2.72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3.13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2.79</v>
      </c>
    </row>
    <row r="32" spans="1:11" x14ac:dyDescent="0.15">
      <c r="A32" s="172" t="str">
        <f>IF(連結実質赤字比率に係る赤字・黒字の構成分析!C$38="",NA(),連結実質赤字比率に係る赤字・黒字の構成分析!C$38)</f>
        <v>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1.1499999999999999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3.58</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5.84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8.9600000000000009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11.19</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f>IF(ROUND(VALUE(SUBSTITUTE(連結実質赤字比率に係る赤字・黒字の構成分析!G$35,"▲", "-")), 2) &lt; 0, ABS(ROUND(VALUE(SUBSTITUTE(連結実質赤字比率に係る赤字・黒字の構成分析!G$35,"▲", "-")), 2)), NA())</f>
        <v>0.62</v>
      </c>
      <c r="E35" s="172" t="e">
        <f>IF(ROUND(VALUE(SUBSTITUTE(連結実質赤字比率に係る赤字・黒字の構成分析!G$35,"▲", "-")), 2) &gt;= 0, ABS(ROUND(VALUE(SUBSTITUTE(連結実質赤字比率に係る赤字・黒字の構成分析!G$35,"▲", "-")), 2)), NA())</f>
        <v>#N/A</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2.1800000000000002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13.64</v>
      </c>
    </row>
    <row r="36" spans="1:16" x14ac:dyDescent="0.15">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83.78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112.13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148.05000000000001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184.59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3312</v>
      </c>
      <c r="E42" s="173"/>
      <c r="F42" s="173"/>
      <c r="G42" s="173">
        <f>'実質公債費比率（分子）の構造'!L$52</f>
        <v>3242</v>
      </c>
      <c r="H42" s="173"/>
      <c r="I42" s="173"/>
      <c r="J42" s="173">
        <f>'実質公債費比率（分子）の構造'!M$52</f>
        <v>3151</v>
      </c>
      <c r="K42" s="173"/>
      <c r="L42" s="173"/>
      <c r="M42" s="173">
        <f>'実質公債費比率（分子）の構造'!N$52</f>
        <v>3006</v>
      </c>
      <c r="N42" s="173"/>
      <c r="O42" s="173"/>
      <c r="P42" s="173">
        <f>'実質公債費比率（分子）の構造'!O$52</f>
        <v>2877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53</v>
      </c>
      <c r="C45" s="173"/>
      <c r="D45" s="173"/>
      <c r="E45" s="173">
        <f>'実質公債費比率（分子）の構造'!L$49</f>
        <v>52</v>
      </c>
      <c r="F45" s="173"/>
      <c r="G45" s="173"/>
      <c r="H45" s="173">
        <f>'実質公債費比率（分子）の構造'!M$49</f>
        <v>52</v>
      </c>
      <c r="I45" s="173"/>
      <c r="J45" s="173"/>
      <c r="K45" s="173">
        <f>'実質公債費比率（分子）の構造'!N$49</f>
        <v>52</v>
      </c>
      <c r="L45" s="173"/>
      <c r="M45" s="173"/>
      <c r="N45" s="173">
        <f>'実質公債費比率（分子）の構造'!O$49</f>
        <v>52</v>
      </c>
      <c r="O45" s="173"/>
      <c r="P45" s="173"/>
    </row>
    <row r="46" spans="1:16" x14ac:dyDescent="0.15">
      <c r="A46" s="173" t="s">
        <v>67</v>
      </c>
      <c r="B46" s="173">
        <f>'実質公債費比率（分子）の構造'!K$48</f>
        <v>1</v>
      </c>
      <c r="C46" s="173"/>
      <c r="D46" s="173"/>
      <c r="E46" s="173">
        <f>'実質公債費比率（分子）の構造'!L$48</f>
        <v>5</v>
      </c>
      <c r="F46" s="173"/>
      <c r="G46" s="173"/>
      <c r="H46" s="173">
        <f>'実質公債費比率（分子）の構造'!M$48</f>
        <v>2</v>
      </c>
      <c r="I46" s="173"/>
      <c r="J46" s="173"/>
      <c r="K46" s="173">
        <f>'実質公債費比率（分子）の構造'!N$48</f>
        <v>3</v>
      </c>
      <c r="L46" s="173"/>
      <c r="M46" s="173"/>
      <c r="N46" s="173">
        <f>'実質公債費比率（分子）の構造'!O$48</f>
        <v>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3217</v>
      </c>
      <c r="C49" s="173"/>
      <c r="D49" s="173"/>
      <c r="E49" s="173">
        <f>'実質公債費比率（分子）の構造'!L$45</f>
        <v>3170</v>
      </c>
      <c r="F49" s="173"/>
      <c r="G49" s="173"/>
      <c r="H49" s="173">
        <f>'実質公債費比率（分子）の構造'!M$45</f>
        <v>3051</v>
      </c>
      <c r="I49" s="173"/>
      <c r="J49" s="173"/>
      <c r="K49" s="173">
        <f>'実質公債費比率（分子）の構造'!N$45</f>
        <v>2779</v>
      </c>
      <c r="L49" s="173"/>
      <c r="M49" s="173"/>
      <c r="N49" s="173">
        <f>'実質公債費比率（分子）の構造'!O$45</f>
        <v>2885</v>
      </c>
      <c r="O49" s="173"/>
      <c r="P49" s="173"/>
    </row>
    <row r="50" spans="1:16" x14ac:dyDescent="0.15">
      <c r="A50" s="173" t="s">
        <v>71</v>
      </c>
      <c r="B50" s="173" t="e">
        <f>NA()</f>
        <v>#N/A</v>
      </c>
      <c r="C50" s="173">
        <f>IF(ISNUMBER('実質公債費比率（分子）の構造'!K$53),'実質公債費比率（分子）の構造'!K$53,NA())</f>
        <v>-41</v>
      </c>
      <c r="D50" s="173" t="e">
        <f>NA()</f>
        <v>#N/A</v>
      </c>
      <c r="E50" s="173" t="e">
        <f>NA()</f>
        <v>#N/A</v>
      </c>
      <c r="F50" s="173">
        <f>IF(ISNUMBER('実質公債費比率（分子）の構造'!L$53),'実質公債費比率（分子）の構造'!L$53,NA())</f>
        <v>-15</v>
      </c>
      <c r="G50" s="173" t="e">
        <f>NA()</f>
        <v>#N/A</v>
      </c>
      <c r="H50" s="173" t="e">
        <f>NA()</f>
        <v>#N/A</v>
      </c>
      <c r="I50" s="173">
        <f>IF(ISNUMBER('実質公債費比率（分子）の構造'!M$53),'実質公債費比率（分子）の構造'!M$53,NA())</f>
        <v>-46</v>
      </c>
      <c r="J50" s="173" t="e">
        <f>NA()</f>
        <v>#N/A</v>
      </c>
      <c r="K50" s="173" t="e">
        <f>NA()</f>
        <v>#N/A</v>
      </c>
      <c r="L50" s="173">
        <f>IF(ISNUMBER('実質公債費比率（分子）の構造'!N$53),'実質公債費比率（分子）の構造'!N$53,NA())</f>
        <v>-172</v>
      </c>
      <c r="M50" s="173" t="e">
        <f>NA()</f>
        <v>#N/A</v>
      </c>
      <c r="N50" s="173" t="e">
        <f>NA()</f>
        <v>#N/A</v>
      </c>
      <c r="O50" s="173">
        <f>IF(ISNUMBER('実質公債費比率（分子）の構造'!O$53),'実質公債費比率（分子）の構造'!O$53,NA())</f>
        <v>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23323</v>
      </c>
      <c r="E56" s="172"/>
      <c r="F56" s="172"/>
      <c r="G56" s="172">
        <f>'将来負担比率（分子）の構造'!J$52</f>
        <v>23207</v>
      </c>
      <c r="H56" s="172"/>
      <c r="I56" s="172"/>
      <c r="J56" s="172">
        <f>'将来負担比率（分子）の構造'!K$52</f>
        <v>23016</v>
      </c>
      <c r="K56" s="172"/>
      <c r="L56" s="172"/>
      <c r="M56" s="172">
        <f>'将来負担比率（分子）の構造'!L$52</f>
        <v>22867</v>
      </c>
      <c r="N56" s="172"/>
      <c r="O56" s="172"/>
      <c r="P56" s="172">
        <f>'将来負担比率（分子）の構造'!M$52</f>
        <v>23028</v>
      </c>
    </row>
    <row r="57" spans="1:16" x14ac:dyDescent="0.15">
      <c r="A57" s="172" t="s">
        <v>42</v>
      </c>
      <c r="B57" s="172"/>
      <c r="C57" s="172"/>
      <c r="D57" s="172">
        <f>'将来負担比率（分子）の構造'!I$51</f>
        <v>6163</v>
      </c>
      <c r="E57" s="172"/>
      <c r="F57" s="172"/>
      <c r="G57" s="172">
        <f>'将来負担比率（分子）の構造'!J$51</f>
        <v>5472</v>
      </c>
      <c r="H57" s="172"/>
      <c r="I57" s="172"/>
      <c r="J57" s="172">
        <f>'将来負担比率（分子）の構造'!K$51</f>
        <v>4898</v>
      </c>
      <c r="K57" s="172"/>
      <c r="L57" s="172"/>
      <c r="M57" s="172">
        <f>'将来負担比率（分子）の構造'!L$51</f>
        <v>4426</v>
      </c>
      <c r="N57" s="172"/>
      <c r="O57" s="172"/>
      <c r="P57" s="172">
        <f>'将来負担比率（分子）の構造'!M$51</f>
        <v>4218</v>
      </c>
    </row>
    <row r="58" spans="1:16" x14ac:dyDescent="0.15">
      <c r="A58" s="172" t="s">
        <v>41</v>
      </c>
      <c r="B58" s="172"/>
      <c r="C58" s="172"/>
      <c r="D58" s="172">
        <f>'将来負担比率（分子）の構造'!I$50</f>
        <v>8735</v>
      </c>
      <c r="E58" s="172"/>
      <c r="F58" s="172"/>
      <c r="G58" s="172">
        <f>'将来負担比率（分子）の構造'!J$50</f>
        <v>8233</v>
      </c>
      <c r="H58" s="172"/>
      <c r="I58" s="172"/>
      <c r="J58" s="172">
        <f>'将来負担比率（分子）の構造'!K$50</f>
        <v>10545</v>
      </c>
      <c r="K58" s="172"/>
      <c r="L58" s="172"/>
      <c r="M58" s="172">
        <f>'将来負担比率（分子）の構造'!L$50</f>
        <v>13871</v>
      </c>
      <c r="N58" s="172"/>
      <c r="O58" s="172"/>
      <c r="P58" s="172">
        <f>'将来負担比率（分子）の構造'!M$50</f>
        <v>17176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2827</v>
      </c>
      <c r="C62" s="172"/>
      <c r="D62" s="172"/>
      <c r="E62" s="172">
        <f>'将来負担比率（分子）の構造'!J$45</f>
        <v>2882</v>
      </c>
      <c r="F62" s="172"/>
      <c r="G62" s="172"/>
      <c r="H62" s="172">
        <f>'将来負担比率（分子）の構造'!K$45</f>
        <v>3005</v>
      </c>
      <c r="I62" s="172"/>
      <c r="J62" s="172"/>
      <c r="K62" s="172">
        <f>'将来負担比率（分子）の構造'!L$45</f>
        <v>3245</v>
      </c>
      <c r="L62" s="172"/>
      <c r="M62" s="172"/>
      <c r="N62" s="172">
        <f>'将来負担比率（分子）の構造'!M$45</f>
        <v>3414</v>
      </c>
      <c r="O62" s="172"/>
      <c r="P62" s="172"/>
    </row>
    <row r="63" spans="1:16" x14ac:dyDescent="0.15">
      <c r="A63" s="172" t="s">
        <v>34</v>
      </c>
      <c r="B63" s="172">
        <f>'将来負担比率（分子）の構造'!I$44</f>
        <v>604</v>
      </c>
      <c r="C63" s="172"/>
      <c r="D63" s="172"/>
      <c r="E63" s="172">
        <f>'将来負担比率（分子）の構造'!J$44</f>
        <v>553</v>
      </c>
      <c r="F63" s="172"/>
      <c r="G63" s="172"/>
      <c r="H63" s="172">
        <f>'将来負担比率（分子）の構造'!K$44</f>
        <v>503</v>
      </c>
      <c r="I63" s="172"/>
      <c r="J63" s="172"/>
      <c r="K63" s="172">
        <f>'将来負担比率（分子）の構造'!L$44</f>
        <v>453</v>
      </c>
      <c r="L63" s="172"/>
      <c r="M63" s="172"/>
      <c r="N63" s="172">
        <f>'将来負担比率（分子）の構造'!M$44</f>
        <v>402</v>
      </c>
      <c r="O63" s="172"/>
      <c r="P63" s="172"/>
    </row>
    <row r="64" spans="1:16" x14ac:dyDescent="0.15">
      <c r="A64" s="172" t="s">
        <v>33</v>
      </c>
      <c r="B64" s="172">
        <f>'将来負担比率（分子）の構造'!I$43</f>
        <v>3978</v>
      </c>
      <c r="C64" s="172"/>
      <c r="D64" s="172"/>
      <c r="E64" s="172">
        <f>'将来負担比率（分子）の構造'!J$43</f>
        <v>3624</v>
      </c>
      <c r="F64" s="172"/>
      <c r="G64" s="172"/>
      <c r="H64" s="172">
        <f>'将来負担比率（分子）の構造'!K$43</f>
        <v>7461</v>
      </c>
      <c r="I64" s="172"/>
      <c r="J64" s="172"/>
      <c r="K64" s="172">
        <f>'将来負担比率（分子）の構造'!L$43</f>
        <v>16</v>
      </c>
      <c r="L64" s="172"/>
      <c r="M64" s="172"/>
      <c r="N64" s="172">
        <f>'将来負担比率（分子）の構造'!M$43</f>
        <v>13</v>
      </c>
      <c r="O64" s="172"/>
      <c r="P64" s="172"/>
    </row>
    <row r="65" spans="1:16" x14ac:dyDescent="0.15">
      <c r="A65" s="172" t="s">
        <v>32</v>
      </c>
      <c r="B65" s="172">
        <f>'将来負担比率（分子）の構造'!I$42</f>
        <v>264</v>
      </c>
      <c r="C65" s="172"/>
      <c r="D65" s="172"/>
      <c r="E65" s="172">
        <f>'将来負担比率（分子）の構造'!J$42</f>
        <v>219</v>
      </c>
      <c r="F65" s="172"/>
      <c r="G65" s="172"/>
      <c r="H65" s="172">
        <f>'将来負担比率（分子）の構造'!K$42</f>
        <v>203</v>
      </c>
      <c r="I65" s="172"/>
      <c r="J65" s="172"/>
      <c r="K65" s="172">
        <f>'将来負担比率（分子）の構造'!L$42</f>
        <v>188</v>
      </c>
      <c r="L65" s="172"/>
      <c r="M65" s="172"/>
      <c r="N65" s="172">
        <f>'将来負担比率（分子）の構造'!M$42</f>
        <v>172</v>
      </c>
      <c r="O65" s="172"/>
      <c r="P65" s="172"/>
    </row>
    <row r="66" spans="1:16" x14ac:dyDescent="0.15">
      <c r="A66" s="172" t="s">
        <v>31</v>
      </c>
      <c r="B66" s="172">
        <f>'将来負担比率（分子）の構造'!I$41</f>
        <v>26266</v>
      </c>
      <c r="C66" s="172"/>
      <c r="D66" s="172"/>
      <c r="E66" s="172">
        <f>'将来負担比率（分子）の構造'!J$41</f>
        <v>25292</v>
      </c>
      <c r="F66" s="172"/>
      <c r="G66" s="172"/>
      <c r="H66" s="172">
        <f>'将来負担比率（分子）の構造'!K$41</f>
        <v>25500</v>
      </c>
      <c r="I66" s="172"/>
      <c r="J66" s="172"/>
      <c r="K66" s="172">
        <f>'将来負担比率（分子）の構造'!L$41</f>
        <v>25140</v>
      </c>
      <c r="L66" s="172"/>
      <c r="M66" s="172"/>
      <c r="N66" s="172">
        <f>'将来負担比率（分子）の構造'!M$41</f>
        <v>24958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4027</v>
      </c>
      <c r="C72" s="176">
        <f>基金残高に係る経年分析!G55</f>
        <v>4558</v>
      </c>
      <c r="D72" s="176">
        <f>基金残高に係る経年分析!H55</f>
        <v>5467</v>
      </c>
    </row>
    <row r="73" spans="1:16" x14ac:dyDescent="0.15">
      <c r="A73" s="175" t="s">
        <v>78</v>
      </c>
      <c r="B73" s="176">
        <f>基金残高に係る経年分析!F56</f>
        <v>274</v>
      </c>
      <c r="C73" s="176">
        <f>基金残高に係る経年分析!G56</f>
        <v>275</v>
      </c>
      <c r="D73" s="176">
        <f>基金残高に係る経年分析!H56</f>
        <v>276</v>
      </c>
    </row>
    <row r="74" spans="1:16" x14ac:dyDescent="0.15">
      <c r="A74" s="175" t="s">
        <v>79</v>
      </c>
      <c r="B74" s="176">
        <f>基金残高に係る経年分析!F57</f>
        <v>5827</v>
      </c>
      <c r="C74" s="176">
        <f>基金残高に係る経年分析!G57</f>
        <v>8621</v>
      </c>
      <c r="D74" s="176">
        <f>基金残高に係る経年分析!H57</f>
        <v>11013</v>
      </c>
    </row>
  </sheetData>
  <sheetProtection algorithmName="SHA-512" hashValue="7+STtpZ9oddDrY3qgQO1HSAFP9lSmiYiaUK3DuBllmaCha54oIUbmR5ZDSkN96RUVtDTX0dOw+QMLdS5g75qbw==" saltValue="T1lxAe+Ba/9k62QyTlC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浅井　隆之</cp:lastModifiedBy>
  <cp:lastPrinted>2023-03-14T11:15:05Z</cp:lastPrinted>
  <dcterms:created xsi:type="dcterms:W3CDTF">2023-02-20T05:42:22Z</dcterms:created>
  <dcterms:modified xsi:type="dcterms:W3CDTF">2023-10-05T09:44:20Z</dcterms:modified>
  <cp:category/>
</cp:coreProperties>
</file>