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8627A1A5-525B-4C1C-8827-F83B7539A2AC}" xr6:coauthVersionLast="47" xr6:coauthVersionMax="47" xr10:uidLastSave="{00000000-0000-0000-0000-000000000000}"/>
  <bookViews>
    <workbookView xWindow="-120" yWindow="-120" windowWidth="27645" windowHeight="16440" tabRatio="88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s="1"/>
  <c r="BY42" i="10"/>
  <c r="BW42" i="10"/>
  <c r="BE42" i="10"/>
  <c r="AM42" i="10"/>
  <c r="U42" i="10"/>
  <c r="E42" i="10"/>
  <c r="C42" i="10"/>
  <c r="DG41" i="10"/>
  <c r="CQ41" i="10"/>
  <c r="CO41" i="10"/>
  <c r="BY41" i="10"/>
  <c r="BW41" i="10" s="1"/>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E38" i="10"/>
  <c r="AM38" i="10"/>
  <c r="U38" i="10"/>
  <c r="E38" i="10"/>
  <c r="C38" i="10" s="1"/>
  <c r="DG37" i="10"/>
  <c r="CQ37" i="10"/>
  <c r="CO37" i="10"/>
  <c r="BY37" i="10"/>
  <c r="BE37" i="10"/>
  <c r="AO37" i="10"/>
  <c r="U37" i="10"/>
  <c r="E37" i="10"/>
  <c r="C37" i="10"/>
  <c r="DG36" i="10"/>
  <c r="CQ36" i="10"/>
  <c r="BY36" i="10"/>
  <c r="BE36" i="10"/>
  <c r="AO36" i="10"/>
  <c r="W36" i="10"/>
  <c r="E36" i="10"/>
  <c r="C36" i="10"/>
  <c r="DG35" i="10"/>
  <c r="CQ35" i="10"/>
  <c r="BY35" i="10"/>
  <c r="BE35" i="10"/>
  <c r="AO35" i="10"/>
  <c r="W35" i="10"/>
  <c r="E35" i="10"/>
  <c r="C35" i="10"/>
  <c r="DG34" i="10"/>
  <c r="CQ34" i="10"/>
  <c r="BY34" i="10"/>
  <c r="BG34" i="10"/>
  <c r="AO34" i="10"/>
  <c r="W34" i="10"/>
  <c r="E34" i="10"/>
  <c r="C34" i="10" s="1"/>
  <c r="U34" i="10" l="1"/>
  <c r="U35" i="10" s="1"/>
  <c r="U36" i="10" s="1"/>
  <c r="AM34" i="10" l="1"/>
  <c r="AM35" i="10" s="1"/>
  <c r="AM36" i="10" s="1"/>
  <c r="AM37" i="10" s="1"/>
  <c r="BE34" i="10" l="1"/>
  <c r="CO34" i="10" s="1"/>
  <c r="CO35" i="10" s="1"/>
  <c r="CO36" i="10" s="1"/>
  <c r="BW34" i="10"/>
  <c r="BW35" i="10" s="1"/>
  <c r="BW36" i="10" s="1"/>
  <c r="BW37" i="10" s="1"/>
  <c r="BW38" i="10" s="1"/>
</calcChain>
</file>

<file path=xl/sharedStrings.xml><?xml version="1.0" encoding="utf-8"?>
<sst xmlns="http://schemas.openxmlformats.org/spreadsheetml/2006/main" count="1127" uniqueCount="560">
  <si>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</si>
  <si>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</si>
  <si>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</si>
  <si>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</si>
  <si>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</si>
  <si>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R01</t>
  </si>
  <si>
    <t>(Ｂ)</t>
  </si>
  <si>
    <t>第2次</t>
    <rPh sb="0" eb="1">
      <t>ダイ</t>
    </rPh>
    <rPh sb="2" eb="3">
      <t>ジ</t>
    </rPh>
    <phoneticPr fontId="5"/>
  </si>
  <si>
    <t>（参考）</t>
    <rPh sb="1" eb="3">
      <t>サンコウ</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</si>
  <si>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</si>
  <si>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</si>
  <si>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</si>
  <si>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</si>
  <si>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</si>
  <si>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</si>
  <si>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</si>
  <si>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</si>
  <si>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</si>
  <si>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</si>
  <si>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</si>
  <si>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</si>
  <si>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</si>
  <si>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</si>
  <si>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</si>
  <si>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</si>
  <si>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</si>
  <si>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</si>
  <si>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</si>
  <si>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（百万円）</t>
  </si>
  <si>
    <t>減債基金積立不足算定額※2</t>
  </si>
  <si>
    <t>　補助費等</t>
    <rPh sb="1" eb="3">
      <t>ホジョ</t>
    </rPh>
    <rPh sb="3" eb="4">
      <t>ヒ</t>
    </rPh>
    <rPh sb="4" eb="5">
      <t>トウ</t>
    </rPh>
    <phoneticPr fontId="5"/>
  </si>
  <si>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</si>
  <si>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</si>
  <si>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</si>
  <si>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</si>
  <si>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</si>
  <si>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</si>
  <si>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</si>
  <si>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</si>
  <si>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</si>
  <si>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</si>
  <si>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</si>
  <si>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</si>
  <si>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</si>
  <si>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</si>
  <si>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</si>
  <si>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</si>
  <si>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</si>
  <si>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</si>
  <si>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</si>
  <si>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</si>
  <si>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</si>
  <si>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</si>
  <si>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(A)－(B)</t>
  </si>
  <si>
    <t>(注釈)</t>
    <rPh sb="1" eb="2">
      <t>チュウ</t>
    </rPh>
    <rPh sb="2" eb="3">
      <t>シャク</t>
    </rPh>
    <phoneticPr fontId="5"/>
  </si>
  <si>
    <t>当該団体
からの
補助金</t>
  </si>
  <si>
    <t>国有提供交付金(特別区財調交付金)</t>
  </si>
  <si>
    <t>実質公債費比率の分子</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</si>
  <si>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</si>
  <si>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</si>
  <si>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</si>
  <si>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</si>
  <si>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</si>
  <si>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</si>
  <si>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</si>
  <si>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</si>
  <si>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その他特定目的基金</t>
    <rPh sb="2" eb="3">
      <t>タ</t>
    </rPh>
    <rPh sb="3" eb="5">
      <t>トクテイ</t>
    </rPh>
    <rPh sb="5" eb="7">
      <t>モクテキ</t>
    </rPh>
    <rPh sb="7" eb="9">
      <t>キキン</t>
    </rPh>
    <phoneticPr fontId="5"/>
  </si>
  <si>
    <t>×</t>
  </si>
  <si>
    <t>公債費負担比率</t>
    <rPh sb="0" eb="3">
      <t>コウサイヒ</t>
    </rPh>
    <rPh sb="3" eb="5">
      <t>フタン</t>
    </rPh>
    <rPh sb="5" eb="7">
      <t>ヒリツ</t>
    </rPh>
    <phoneticPr fontId="5"/>
  </si>
  <si>
    <t>黒字額</t>
    <rPh sb="0" eb="2">
      <t>クロジ</t>
    </rPh>
    <rPh sb="2" eb="3">
      <t>ガク</t>
    </rPh>
    <phoneticPr fontId="34"/>
  </si>
  <si>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</si>
  <si>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</si>
  <si>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</si>
  <si>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</si>
  <si>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</si>
  <si>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</si>
  <si>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</si>
  <si>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</si>
  <si>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5"/>
  </si>
  <si>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</si>
  <si>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</si>
  <si>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</si>
  <si>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</si>
  <si>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</si>
  <si>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</si>
  <si>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</si>
  <si>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</si>
  <si>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</si>
  <si>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</si>
  <si>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</si>
  <si>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</si>
  <si>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</si>
  <si>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</si>
  <si>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</si>
  <si>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</si>
  <si>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</si>
  <si>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</si>
  <si>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愛知県</t>
  </si>
  <si>
    <t>内訳</t>
    <rPh sb="0" eb="2">
      <t>ウチワケ</t>
    </rPh>
    <phoneticPr fontId="32"/>
  </si>
  <si>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</si>
  <si>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</si>
  <si>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</si>
  <si>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</si>
  <si>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</si>
  <si>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</si>
  <si>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</si>
  <si>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</si>
  <si>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</si>
  <si>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</si>
  <si>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</si>
  <si>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</si>
  <si>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</si>
  <si>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</si>
  <si>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</si>
  <si>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令和2年国調</t>
    <rPh sb="0" eb="2">
      <t>レイワ</t>
    </rPh>
    <rPh sb="3" eb="4">
      <t>ネン</t>
    </rPh>
    <rPh sb="4" eb="5">
      <t>コク</t>
    </rPh>
    <rPh sb="5" eb="6">
      <t>チョウ</t>
    </rPh>
    <phoneticPr fontId="5"/>
  </si>
  <si>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</si>
  <si>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</si>
  <si>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</si>
  <si>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</si>
  <si>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</si>
  <si>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</si>
  <si>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</si>
  <si>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</si>
  <si>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</si>
  <si>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</si>
  <si>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</si>
  <si>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</si>
  <si>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</si>
  <si>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</si>
  <si>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</si>
  <si>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</si>
  <si>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</si>
  <si>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</si>
  <si>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</si>
  <si>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</si>
  <si>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</si>
  <si>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</si>
  <si>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</si>
  <si>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</si>
  <si>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</si>
  <si>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</si>
  <si>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</si>
  <si>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Ⅰ－０</t>
  </si>
  <si>
    <t>指定団体等の指定状況</t>
  </si>
  <si>
    <t>歳出総額</t>
  </si>
  <si>
    <t>ゴルフ場利用税交付金</t>
  </si>
  <si>
    <t>寄附金</t>
  </si>
  <si>
    <t>令和3年度(千円)</t>
    <rPh sb="0" eb="2">
      <t>レイワ</t>
    </rPh>
    <rPh sb="3" eb="5">
      <t>ネンド</t>
    </rPh>
    <rPh sb="6" eb="8">
      <t>センエン</t>
    </rPh>
    <phoneticPr fontId="5"/>
  </si>
  <si>
    <t>　新型コロナウイルス感染症対策地方税減収補塡特別交付金</t>
  </si>
  <si>
    <t>令和3年度(千円･％)</t>
    <rPh sb="0" eb="2">
      <t>レイワ</t>
    </rPh>
    <rPh sb="3" eb="5">
      <t>ネンド</t>
    </rPh>
    <rPh sb="6" eb="8">
      <t>センエン</t>
    </rPh>
    <phoneticPr fontId="5"/>
  </si>
  <si>
    <t>つくで手作り村</t>
    <rPh sb="3" eb="5">
      <t>テヅク</t>
    </rPh>
    <rPh sb="6" eb="7">
      <t>ムラ</t>
    </rPh>
    <phoneticPr fontId="5"/>
  </si>
  <si>
    <t>令和2年度(千円･％)</t>
    <rPh sb="0" eb="2">
      <t>レイワ</t>
    </rPh>
    <rPh sb="4" eb="5">
      <t>ド</t>
    </rPh>
    <rPh sb="6" eb="8">
      <t>センエン</t>
    </rPh>
    <phoneticPr fontId="5"/>
  </si>
  <si>
    <t>他会計等
からの
繰入金</t>
    <rPh sb="9" eb="11">
      <t>クリイレ</t>
    </rPh>
    <rPh sb="11" eb="12">
      <t>キン</t>
    </rPh>
    <phoneticPr fontId="32"/>
  </si>
  <si>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</si>
  <si>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</si>
  <si>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</si>
  <si>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</si>
  <si>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</si>
  <si>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</si>
  <si>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　　うち一部事務組合負担金</t>
  </si>
  <si>
    <t>市町村名</t>
    <rPh sb="0" eb="3">
      <t>シチョウソン</t>
    </rPh>
    <rPh sb="3" eb="4">
      <t>メイ</t>
    </rPh>
    <phoneticPr fontId="5"/>
  </si>
  <si>
    <t>純固定資産税</t>
    <rPh sb="0" eb="1">
      <t>ジュン</t>
    </rPh>
    <rPh sb="1" eb="3">
      <t>コテイ</t>
    </rPh>
    <rPh sb="3" eb="6">
      <t>シサンゼイ</t>
    </rPh>
    <phoneticPr fontId="5"/>
  </si>
  <si>
    <t>新城市</t>
  </si>
  <si>
    <t>経常損益</t>
  </si>
  <si>
    <t>　法定目的税</t>
  </si>
  <si>
    <t>地方交付税種地</t>
    <rPh sb="0" eb="2">
      <t>チホウ</t>
    </rPh>
    <rPh sb="2" eb="5">
      <t>コウフゼイ</t>
    </rPh>
    <rPh sb="5" eb="6">
      <t>シュ</t>
    </rPh>
    <rPh sb="6" eb="7">
      <t>チ</t>
    </rPh>
    <phoneticPr fontId="5"/>
  </si>
  <si>
    <t>1-2</t>
  </si>
  <si>
    <t>庁舎等建設基金</t>
    <rPh sb="0" eb="2">
      <t>チョウシャ</t>
    </rPh>
    <rPh sb="2" eb="3">
      <t>トウ</t>
    </rPh>
    <rPh sb="3" eb="5">
      <t>ケンセツ</t>
    </rPh>
    <rPh sb="5" eb="7">
      <t>キキン</t>
    </rPh>
    <phoneticPr fontId="5"/>
  </si>
  <si>
    <t>歳入歳出差引</t>
  </si>
  <si>
    <t>-5.9</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</si>
  <si>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</si>
  <si>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</si>
  <si>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</si>
  <si>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</si>
  <si>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</si>
  <si>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</si>
  <si>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</si>
  <si>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</si>
  <si>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</si>
  <si>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</si>
  <si>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</si>
  <si>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</si>
  <si>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</si>
  <si>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</si>
  <si>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</si>
  <si>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</si>
  <si>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</si>
  <si>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</si>
  <si>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</si>
  <si>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</si>
  <si>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</si>
  <si>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</si>
  <si>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</si>
  <si>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</si>
  <si>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</si>
  <si>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</si>
  <si>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</si>
  <si>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</si>
  <si>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</si>
  <si>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</si>
  <si>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</si>
  <si>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</si>
  <si>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保険給付費</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</si>
  <si>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</si>
  <si>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</si>
  <si>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</si>
  <si>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</si>
  <si>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</si>
  <si>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</si>
  <si>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</si>
  <si>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</si>
  <si>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</si>
  <si>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</si>
  <si>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</si>
  <si>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</si>
  <si>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 0.67</t>
  </si>
  <si>
    <t>実質単年度収支</t>
  </si>
  <si>
    <t>　　軽自動車税</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</si>
  <si>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</si>
  <si>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</si>
  <si>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</si>
  <si>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</si>
  <si>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</si>
  <si>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</si>
  <si>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うち、健全化法施行規則附則第三条に係る負担見込額</t>
  </si>
  <si>
    <t>　扶助費</t>
  </si>
  <si>
    <t>基準財政収入額</t>
  </si>
  <si>
    <t>後期高齢者医療特別会計</t>
  </si>
  <si>
    <t>-1.6</t>
  </si>
  <si>
    <t>-1.5</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</si>
  <si>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</si>
  <si>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</si>
  <si>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</si>
  <si>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</si>
  <si>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世帯数 (世帯)</t>
    <rPh sb="0" eb="3">
      <t>セタイスウ</t>
    </rPh>
    <phoneticPr fontId="5"/>
  </si>
  <si>
    <t>(Ｃ)</t>
  </si>
  <si>
    <t>職員の状況</t>
    <rPh sb="0" eb="2">
      <t>ショクイン</t>
    </rPh>
    <rPh sb="3" eb="5">
      <t>ジョウキョウ</t>
    </rPh>
    <phoneticPr fontId="5"/>
  </si>
  <si>
    <t>愛知県新城市</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</si>
  <si>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</si>
  <si>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</si>
  <si>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</si>
  <si>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みんなのまちづくり基金</t>
    <rPh sb="9" eb="11">
      <t>キキン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</si>
  <si>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</si>
  <si>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</si>
  <si>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</si>
  <si>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</si>
  <si>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</si>
  <si>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</si>
  <si>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</si>
  <si>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</si>
  <si>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</si>
  <si>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</si>
  <si>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</si>
  <si>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</si>
  <si>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</si>
  <si>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</si>
  <si>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</si>
  <si>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</si>
  <si>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</si>
  <si>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</si>
  <si>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</si>
  <si>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工業用水道事業会計</t>
  </si>
  <si>
    <t>議会議長</t>
    <rPh sb="0" eb="2">
      <t>ギカイ</t>
    </rPh>
    <rPh sb="2" eb="4">
      <t>ギチョウ</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</si>
  <si>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</si>
  <si>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</si>
  <si>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</si>
  <si>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</si>
  <si>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</si>
  <si>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</si>
  <si>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</si>
  <si>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</si>
  <si>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</si>
  <si>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</si>
  <si>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</si>
  <si>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</si>
  <si>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</si>
  <si>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投資的経費計</t>
    <rPh sb="5" eb="6">
      <t>ケイ</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</si>
  <si>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</si>
  <si>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</si>
  <si>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</si>
  <si>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</si>
  <si>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</si>
  <si>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</si>
  <si>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</si>
  <si>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新型コロナウイルス感染症対策基金</t>
  </si>
  <si>
    <t>項番</t>
    <rPh sb="0" eb="2">
      <t>コウバン</t>
    </rPh>
    <phoneticPr fontId="5"/>
  </si>
  <si>
    <t>団体名</t>
    <rPh sb="0" eb="2">
      <t>ダンタイ</t>
    </rPh>
    <phoneticPr fontId="5"/>
  </si>
  <si>
    <t>※1：経常収支比率の( )内の数値は、「減収補塡債（特例分）」「猶予特例債」及び「臨時財政対策債」を除いて算出したものである。</t>
  </si>
  <si>
    <t>決算額</t>
  </si>
  <si>
    <t>繰越金</t>
  </si>
  <si>
    <t>市町村民税</t>
    <rPh sb="0" eb="3">
      <t>シチョウソン</t>
    </rPh>
    <rPh sb="3" eb="4">
      <t>ミン</t>
    </rPh>
    <rPh sb="4" eb="5">
      <t>ゼイ</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</si>
  <si>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</si>
  <si>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</si>
  <si>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</si>
  <si>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</si>
  <si>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</si>
  <si>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</si>
  <si>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</si>
  <si>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</si>
  <si>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</si>
  <si>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</si>
  <si>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令和3年度</t>
  </si>
  <si>
    <t>上水道</t>
  </si>
  <si>
    <t>実質赤字比率</t>
    <rPh sb="0" eb="2">
      <t>ジッシツ</t>
    </rPh>
    <rPh sb="2" eb="4">
      <t>アカジ</t>
    </rPh>
    <rPh sb="4" eb="6">
      <t>ヒリツ</t>
    </rPh>
    <phoneticPr fontId="36"/>
  </si>
  <si>
    <t>歳出の状況（単位 千円・％）</t>
  </si>
  <si>
    <t>地方税</t>
  </si>
  <si>
    <t>新城北設楽交通災害共済組合</t>
    <rPh sb="11" eb="13">
      <t>クミアイ</t>
    </rPh>
    <phoneticPr fontId="5"/>
  </si>
  <si>
    <t>▲退職金</t>
    <rPh sb="1" eb="3">
      <t>タイショク</t>
    </rPh>
    <rPh sb="3" eb="4">
      <t>キン</t>
    </rPh>
    <phoneticPr fontId="5"/>
  </si>
  <si>
    <t>決算額</t>
    <rPh sb="0" eb="2">
      <t>ケッサン</t>
    </rPh>
    <rPh sb="2" eb="3">
      <t>ガク</t>
    </rPh>
    <phoneticPr fontId="5"/>
  </si>
  <si>
    <t>使用料</t>
  </si>
  <si>
    <t>構成比</t>
    <rPh sb="0" eb="3">
      <t>コウセイヒ</t>
    </rPh>
    <phoneticPr fontId="5"/>
  </si>
  <si>
    <t>区分</t>
  </si>
  <si>
    <t>　うち利子</t>
  </si>
  <si>
    <t xml:space="preserve"> R03</t>
  </si>
  <si>
    <t>軽油引取税交付金</t>
  </si>
  <si>
    <t>普通税</t>
    <rPh sb="0" eb="2">
      <t>フツウ</t>
    </rPh>
    <rPh sb="2" eb="3">
      <t>ゼイ</t>
    </rPh>
    <phoneticPr fontId="39"/>
  </si>
  <si>
    <t>純資産又は
正味財産</t>
  </si>
  <si>
    <t>決算額 (A)</t>
    <rPh sb="0" eb="2">
      <t>ケッサン</t>
    </rPh>
    <rPh sb="2" eb="3">
      <t>ガク</t>
    </rPh>
    <phoneticPr fontId="5"/>
  </si>
  <si>
    <t>(Ａ)</t>
  </si>
  <si>
    <t>(A)のうち普通建設事業費</t>
    <rPh sb="6" eb="8">
      <t>フツウ</t>
    </rPh>
    <rPh sb="8" eb="10">
      <t>ケンセツ</t>
    </rPh>
    <rPh sb="10" eb="13">
      <t>ジギョウヒ</t>
    </rPh>
    <phoneticPr fontId="5"/>
  </si>
  <si>
    <t>議会費</t>
  </si>
  <si>
    <t>元利償還金</t>
    <rPh sb="0" eb="2">
      <t>ガンリ</t>
    </rPh>
    <rPh sb="2" eb="5">
      <t>ショウカンキン</t>
    </rPh>
    <phoneticPr fontId="32"/>
  </si>
  <si>
    <t>　　市町村民税</t>
  </si>
  <si>
    <t>総務費</t>
  </si>
  <si>
    <t>人件費及び人件費に準ずる費用</t>
    <rPh sb="0" eb="3">
      <t>ジンケンヒ</t>
    </rPh>
    <rPh sb="3" eb="4">
      <t>オヨ</t>
    </rPh>
    <rPh sb="5" eb="8">
      <t>ジンケンヒ</t>
    </rPh>
    <rPh sb="9" eb="10">
      <t>ジュン</t>
    </rPh>
    <rPh sb="12" eb="14">
      <t>ヒヨウ</t>
    </rPh>
    <phoneticPr fontId="5"/>
  </si>
  <si>
    <t>配当割交付金</t>
    <rPh sb="0" eb="2">
      <t>ハイトウ</t>
    </rPh>
    <rPh sb="2" eb="3">
      <t>ワリ</t>
    </rPh>
    <rPh sb="3" eb="6">
      <t>コウフキン</t>
    </rPh>
    <phoneticPr fontId="39"/>
  </si>
  <si>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</si>
  <si>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</si>
  <si>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</si>
  <si>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類似団体平均</t>
    <rPh sb="0" eb="2">
      <t>ルイジ</t>
    </rPh>
    <rPh sb="2" eb="4">
      <t>ダンタイ</t>
    </rPh>
    <rPh sb="4" eb="6">
      <t>ヘイキン</t>
    </rPh>
    <phoneticPr fontId="5"/>
  </si>
  <si>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</si>
  <si>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</si>
  <si>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</si>
  <si>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R02末</t>
  </si>
  <si>
    <t>地方交付税</t>
  </si>
  <si>
    <t>国庫支出金</t>
  </si>
  <si>
    <t>　　　法人税割</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</si>
  <si>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</si>
  <si>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</si>
  <si>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</si>
  <si>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</si>
  <si>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</si>
  <si>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自動車取得税交付金</t>
  </si>
  <si>
    <t>公債費に準ずる債務負担行為に係るもの</t>
  </si>
  <si>
    <t>消防費</t>
  </si>
  <si>
    <t>下水道事業会計</t>
  </si>
  <si>
    <t>　　市町村たばこ税</t>
  </si>
  <si>
    <t>教育費</t>
  </si>
  <si>
    <t>災害復旧費</t>
  </si>
  <si>
    <t>H30</t>
  </si>
  <si>
    <t>企業債
（地方債）
現在高</t>
  </si>
  <si>
    <t>　　特別土地保有税</t>
  </si>
  <si>
    <t>公債費</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</si>
  <si>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</si>
  <si>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公営企業会計等</t>
    <rPh sb="0" eb="2">
      <t>コウエイ</t>
    </rPh>
    <rPh sb="2" eb="4">
      <t>キギョウ</t>
    </rPh>
    <rPh sb="4" eb="6">
      <t>カイケイ</t>
    </rPh>
    <rPh sb="6" eb="7">
      <t>トウ</t>
    </rPh>
    <phoneticPr fontId="5"/>
  </si>
  <si>
    <t>構成比</t>
  </si>
  <si>
    <t>経常経費充当一般財源等</t>
  </si>
  <si>
    <t>増減率(%)(B)</t>
    <rPh sb="0" eb="3">
      <t>ゾウゲンリツ</t>
    </rPh>
    <phoneticPr fontId="5"/>
  </si>
  <si>
    <t>義務的経費計</t>
    <rPh sb="0" eb="3">
      <t>ギムテキ</t>
    </rPh>
    <rPh sb="3" eb="5">
      <t>ケイヒ</t>
    </rPh>
    <rPh sb="5" eb="6">
      <t>ケイ</t>
    </rPh>
    <phoneticPr fontId="5"/>
  </si>
  <si>
    <t>　公債費</t>
  </si>
  <si>
    <t>旧法による税</t>
  </si>
  <si>
    <t>債務負担行為</t>
    <rPh sb="0" eb="2">
      <t>サイム</t>
    </rPh>
    <rPh sb="2" eb="4">
      <t>フタン</t>
    </rPh>
    <rPh sb="4" eb="6">
      <t>コウイ</t>
    </rPh>
    <phoneticPr fontId="5"/>
  </si>
  <si>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</si>
  <si>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</si>
  <si>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</si>
  <si>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</si>
  <si>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5"/>
  </si>
  <si>
    <t>新城市土地開発公社</t>
    <rPh sb="0" eb="3">
      <t>シンシロシ</t>
    </rPh>
    <rPh sb="3" eb="5">
      <t>トチ</t>
    </rPh>
    <rPh sb="5" eb="7">
      <t>カイハツ</t>
    </rPh>
    <rPh sb="7" eb="9">
      <t>コウシャ</t>
    </rPh>
    <phoneticPr fontId="5"/>
  </si>
  <si>
    <t>国営土地改良事業に係るもの</t>
    <rPh sb="0" eb="2">
      <t>コクエイ</t>
    </rPh>
    <rPh sb="2" eb="4">
      <t>トチ</t>
    </rPh>
    <rPh sb="4" eb="6">
      <t>カイリョウ</t>
    </rPh>
    <rPh sb="6" eb="8">
      <t>ジギョウ</t>
    </rPh>
    <rPh sb="9" eb="10">
      <t>カカ</t>
    </rPh>
    <phoneticPr fontId="32"/>
  </si>
  <si>
    <t>一時借入金利子</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</si>
  <si>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</si>
  <si>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</si>
  <si>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その他の経費</t>
    <rPh sb="2" eb="3">
      <t>タ</t>
    </rPh>
    <rPh sb="4" eb="6">
      <t>ケイヒ</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</si>
  <si>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</si>
  <si>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</si>
  <si>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</si>
  <si>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</si>
  <si>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　維持補修費</t>
  </si>
  <si>
    <t>森林総合研究所等が行う事業に係るもの</t>
  </si>
  <si>
    <t>繰入金</t>
  </si>
  <si>
    <t>当該団体
からの
貸付金</t>
  </si>
  <si>
    <t>一部事務組合等名</t>
    <rPh sb="0" eb="2">
      <t>イチブ</t>
    </rPh>
    <rPh sb="2" eb="4">
      <t>ジム</t>
    </rPh>
    <rPh sb="4" eb="6">
      <t>クミアイ</t>
    </rPh>
    <rPh sb="6" eb="7">
      <t>トウ</t>
    </rPh>
    <rPh sb="7" eb="8">
      <t>メイ</t>
    </rPh>
    <phoneticPr fontId="32"/>
  </si>
  <si>
    <t>病院</t>
  </si>
  <si>
    <t>H29</t>
  </si>
  <si>
    <t>地方独立行政法人に係る将来負担額</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</si>
  <si>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</si>
  <si>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</si>
  <si>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</si>
  <si>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</si>
  <si>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</si>
  <si>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</si>
  <si>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</si>
  <si>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6"/>
  </si>
  <si>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</si>
  <si>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</si>
  <si>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</si>
  <si>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</si>
  <si>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</si>
  <si>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</si>
  <si>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</si>
  <si>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</si>
  <si>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</si>
  <si>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</si>
  <si>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</si>
  <si>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</si>
  <si>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</si>
  <si>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</si>
  <si>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</si>
  <si>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</si>
  <si>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</si>
  <si>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</si>
  <si>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</si>
  <si>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</si>
  <si>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</si>
  <si>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</si>
  <si>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国民健康保険診療所特別会計</t>
  </si>
  <si>
    <t>水道事業会計</t>
  </si>
  <si>
    <t>法適用企業</t>
  </si>
  <si>
    <t>病院事業会計</t>
  </si>
  <si>
    <t>宅地造成事業特別会計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</si>
  <si>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</si>
  <si>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</si>
  <si>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</si>
  <si>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</si>
  <si>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</si>
  <si>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</si>
  <si>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</si>
  <si>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</si>
  <si>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</si>
  <si>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</si>
  <si>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</si>
  <si>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</si>
  <si>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</si>
  <si>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</si>
  <si>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</si>
  <si>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</si>
  <si>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</si>
  <si>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R03</t>
  </si>
  <si>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</si>
  <si>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</si>
  <si>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</si>
  <si>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H28末</t>
  </si>
  <si>
    <t>農林業公社しんしろ</t>
    <rPh sb="0" eb="3">
      <t>ノウリンギョウ</t>
    </rPh>
    <rPh sb="3" eb="5">
      <t>コウシャ</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</si>
  <si>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</si>
  <si>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</si>
  <si>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</si>
  <si>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</si>
  <si>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40"/>
  </si>
  <si>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</si>
  <si>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</si>
  <si>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</si>
  <si>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</si>
  <si>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</si>
  <si>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</si>
  <si>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</si>
  <si>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</si>
  <si>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</si>
  <si>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</si>
  <si>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</si>
  <si>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</si>
  <si>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</si>
  <si>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</si>
  <si>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</si>
  <si>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</si>
  <si>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</si>
  <si>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</si>
  <si>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</si>
  <si>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</si>
  <si>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</si>
  <si>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</si>
  <si>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</si>
  <si>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</si>
  <si>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</si>
  <si>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</si>
  <si>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</si>
  <si>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</si>
  <si>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</si>
  <si>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</si>
  <si>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</si>
  <si>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</si>
  <si>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</si>
  <si>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</si>
  <si>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</si>
  <si>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</si>
  <si>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</si>
  <si>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</si>
  <si>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 1.30</t>
  </si>
  <si>
    <t>類似団体内平均(円)</t>
    <rPh sb="0" eb="2">
      <t>ルイジ</t>
    </rPh>
    <rPh sb="2" eb="4">
      <t>ダンタイ</t>
    </rPh>
    <phoneticPr fontId="5"/>
  </si>
  <si>
    <t>R02</t>
  </si>
  <si>
    <t>▲ 2.05</t>
  </si>
  <si>
    <t>▲ 4.41</t>
  </si>
  <si>
    <t>その他会計（赤字）</t>
  </si>
  <si>
    <t>H29末</t>
  </si>
  <si>
    <t xml:space="preserve">※8：職員の状況については、令和3年地方公務員給与実態調査に基づいている。 </t>
  </si>
  <si>
    <t>法人事業税交付金</t>
  </si>
  <si>
    <t>H30末</t>
  </si>
  <si>
    <t>R01末</t>
  </si>
  <si>
    <t>東三河広域連合（一般会計）</t>
    <rPh sb="0" eb="3">
      <t>ヒガシミカワ</t>
    </rPh>
    <rPh sb="3" eb="5">
      <t>コウイキ</t>
    </rPh>
    <rPh sb="5" eb="7">
      <t>レンゴウ</t>
    </rPh>
    <rPh sb="8" eb="10">
      <t>イッパン</t>
    </rPh>
    <rPh sb="10" eb="12">
      <t>カイケイ</t>
    </rPh>
    <phoneticPr fontId="5"/>
  </si>
  <si>
    <t>ゴルフ場開発地域振興基金</t>
    <rPh sb="3" eb="4">
      <t>ジョウ</t>
    </rPh>
    <rPh sb="4" eb="6">
      <t>カイハツ</t>
    </rPh>
    <rPh sb="6" eb="8">
      <t>チイキ</t>
    </rPh>
    <rPh sb="8" eb="10">
      <t>シンコウ</t>
    </rPh>
    <rPh sb="10" eb="12">
      <t>キキン</t>
    </rPh>
    <phoneticPr fontId="40"/>
  </si>
  <si>
    <t>愛知県後期高齢者医療広域連合（一般会計）</t>
  </si>
  <si>
    <t>愛知県後期高齢者医療広域連合（後期高齢者医療特別会計）</t>
  </si>
  <si>
    <t>東三河広域連合（介護保険特別会計）</t>
    <rPh sb="0" eb="3">
      <t>ヒガシミカワ</t>
    </rPh>
    <rPh sb="3" eb="5">
      <t>コウイキ</t>
    </rPh>
    <rPh sb="5" eb="7">
      <t>レンゴウ</t>
    </rPh>
    <rPh sb="8" eb="10">
      <t>カイゴ</t>
    </rPh>
    <rPh sb="10" eb="12">
      <t>ホケン</t>
    </rPh>
    <rPh sb="12" eb="14">
      <t>トクベツ</t>
    </rPh>
    <rPh sb="14" eb="16">
      <t>カイケイ</t>
    </rPh>
    <phoneticPr fontId="5"/>
  </si>
  <si>
    <t>地方税の状況（単位 千円・％）</t>
    <rPh sb="0" eb="2">
      <t>チホウ</t>
    </rPh>
    <rPh sb="2" eb="3">
      <t>ゼイ</t>
    </rPh>
    <rPh sb="4" eb="6">
      <t>ジョウキョウ</t>
    </rPh>
    <rPh sb="7" eb="9">
      <t>タンイ</t>
    </rPh>
    <rPh sb="10" eb="12">
      <t>センエン</t>
    </rPh>
    <phoneticPr fontId="5"/>
  </si>
  <si>
    <t>超過課税分</t>
    <rPh sb="0" eb="2">
      <t>チョウカ</t>
    </rPh>
    <rPh sb="2" eb="4">
      <t>カゼイ</t>
    </rPh>
    <rPh sb="4" eb="5">
      <t>ブン</t>
    </rPh>
    <phoneticPr fontId="5"/>
  </si>
  <si>
    <t>目的別歳出の状況（単位 千円・％）</t>
  </si>
  <si>
    <t>(A)のうち充当一般財源等</t>
    <rPh sb="6" eb="8">
      <t>ジュウトウ</t>
    </rPh>
    <rPh sb="8" eb="10">
      <t>イッパン</t>
    </rPh>
    <rPh sb="10" eb="12">
      <t>ザイゲン</t>
    </rPh>
    <rPh sb="12" eb="13">
      <t>ナド</t>
    </rPh>
    <phoneticPr fontId="5"/>
  </si>
  <si>
    <t>地方譲与税</t>
  </si>
  <si>
    <t>　　固定資産税</t>
  </si>
  <si>
    <t>自動車税環境性能割交付金</t>
  </si>
  <si>
    <t>　　鉱産税</t>
  </si>
  <si>
    <t>地方特例交付金等</t>
    <rPh sb="7" eb="8">
      <t>トウ</t>
    </rPh>
    <phoneticPr fontId="34"/>
  </si>
  <si>
    <t>諸支出金</t>
    <rPh sb="3" eb="4">
      <t>キン</t>
    </rPh>
    <phoneticPr fontId="37"/>
  </si>
  <si>
    <t>　個人住民税減収補塡特例交付金</t>
  </si>
  <si>
    <t>前年度繰上充用金</t>
  </si>
  <si>
    <t>　軽自動車税減収補塡特例交付金</t>
    <rPh sb="8" eb="10">
      <t>ホテン</t>
    </rPh>
    <phoneticPr fontId="35"/>
  </si>
  <si>
    <t>　　入湯税</t>
  </si>
  <si>
    <t>　　事業所税</t>
  </si>
  <si>
    <t>性質別歳出の状況（単位 千円・％）</t>
    <rPh sb="0" eb="2">
      <t>セイシツ</t>
    </rPh>
    <phoneticPr fontId="5"/>
  </si>
  <si>
    <t>経常収支比率</t>
    <rPh sb="0" eb="2">
      <t>ケイジョウ</t>
    </rPh>
    <rPh sb="2" eb="4">
      <t>シュウシ</t>
    </rPh>
    <rPh sb="4" eb="6">
      <t>ヒリツ</t>
    </rPh>
    <phoneticPr fontId="36"/>
  </si>
  <si>
    <t>　　水利地益税等</t>
  </si>
  <si>
    <t>　震災復興特別交付税</t>
  </si>
  <si>
    <t>令和2年度</t>
    <rPh sb="0" eb="2">
      <t>レイワ</t>
    </rPh>
    <rPh sb="4" eb="5">
      <t>ド</t>
    </rPh>
    <phoneticPr fontId="5"/>
  </si>
  <si>
    <t>　うち元金</t>
  </si>
  <si>
    <t>現年</t>
    <rPh sb="0" eb="1">
      <t>ゲン</t>
    </rPh>
    <rPh sb="1" eb="2">
      <t>ネン</t>
    </rPh>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</si>
  <si>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</si>
  <si>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</si>
  <si>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</si>
  <si>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再差引収支</t>
    <rPh sb="0" eb="1">
      <t>サイ</t>
    </rPh>
    <rPh sb="1" eb="3">
      <t>サシヒキ</t>
    </rPh>
    <rPh sb="3" eb="5">
      <t>シュウシ</t>
    </rPh>
    <phoneticPr fontId="5"/>
  </si>
  <si>
    <t>　繰出金</t>
  </si>
  <si>
    <t>下水道</t>
  </si>
  <si>
    <t>　積立金</t>
  </si>
  <si>
    <t>介護サービス</t>
  </si>
  <si>
    <t>被保険者
1人当り</t>
  </si>
  <si>
    <t>保険税(料)収入額</t>
  </si>
  <si>
    <t>　投資・出資金・貸付金</t>
  </si>
  <si>
    <t>　うち減収補塡債(特例分)</t>
    <rPh sb="4" eb="5">
      <t>シュウ</t>
    </rPh>
    <rPh sb="9" eb="10">
      <t>トク</t>
    </rPh>
    <rPh sb="10" eb="11">
      <t>レイ</t>
    </rPh>
    <rPh sb="11" eb="12">
      <t>ブン</t>
    </rPh>
    <phoneticPr fontId="34"/>
  </si>
  <si>
    <t>国民健康保険</t>
  </si>
  <si>
    <t>　前年度繰上充用金</t>
  </si>
  <si>
    <t>　うち猶予特例債</t>
  </si>
  <si>
    <t>その他</t>
  </si>
  <si>
    <t>　うち臨時財政対策債</t>
  </si>
  <si>
    <t>歳入合計</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</si>
  <si>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</si>
  <si>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</si>
  <si>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</si>
  <si>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</si>
  <si>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</si>
  <si>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</si>
  <si>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</si>
  <si>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分析欄</t>
    <rPh sb="0" eb="2">
      <t>ブンセキ</t>
    </rPh>
    <rPh sb="2" eb="3">
      <t>ラン</t>
    </rPh>
    <phoneticPr fontId="46"/>
  </si>
  <si>
    <t>(　参考　）</t>
    <rPh sb="2" eb="4">
      <t>サンコウ</t>
    </rPh>
    <phoneticPr fontId="46"/>
  </si>
  <si>
    <t>当該団体値</t>
    <rPh sb="0" eb="2">
      <t>トウガイ</t>
    </rPh>
    <rPh sb="2" eb="4">
      <t>ダンタイ</t>
    </rPh>
    <rPh sb="4" eb="5">
      <t>アタイ</t>
    </rPh>
    <phoneticPr fontId="46"/>
  </si>
  <si>
    <t>将来負担比率</t>
    <phoneticPr fontId="46"/>
  </si>
  <si>
    <t>有形固定資産減価償却率</t>
    <phoneticPr fontId="46"/>
  </si>
  <si>
    <t>類似団体内平均値</t>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</si>
  <si>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</si>
  <si>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実質公債費比率</t>
    <phoneticPr fontId="46"/>
  </si>
  <si>
    <t xml:space="preserve"> </t>
    <phoneticPr fontId="46"/>
  </si>
  <si>
    <t>　将来負担比率については類似団体内平均値と比較し高い水準に達しているが、令和3年度は地方債の新規発行を抑制した結果、将来負担比率が低下した。
　また、有形固定資産減価償却率も毎年度微増となっているのは、具体的な更新、除却が進んでいないことが現状で数値に表れている。
　新発債とのバランスを見据えた公共施設の抜本的な対応が今後の財政運営で必須となってくる。</t>
    <phoneticPr fontId="46"/>
  </si>
  <si>
    <t>　平成２９年度以降発行の地方債元金償還が令和２年度以降始まり、実質公債費率を上げている状況である。当市の財政運営ガイドラインにおいて、合併特例債と臨時財政対策債を除く地方債を借り入れる際に、交付税措置とのバランスを考慮した地方債発行の抑制を定めている。</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</si>
</sst>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6"/>
      <name val="游ゴシック"/>
      <family val="3"/>
      <scheme val="minor"/>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8">
    <xf numFmtId="0" fontId="0" fillId="0" borderId="0">
      <alignment vertical="center"/>
    </xf>
    <xf numFmtId="0" fontId="1" fillId="0" borderId="0"/>
    <xf numFmtId="0" fontId="1" fillId="0" borderId="0">
      <alignment vertical="center"/>
    </xf>
    <xf numFmtId="0" fontId="1" fillId="0" borderId="0"/>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9" fillId="0" borderId="0">
      <alignment vertical="center"/>
    </xf>
  </cellStyleXfs>
  <cellXfs count="1135">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7"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0" xfId="11" applyFont="1" applyAlignment="1">
      <alignment horizontal="center" vertical="center" wrapText="1"/>
    </xf>
    <xf numFmtId="49" fontId="2" fillId="0" borderId="0" xfId="11" applyNumberFormat="1" applyFont="1" applyAlignment="1">
      <alignment horizontal="center" vertical="center"/>
    </xf>
    <xf numFmtId="0" fontId="2" fillId="0" borderId="20" xfId="11" applyFont="1" applyBorder="1">
      <alignment vertical="center"/>
    </xf>
    <xf numFmtId="0" fontId="8"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0" fillId="0" borderId="26" xfId="12" applyFont="1" applyBorder="1">
      <alignment vertical="center"/>
    </xf>
    <xf numFmtId="0" fontId="10"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9" fillId="0" borderId="20" xfId="11" applyFont="1" applyBorder="1" applyAlignment="1">
      <alignment vertical="center" wrapText="1"/>
    </xf>
    <xf numFmtId="0" fontId="2" fillId="0" borderId="53" xfId="11" applyFont="1" applyBorder="1" applyAlignment="1">
      <alignment horizontal="left" vertical="center"/>
    </xf>
    <xf numFmtId="0" fontId="9"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2" fillId="0" borderId="0" xfId="6" applyNumberFormat="1" applyFont="1">
      <alignment vertical="center"/>
    </xf>
    <xf numFmtId="0" fontId="13" fillId="0" borderId="0" xfId="6" applyFont="1">
      <alignment vertical="center"/>
    </xf>
    <xf numFmtId="0" fontId="10" fillId="0" borderId="0" xfId="6" applyFont="1">
      <alignment vertical="center"/>
    </xf>
    <xf numFmtId="0" fontId="2" fillId="0" borderId="23" xfId="6" applyFont="1" applyBorder="1">
      <alignment vertical="center"/>
    </xf>
    <xf numFmtId="0" fontId="2" fillId="0" borderId="34" xfId="6" applyFont="1" applyBorder="1">
      <alignment vertical="center"/>
    </xf>
    <xf numFmtId="0" fontId="14" fillId="0" borderId="34" xfId="6" applyFont="1" applyBorder="1" applyAlignment="1">
      <alignment horizontal="center" vertical="center"/>
    </xf>
    <xf numFmtId="0" fontId="14" fillId="0" borderId="34" xfId="6" applyFont="1" applyBorder="1">
      <alignment vertical="center"/>
    </xf>
    <xf numFmtId="0" fontId="3" fillId="0" borderId="0" xfId="17">
      <alignment vertical="center"/>
    </xf>
    <xf numFmtId="0" fontId="15" fillId="0" borderId="0" xfId="17" applyFont="1">
      <alignment vertical="center"/>
    </xf>
    <xf numFmtId="0" fontId="3" fillId="3" borderId="0" xfId="17" applyFill="1">
      <alignment vertical="center"/>
    </xf>
    <xf numFmtId="49" fontId="2" fillId="3" borderId="0" xfId="14" applyNumberFormat="1" applyFont="1" applyFill="1">
      <alignment vertical="center"/>
    </xf>
    <xf numFmtId="0" fontId="2" fillId="3" borderId="0" xfId="14" applyFont="1" applyFill="1">
      <alignment vertical="center"/>
    </xf>
    <xf numFmtId="0" fontId="17" fillId="0" borderId="77" xfId="14" applyFont="1" applyBorder="1" applyAlignment="1" applyProtection="1">
      <alignment horizontal="center" vertical="center" shrinkToFit="1"/>
      <protection locked="0"/>
    </xf>
    <xf numFmtId="0" fontId="17" fillId="0" borderId="78" xfId="14" applyFont="1" applyBorder="1" applyAlignment="1" applyProtection="1">
      <alignment horizontal="center" vertical="center" shrinkToFit="1"/>
      <protection locked="0"/>
    </xf>
    <xf numFmtId="0" fontId="17" fillId="5" borderId="79" xfId="14" applyFont="1" applyFill="1" applyBorder="1" applyAlignment="1" applyProtection="1">
      <alignment horizontal="center" vertical="center" shrinkToFit="1"/>
      <protection locked="0"/>
    </xf>
    <xf numFmtId="0" fontId="17" fillId="0" borderId="80" xfId="14" applyFont="1" applyBorder="1" applyAlignment="1" applyProtection="1">
      <alignment horizontal="center" vertical="center" shrinkToFit="1"/>
      <protection locked="0"/>
    </xf>
    <xf numFmtId="0" fontId="11" fillId="3" borderId="0" xfId="14" applyFont="1" applyFill="1">
      <alignment vertical="center"/>
    </xf>
    <xf numFmtId="0" fontId="17" fillId="3" borderId="0" xfId="14" applyFont="1" applyFill="1">
      <alignment vertical="center"/>
    </xf>
    <xf numFmtId="0" fontId="17" fillId="0" borderId="81" xfId="14" applyFont="1" applyBorder="1" applyAlignment="1" applyProtection="1">
      <alignment horizontal="center" vertical="center" shrinkToFit="1"/>
      <protection locked="0"/>
    </xf>
    <xf numFmtId="0" fontId="17" fillId="3" borderId="0" xfId="14" applyFont="1" applyFill="1" applyAlignment="1">
      <alignment horizontal="center" vertical="center" shrinkToFit="1"/>
    </xf>
    <xf numFmtId="0" fontId="17" fillId="3" borderId="20" xfId="14" applyFont="1" applyFill="1" applyBorder="1">
      <alignment vertical="center"/>
    </xf>
    <xf numFmtId="0" fontId="17" fillId="3" borderId="12" xfId="14" applyFont="1" applyFill="1" applyBorder="1">
      <alignment vertical="center"/>
    </xf>
    <xf numFmtId="0" fontId="19" fillId="3" borderId="0" xfId="17" applyFont="1" applyFill="1">
      <alignment vertical="center"/>
    </xf>
    <xf numFmtId="0" fontId="17" fillId="3" borderId="0" xfId="14" applyFont="1" applyFill="1" applyAlignment="1">
      <alignment horizontal="left" vertical="center" shrinkToFit="1"/>
    </xf>
    <xf numFmtId="0" fontId="17" fillId="3" borderId="20" xfId="14" applyFont="1" applyFill="1" applyBorder="1" applyAlignment="1">
      <alignment horizontal="center" vertical="center"/>
    </xf>
    <xf numFmtId="0" fontId="17" fillId="3" borderId="23" xfId="14" applyFont="1" applyFill="1" applyBorder="1">
      <alignment vertical="center"/>
    </xf>
    <xf numFmtId="183" fontId="17" fillId="3" borderId="0" xfId="14" applyNumberFormat="1" applyFont="1" applyFill="1" applyAlignment="1">
      <alignment horizontal="right" vertical="center" shrinkToFit="1"/>
    </xf>
    <xf numFmtId="0" fontId="15" fillId="3" borderId="8" xfId="14" applyFont="1" applyFill="1" applyBorder="1">
      <alignment vertical="center"/>
    </xf>
    <xf numFmtId="0" fontId="15" fillId="3" borderId="0" xfId="14" applyFont="1" applyFill="1">
      <alignment vertical="center"/>
    </xf>
    <xf numFmtId="183" fontId="17" fillId="3" borderId="0" xfId="14" applyNumberFormat="1" applyFont="1" applyFill="1" applyAlignment="1">
      <alignment horizontal="left" vertical="center" shrinkToFit="1"/>
    </xf>
    <xf numFmtId="0" fontId="17" fillId="3" borderId="35" xfId="14" applyFont="1" applyFill="1" applyBorder="1">
      <alignment vertical="center"/>
    </xf>
    <xf numFmtId="0" fontId="15" fillId="3" borderId="0" xfId="14" applyFont="1" applyFill="1" applyAlignment="1">
      <alignment horizontal="center" vertical="center"/>
    </xf>
    <xf numFmtId="0" fontId="17" fillId="0" borderId="152" xfId="13" applyFont="1" applyBorder="1" applyAlignment="1" applyProtection="1">
      <alignment horizontal="center" vertical="center" shrinkToFit="1"/>
      <protection locked="0"/>
    </xf>
    <xf numFmtId="0" fontId="17" fillId="0" borderId="153" xfId="13" applyFont="1" applyBorder="1" applyAlignment="1" applyProtection="1">
      <alignment horizontal="center" vertical="center" shrinkToFit="1"/>
      <protection locked="0"/>
    </xf>
    <xf numFmtId="0" fontId="17" fillId="3" borderId="153" xfId="14" applyFont="1" applyFill="1" applyBorder="1" applyAlignment="1" applyProtection="1">
      <alignment horizontal="center" vertical="center" shrinkToFit="1"/>
      <protection locked="0"/>
    </xf>
    <xf numFmtId="0" fontId="17" fillId="3" borderId="0" xfId="14" applyFont="1" applyFill="1" applyAlignment="1">
      <alignment horizontal="center" vertical="center"/>
    </xf>
    <xf numFmtId="0" fontId="17"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4" fillId="0" borderId="0" xfId="21" applyNumberFormat="1" applyFont="1" applyFill="1">
      <alignment vertical="center"/>
    </xf>
    <xf numFmtId="0" fontId="17" fillId="0" borderId="30" xfId="21" applyFont="1" applyFill="1" applyBorder="1">
      <alignment vertical="center"/>
    </xf>
    <xf numFmtId="178" fontId="14" fillId="0" borderId="42" xfId="21" applyNumberFormat="1" applyFont="1" applyFill="1" applyBorder="1">
      <alignment vertical="center"/>
    </xf>
    <xf numFmtId="178" fontId="14" fillId="0" borderId="31" xfId="21" applyNumberFormat="1" applyFont="1" applyFill="1" applyBorder="1">
      <alignment vertical="center"/>
    </xf>
    <xf numFmtId="0" fontId="14"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7"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4" fillId="0" borderId="0" xfId="21" applyNumberFormat="1" applyFont="1" applyFill="1" applyBorder="1">
      <alignment vertical="center"/>
    </xf>
    <xf numFmtId="178" fontId="14" fillId="0" borderId="34" xfId="21" applyNumberFormat="1" applyFont="1" applyFill="1" applyBorder="1">
      <alignment vertical="center"/>
    </xf>
    <xf numFmtId="0" fontId="3" fillId="3" borderId="30" xfId="21" applyFont="1" applyFill="1" applyBorder="1">
      <alignment vertical="center"/>
    </xf>
    <xf numFmtId="178" fontId="14" fillId="3" borderId="31" xfId="21" applyNumberFormat="1" applyFont="1" applyFill="1" applyBorder="1">
      <alignment vertical="center"/>
    </xf>
    <xf numFmtId="178" fontId="14" fillId="0" borderId="32" xfId="21" applyNumberFormat="1" applyFont="1" applyFill="1" applyBorder="1">
      <alignment vertical="center"/>
    </xf>
    <xf numFmtId="0" fontId="14" fillId="0" borderId="0" xfId="21" applyFont="1" applyFill="1" applyBorder="1" applyAlignment="1"/>
    <xf numFmtId="178" fontId="21" fillId="0" borderId="30" xfId="15" applyNumberFormat="1" applyFont="1" applyBorder="1" applyAlignment="1">
      <alignment vertical="center"/>
    </xf>
    <xf numFmtId="178" fontId="21" fillId="0" borderId="31" xfId="15" applyNumberFormat="1" applyFont="1" applyBorder="1" applyAlignment="1">
      <alignment vertical="center"/>
    </xf>
    <xf numFmtId="178" fontId="21" fillId="0" borderId="31" xfId="15" applyNumberFormat="1" applyFont="1" applyBorder="1" applyAlignment="1">
      <alignment horizontal="center" vertical="center"/>
    </xf>
    <xf numFmtId="0" fontId="3" fillId="3" borderId="23" xfId="21" applyFont="1" applyFill="1" applyBorder="1">
      <alignment vertical="center"/>
    </xf>
    <xf numFmtId="178" fontId="14" fillId="3" borderId="34" xfId="21" applyNumberFormat="1" applyFont="1" applyFill="1" applyBorder="1">
      <alignment vertical="center"/>
    </xf>
    <xf numFmtId="178" fontId="14" fillId="0" borderId="35" xfId="21" applyNumberFormat="1" applyFont="1" applyFill="1" applyBorder="1">
      <alignment vertical="center"/>
    </xf>
    <xf numFmtId="178" fontId="21" fillId="0" borderId="16" xfId="15" applyNumberFormat="1" applyFont="1" applyBorder="1" applyAlignment="1">
      <alignment vertical="center"/>
    </xf>
    <xf numFmtId="178" fontId="21" fillId="0" borderId="15" xfId="15" applyNumberFormat="1" applyFont="1" applyBorder="1" applyAlignment="1">
      <alignment vertical="center"/>
    </xf>
    <xf numFmtId="178" fontId="21" fillId="0" borderId="171" xfId="15" applyNumberFormat="1" applyFont="1" applyBorder="1" applyAlignment="1">
      <alignment horizontal="center" vertical="center"/>
    </xf>
    <xf numFmtId="178" fontId="21" fillId="0" borderId="16" xfId="15" applyNumberFormat="1" applyFont="1" applyBorder="1" applyAlignment="1">
      <alignment horizontal="center" vertical="center"/>
    </xf>
    <xf numFmtId="178" fontId="21" fillId="0" borderId="27" xfId="15" applyNumberFormat="1" applyFont="1" applyBorder="1" applyAlignment="1">
      <alignment horizontal="center" vertical="center" wrapText="1"/>
    </xf>
    <xf numFmtId="183" fontId="21" fillId="0" borderId="27" xfId="16" applyNumberFormat="1" applyFont="1" applyFill="1" applyBorder="1" applyAlignment="1">
      <alignment horizontal="right" vertical="center" shrinkToFit="1"/>
    </xf>
    <xf numFmtId="183" fontId="21"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4" fillId="3" borderId="15" xfId="21" applyNumberFormat="1" applyFont="1" applyFill="1" applyBorder="1">
      <alignment vertical="center"/>
    </xf>
    <xf numFmtId="178" fontId="14" fillId="0" borderId="37" xfId="21" applyNumberFormat="1" applyFont="1" applyFill="1" applyBorder="1">
      <alignment vertical="center"/>
    </xf>
    <xf numFmtId="178" fontId="21" fillId="0" borderId="32" xfId="15" applyNumberFormat="1" applyFont="1" applyBorder="1" applyAlignment="1">
      <alignment horizontal="center" vertical="center"/>
    </xf>
    <xf numFmtId="178" fontId="21" fillId="0" borderId="30" xfId="15" applyNumberFormat="1" applyFont="1" applyBorder="1" applyAlignment="1">
      <alignment horizontal="center" vertical="center"/>
    </xf>
    <xf numFmtId="183" fontId="21" fillId="0" borderId="30" xfId="16" applyNumberFormat="1" applyFont="1" applyFill="1" applyBorder="1" applyAlignment="1">
      <alignment horizontal="right" vertical="center" shrinkToFit="1"/>
    </xf>
    <xf numFmtId="183" fontId="21" fillId="0" borderId="173" xfId="16" applyNumberFormat="1" applyFont="1" applyFill="1" applyBorder="1" applyAlignment="1">
      <alignment horizontal="right" vertical="center" shrinkToFit="1"/>
    </xf>
    <xf numFmtId="183" fontId="14" fillId="3" borderId="26" xfId="20" applyNumberFormat="1" applyFont="1" applyFill="1" applyBorder="1" applyAlignment="1">
      <alignment horizontal="right" vertical="center" shrinkToFit="1"/>
    </xf>
    <xf numFmtId="183" fontId="14" fillId="3" borderId="74" xfId="20" applyNumberFormat="1" applyFont="1" applyFill="1" applyBorder="1" applyAlignment="1">
      <alignment horizontal="right" vertical="center" shrinkToFit="1"/>
    </xf>
    <xf numFmtId="178" fontId="14" fillId="0" borderId="74" xfId="21" applyNumberFormat="1" applyFont="1" applyFill="1" applyBorder="1" applyAlignment="1">
      <alignment horizontal="center" vertical="center"/>
    </xf>
    <xf numFmtId="188" fontId="21" fillId="0" borderId="74" xfId="21" applyNumberFormat="1" applyFont="1" applyFill="1" applyBorder="1" applyAlignment="1">
      <alignment horizontal="right" vertical="center" shrinkToFit="1"/>
    </xf>
    <xf numFmtId="184" fontId="21" fillId="0" borderId="74" xfId="21" applyNumberFormat="1" applyFont="1" applyFill="1" applyBorder="1" applyAlignment="1">
      <alignment horizontal="right" vertical="center" shrinkToFit="1"/>
    </xf>
    <xf numFmtId="183" fontId="14" fillId="0" borderId="74" xfId="21" applyNumberFormat="1" applyFont="1" applyFill="1" applyBorder="1" applyAlignment="1">
      <alignment horizontal="right" vertical="center" shrinkToFit="1"/>
    </xf>
    <xf numFmtId="178" fontId="21" fillId="0" borderId="35" xfId="15" applyNumberFormat="1" applyFont="1" applyBorder="1" applyAlignment="1">
      <alignment horizontal="center" vertical="center"/>
    </xf>
    <xf numFmtId="178" fontId="21" fillId="0" borderId="174" xfId="15" applyNumberFormat="1" applyFont="1" applyBorder="1" applyAlignment="1">
      <alignment horizontal="center" vertical="center" wrapText="1"/>
    </xf>
    <xf numFmtId="184" fontId="21" fillId="0" borderId="175" xfId="16" applyNumberFormat="1" applyFont="1" applyFill="1" applyBorder="1" applyAlignment="1">
      <alignment horizontal="right" vertical="center" shrinkToFit="1"/>
    </xf>
    <xf numFmtId="184" fontId="21"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4" fillId="3" borderId="74" xfId="21" applyNumberFormat="1" applyFont="1" applyFill="1" applyBorder="1" applyAlignment="1">
      <alignment horizontal="center" vertical="center"/>
    </xf>
    <xf numFmtId="178" fontId="14" fillId="0" borderId="176" xfId="21" applyNumberFormat="1" applyFont="1" applyFill="1" applyBorder="1" applyAlignment="1">
      <alignment horizontal="center" vertical="center"/>
    </xf>
    <xf numFmtId="188" fontId="21" fillId="0" borderId="176" xfId="21" applyNumberFormat="1" applyFont="1" applyFill="1" applyBorder="1" applyAlignment="1">
      <alignment horizontal="right" vertical="center" shrinkToFit="1"/>
    </xf>
    <xf numFmtId="184" fontId="21" fillId="0" borderId="176" xfId="21" applyNumberFormat="1" applyFont="1" applyFill="1" applyBorder="1" applyAlignment="1">
      <alignment horizontal="right" vertical="center" shrinkToFit="1"/>
    </xf>
    <xf numFmtId="189" fontId="14" fillId="0" borderId="0" xfId="21" applyNumberFormat="1" applyFont="1" applyFill="1" applyBorder="1">
      <alignment vertical="center"/>
    </xf>
    <xf numFmtId="189" fontId="14" fillId="0" borderId="34" xfId="21" applyNumberFormat="1" applyFont="1" applyFill="1" applyBorder="1">
      <alignment vertical="center"/>
    </xf>
    <xf numFmtId="0" fontId="3" fillId="0" borderId="0" xfId="21" applyFont="1" applyFill="1" applyBorder="1" applyAlignment="1"/>
    <xf numFmtId="178" fontId="10" fillId="0" borderId="177" xfId="15" applyNumberFormat="1" applyFont="1" applyBorder="1" applyAlignment="1">
      <alignment horizontal="center" vertical="center"/>
    </xf>
    <xf numFmtId="183" fontId="21" fillId="0" borderId="177" xfId="16" applyNumberFormat="1" applyFont="1" applyFill="1" applyBorder="1" applyAlignment="1">
      <alignment horizontal="right" vertical="center" shrinkToFit="1"/>
    </xf>
    <xf numFmtId="183" fontId="21"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4" fillId="3" borderId="31" xfId="20" applyNumberFormat="1" applyFont="1" applyFill="1" applyBorder="1" applyAlignment="1">
      <alignment horizontal="right" vertical="center" shrinkToFit="1"/>
    </xf>
    <xf numFmtId="183" fontId="14" fillId="3" borderId="32" xfId="20" applyNumberFormat="1" applyFont="1" applyFill="1" applyBorder="1" applyAlignment="1">
      <alignment horizontal="right" vertical="center" shrinkToFit="1"/>
    </xf>
    <xf numFmtId="178" fontId="14" fillId="0" borderId="174" xfId="21" applyNumberFormat="1" applyFont="1" applyFill="1" applyBorder="1" applyAlignment="1">
      <alignment horizontal="center" vertical="center"/>
    </xf>
    <xf numFmtId="188" fontId="14" fillId="0" borderId="174" xfId="21" applyNumberFormat="1" applyFont="1" applyFill="1" applyBorder="1" applyAlignment="1">
      <alignment horizontal="right" vertical="center" shrinkToFit="1"/>
    </xf>
    <xf numFmtId="184" fontId="14" fillId="0" borderId="174" xfId="21" applyNumberFormat="1" applyFont="1" applyFill="1" applyBorder="1" applyAlignment="1">
      <alignment horizontal="right" vertical="center" shrinkToFit="1"/>
    </xf>
    <xf numFmtId="183" fontId="14" fillId="3" borderId="176" xfId="21" applyNumberFormat="1" applyFont="1" applyFill="1" applyBorder="1" applyAlignment="1">
      <alignment horizontal="right" vertical="center" shrinkToFit="1"/>
    </xf>
    <xf numFmtId="183" fontId="14" fillId="0" borderId="176" xfId="21" applyNumberFormat="1" applyFont="1" applyFill="1" applyBorder="1" applyAlignment="1">
      <alignment horizontal="right" vertical="center" shrinkToFit="1"/>
    </xf>
    <xf numFmtId="189" fontId="14" fillId="0" borderId="23" xfId="21" applyNumberFormat="1" applyFont="1" applyFill="1" applyBorder="1">
      <alignment vertical="center"/>
    </xf>
    <xf numFmtId="178" fontId="21" fillId="0" borderId="34" xfId="15" applyNumberFormat="1" applyFont="1" applyBorder="1" applyAlignment="1">
      <alignment horizontal="center" vertical="center" wrapText="1"/>
    </xf>
    <xf numFmtId="184" fontId="21" fillId="0" borderId="179" xfId="16" applyNumberFormat="1" applyFont="1" applyFill="1" applyBorder="1" applyAlignment="1">
      <alignment horizontal="right" vertical="center" shrinkToFit="1"/>
    </xf>
    <xf numFmtId="184" fontId="21" fillId="0" borderId="180" xfId="16" applyNumberFormat="1" applyFont="1" applyFill="1" applyBorder="1" applyAlignment="1">
      <alignment horizontal="right" vertical="center" shrinkToFit="1"/>
    </xf>
    <xf numFmtId="184" fontId="21" fillId="0" borderId="23" xfId="16" applyNumberFormat="1" applyFont="1" applyBorder="1" applyAlignment="1">
      <alignment horizontal="right" vertical="center" shrinkToFit="1"/>
    </xf>
    <xf numFmtId="0" fontId="3" fillId="3" borderId="37" xfId="21" applyFont="1" applyFill="1" applyBorder="1">
      <alignment vertical="center"/>
    </xf>
    <xf numFmtId="178" fontId="14" fillId="3" borderId="174" xfId="21" applyNumberFormat="1" applyFont="1" applyFill="1" applyBorder="1" applyAlignment="1">
      <alignment horizontal="center" vertical="center"/>
    </xf>
    <xf numFmtId="184" fontId="14" fillId="3" borderId="181" xfId="20" applyNumberFormat="1" applyFont="1" applyFill="1" applyBorder="1" applyAlignment="1">
      <alignment horizontal="right" vertical="center" shrinkToFit="1"/>
    </xf>
    <xf numFmtId="184" fontId="14" fillId="3" borderId="174" xfId="20" applyNumberFormat="1" applyFont="1" applyFill="1" applyBorder="1" applyAlignment="1">
      <alignment horizontal="right" vertical="center" shrinkToFit="1"/>
    </xf>
    <xf numFmtId="178" fontId="14" fillId="0" borderId="0" xfId="21" applyNumberFormat="1" applyFont="1" applyFill="1" applyBorder="1" applyAlignment="1">
      <alignment horizontal="center" vertical="center"/>
    </xf>
    <xf numFmtId="178" fontId="21" fillId="0" borderId="37" xfId="15" applyNumberFormat="1" applyFont="1" applyBorder="1" applyAlignment="1">
      <alignment horizontal="center" vertical="center"/>
    </xf>
    <xf numFmtId="178" fontId="21" fillId="0" borderId="74" xfId="15" applyNumberFormat="1" applyFont="1" applyBorder="1" applyAlignment="1">
      <alignment horizontal="center" vertical="center"/>
    </xf>
    <xf numFmtId="184" fontId="21" fillId="0" borderId="27" xfId="16" applyNumberFormat="1" applyFont="1" applyBorder="1" applyAlignment="1">
      <alignment horizontal="right" vertical="center" shrinkToFit="1"/>
    </xf>
    <xf numFmtId="184" fontId="21" fillId="0" borderId="172" xfId="16" applyNumberFormat="1" applyFont="1" applyBorder="1" applyAlignment="1">
      <alignment horizontal="right" vertical="center" shrinkToFit="1"/>
    </xf>
    <xf numFmtId="0" fontId="3" fillId="0" borderId="16" xfId="21" applyFont="1" applyFill="1" applyBorder="1">
      <alignment vertical="center"/>
    </xf>
    <xf numFmtId="178" fontId="14" fillId="0" borderId="14" xfId="21" applyNumberFormat="1" applyFont="1" applyFill="1" applyBorder="1">
      <alignment vertical="center"/>
    </xf>
    <xf numFmtId="178" fontId="14"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2" fillId="6" borderId="6" xfId="8" applyFont="1" applyFill="1" applyBorder="1" applyAlignment="1"/>
    <xf numFmtId="0" fontId="22" fillId="0" borderId="8"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61" xfId="8" applyFont="1" applyFill="1" applyBorder="1" applyAlignment="1">
      <alignment horizontal="center" vertical="center"/>
    </xf>
    <xf numFmtId="0" fontId="22" fillId="6" borderId="18" xfId="8" applyFont="1" applyFill="1" applyBorder="1" applyAlignment="1">
      <alignment horizontal="right" vertical="top"/>
    </xf>
    <xf numFmtId="0" fontId="22" fillId="6" borderId="64" xfId="8" applyFont="1" applyFill="1" applyBorder="1" applyAlignment="1">
      <alignment horizontal="right" vertical="top"/>
    </xf>
    <xf numFmtId="0" fontId="22" fillId="6" borderId="1" xfId="8" applyFont="1" applyFill="1" applyBorder="1" applyAlignment="1">
      <alignment horizontal="center" vertical="center"/>
    </xf>
    <xf numFmtId="185" fontId="22" fillId="0" borderId="1" xfId="8" applyNumberFormat="1" applyFont="1" applyFill="1" applyBorder="1" applyAlignment="1" applyProtection="1">
      <alignment horizontal="right" vertical="center" shrinkToFit="1"/>
    </xf>
    <xf numFmtId="185" fontId="22" fillId="0" borderId="4" xfId="8" applyNumberFormat="1" applyFont="1" applyFill="1" applyBorder="1" applyAlignment="1" applyProtection="1">
      <alignment horizontal="right" vertical="center" shrinkToFit="1"/>
    </xf>
    <xf numFmtId="185" fontId="22" fillId="0" borderId="79" xfId="8" applyNumberFormat="1" applyFont="1" applyFill="1" applyBorder="1" applyAlignment="1" applyProtection="1">
      <alignment horizontal="right" vertical="center" shrinkToFit="1"/>
    </xf>
    <xf numFmtId="0" fontId="22" fillId="6" borderId="24" xfId="8" applyFont="1" applyFill="1" applyBorder="1" applyAlignment="1">
      <alignment horizontal="center" vertical="center"/>
    </xf>
    <xf numFmtId="185" fontId="22" fillId="0" borderId="24" xfId="8" applyNumberFormat="1" applyFont="1" applyFill="1" applyBorder="1" applyAlignment="1" applyProtection="1">
      <alignment horizontal="right" vertical="center" shrinkToFit="1"/>
    </xf>
    <xf numFmtId="185" fontId="22" fillId="0" borderId="27" xfId="8" applyNumberFormat="1" applyFont="1" applyFill="1" applyBorder="1" applyAlignment="1" applyProtection="1">
      <alignment horizontal="right" vertical="center" shrinkToFit="1"/>
    </xf>
    <xf numFmtId="185" fontId="22" fillId="0" borderId="182" xfId="8" applyNumberFormat="1" applyFont="1" applyFill="1" applyBorder="1" applyAlignment="1" applyProtection="1">
      <alignment horizontal="right" vertical="center" shrinkToFit="1"/>
    </xf>
    <xf numFmtId="0" fontId="23" fillId="0" borderId="0" xfId="8" applyFont="1" applyAlignment="1">
      <alignment horizontal="right" vertical="center"/>
    </xf>
    <xf numFmtId="0" fontId="22" fillId="6" borderId="55" xfId="8" applyFont="1" applyFill="1" applyBorder="1" applyAlignment="1">
      <alignment horizontal="center" vertical="center"/>
    </xf>
    <xf numFmtId="185" fontId="22" fillId="0" borderId="45" xfId="8" applyNumberFormat="1" applyFont="1" applyFill="1" applyBorder="1" applyAlignment="1" applyProtection="1">
      <alignment horizontal="right" vertical="center" shrinkToFit="1"/>
    </xf>
    <xf numFmtId="185" fontId="22" fillId="0" borderId="48" xfId="8" applyNumberFormat="1" applyFont="1" applyFill="1" applyBorder="1" applyAlignment="1" applyProtection="1">
      <alignment horizontal="right" vertical="center" shrinkToFit="1"/>
    </xf>
    <xf numFmtId="185" fontId="22" fillId="0" borderId="62" xfId="8" applyNumberFormat="1" applyFont="1" applyFill="1" applyBorder="1" applyAlignment="1" applyProtection="1">
      <alignment horizontal="right" vertical="center" shrinkToFit="1"/>
    </xf>
    <xf numFmtId="0" fontId="22" fillId="0" borderId="0" xfId="19" applyFont="1">
      <alignment vertical="center"/>
    </xf>
    <xf numFmtId="0" fontId="22" fillId="7" borderId="6" xfId="19" applyFont="1" applyFill="1" applyBorder="1" applyAlignment="1"/>
    <xf numFmtId="0" fontId="22" fillId="0" borderId="56" xfId="19" applyFont="1" applyFill="1" applyBorder="1" applyAlignment="1">
      <alignment vertical="center" wrapText="1"/>
    </xf>
    <xf numFmtId="0" fontId="22" fillId="0" borderId="57" xfId="19" applyFont="1" applyFill="1" applyBorder="1" applyAlignment="1">
      <alignment vertical="center"/>
    </xf>
    <xf numFmtId="0" fontId="22" fillId="0" borderId="12" xfId="19" applyFont="1" applyFill="1" applyBorder="1" applyAlignment="1">
      <alignment vertical="center"/>
    </xf>
    <xf numFmtId="0" fontId="22" fillId="0" borderId="61" xfId="19" applyFont="1" applyFill="1" applyBorder="1" applyAlignment="1">
      <alignment vertical="center"/>
    </xf>
    <xf numFmtId="0" fontId="24" fillId="0" borderId="0" xfId="19" applyFont="1" applyFill="1" applyBorder="1" applyAlignment="1">
      <alignment vertical="center"/>
    </xf>
    <xf numFmtId="0" fontId="22" fillId="7" borderId="18" xfId="19" applyFont="1" applyFill="1" applyBorder="1" applyAlignment="1">
      <alignment horizontal="right" vertical="top"/>
    </xf>
    <xf numFmtId="0" fontId="24" fillId="0" borderId="0" xfId="19" applyNumberFormat="1" applyFont="1" applyFill="1" applyBorder="1" applyAlignment="1">
      <alignment vertical="center" wrapText="1"/>
    </xf>
    <xf numFmtId="0" fontId="22" fillId="7" borderId="64" xfId="19" applyFont="1" applyFill="1" applyBorder="1" applyAlignment="1">
      <alignment horizontal="right" vertical="top"/>
    </xf>
    <xf numFmtId="0" fontId="22" fillId="7" borderId="13" xfId="19" applyFont="1" applyFill="1" applyBorder="1" applyAlignment="1">
      <alignment horizontal="center" vertical="center"/>
    </xf>
    <xf numFmtId="185" fontId="22" fillId="0" borderId="183" xfId="19" applyNumberFormat="1" applyFont="1" applyFill="1" applyBorder="1" applyAlignment="1">
      <alignment horizontal="right" vertical="center" shrinkToFit="1"/>
    </xf>
    <xf numFmtId="185" fontId="22" fillId="0" borderId="184" xfId="19" applyNumberFormat="1" applyFont="1" applyFill="1" applyBorder="1" applyAlignment="1">
      <alignment horizontal="right" vertical="center" shrinkToFit="1"/>
    </xf>
    <xf numFmtId="185" fontId="22" fillId="0" borderId="79" xfId="19" applyNumberFormat="1" applyFont="1" applyFill="1" applyBorder="1" applyAlignment="1">
      <alignment horizontal="right" vertical="center" shrinkToFit="1"/>
    </xf>
    <xf numFmtId="0" fontId="22" fillId="0" borderId="0" xfId="19" applyNumberFormat="1" applyFont="1" applyFill="1" applyBorder="1" applyAlignment="1">
      <alignment vertical="center"/>
    </xf>
    <xf numFmtId="0" fontId="22" fillId="7" borderId="24" xfId="19" applyFont="1" applyFill="1" applyBorder="1" applyAlignment="1">
      <alignment horizontal="center" vertical="center"/>
    </xf>
    <xf numFmtId="185" fontId="22" fillId="0" borderId="185" xfId="19" applyNumberFormat="1" applyFont="1" applyFill="1" applyBorder="1" applyAlignment="1">
      <alignment horizontal="right" vertical="center" shrinkToFit="1"/>
    </xf>
    <xf numFmtId="185" fontId="22" fillId="0" borderId="74" xfId="19" applyNumberFormat="1" applyFont="1" applyFill="1" applyBorder="1" applyAlignment="1">
      <alignment horizontal="right" vertical="center" shrinkToFit="1"/>
    </xf>
    <xf numFmtId="185" fontId="22" fillId="0" borderId="182" xfId="19" applyNumberFormat="1" applyFont="1" applyFill="1" applyBorder="1" applyAlignment="1">
      <alignment horizontal="right" vertical="center" shrinkToFit="1"/>
    </xf>
    <xf numFmtId="0" fontId="22" fillId="7" borderId="45" xfId="19" applyFont="1" applyFill="1" applyBorder="1" applyAlignment="1">
      <alignment horizontal="center" vertical="center"/>
    </xf>
    <xf numFmtId="185" fontId="22" fillId="0" borderId="186" xfId="19" applyNumberFormat="1" applyFont="1" applyFill="1" applyBorder="1" applyAlignment="1">
      <alignment horizontal="right" vertical="center" shrinkToFit="1"/>
    </xf>
    <xf numFmtId="185" fontId="22" fillId="0" borderId="187" xfId="19" applyNumberFormat="1" applyFont="1" applyFill="1" applyBorder="1" applyAlignment="1">
      <alignment horizontal="right" vertical="center" shrinkToFit="1"/>
    </xf>
    <xf numFmtId="185" fontId="22" fillId="0" borderId="62" xfId="19" applyNumberFormat="1" applyFont="1" applyFill="1" applyBorder="1" applyAlignment="1">
      <alignment horizontal="right" vertical="center" shrinkToFit="1"/>
    </xf>
    <xf numFmtId="0" fontId="24" fillId="6" borderId="6" xfId="10" applyFont="1" applyFill="1" applyBorder="1" applyAlignment="1"/>
    <xf numFmtId="0" fontId="24" fillId="0" borderId="0" xfId="10" applyFont="1" applyAlignment="1"/>
    <xf numFmtId="0" fontId="25" fillId="0" borderId="0" xfId="10" applyFont="1" applyAlignment="1"/>
    <xf numFmtId="0" fontId="25" fillId="8" borderId="6" xfId="10" applyFont="1" applyFill="1" applyBorder="1" applyAlignment="1"/>
    <xf numFmtId="0" fontId="26" fillId="0" borderId="0" xfId="10" applyFont="1" applyAlignment="1">
      <alignment horizontal="center" vertical="center" wrapText="1"/>
    </xf>
    <xf numFmtId="0" fontId="26" fillId="0" borderId="0" xfId="10" applyFont="1" applyAlignment="1">
      <alignment vertical="center" wrapText="1"/>
    </xf>
    <xf numFmtId="0" fontId="24" fillId="6" borderId="18" xfId="10" applyFont="1" applyFill="1" applyBorder="1" applyAlignment="1"/>
    <xf numFmtId="0" fontId="25" fillId="0" borderId="0" xfId="10" applyFont="1">
      <alignment vertical="center"/>
    </xf>
    <xf numFmtId="0" fontId="25" fillId="8" borderId="18" xfId="10" applyFont="1" applyFill="1" applyBorder="1" applyAlignment="1"/>
    <xf numFmtId="0" fontId="24" fillId="0" borderId="31" xfId="10" applyFont="1" applyFill="1" applyBorder="1" applyAlignment="1">
      <alignment vertical="center" wrapText="1"/>
    </xf>
    <xf numFmtId="0" fontId="24" fillId="0" borderId="32" xfId="10" applyFont="1" applyFill="1" applyBorder="1" applyAlignment="1">
      <alignment vertical="center"/>
    </xf>
    <xf numFmtId="0" fontId="24" fillId="0" borderId="30" xfId="10" applyFont="1" applyFill="1" applyBorder="1" applyAlignment="1">
      <alignment vertical="center"/>
    </xf>
    <xf numFmtId="0" fontId="24" fillId="0" borderId="33" xfId="10" applyFont="1" applyFill="1" applyBorder="1" applyAlignment="1">
      <alignment vertical="center"/>
    </xf>
    <xf numFmtId="0" fontId="25" fillId="0" borderId="0" xfId="10" applyFont="1" applyAlignment="1">
      <alignment vertical="top"/>
    </xf>
    <xf numFmtId="0" fontId="24" fillId="6" borderId="18" xfId="10" applyFont="1" applyFill="1" applyBorder="1" applyAlignment="1">
      <alignment horizontal="right" vertical="center"/>
    </xf>
    <xf numFmtId="0" fontId="25" fillId="8" borderId="18" xfId="10" applyFont="1" applyFill="1" applyBorder="1" applyAlignment="1">
      <alignment horizontal="right" vertical="center"/>
    </xf>
    <xf numFmtId="0" fontId="27" fillId="0" borderId="0" xfId="10" applyFont="1">
      <alignment vertical="center"/>
    </xf>
    <xf numFmtId="0" fontId="24" fillId="6" borderId="64" xfId="10" applyFont="1" applyFill="1" applyBorder="1" applyAlignment="1">
      <alignment horizontal="right" vertical="top"/>
    </xf>
    <xf numFmtId="0" fontId="25" fillId="8" borderId="64" xfId="10" applyFont="1" applyFill="1" applyBorder="1" applyAlignment="1">
      <alignment horizontal="right" vertical="top"/>
    </xf>
    <xf numFmtId="0" fontId="24" fillId="6" borderId="13" xfId="10" applyFont="1" applyFill="1" applyBorder="1" applyAlignment="1">
      <alignment horizontal="center" vertical="center"/>
    </xf>
    <xf numFmtId="183" fontId="24" fillId="0" borderId="183" xfId="10" applyNumberFormat="1" applyFont="1" applyFill="1" applyBorder="1" applyAlignment="1" applyProtection="1">
      <alignment horizontal="right" vertical="center" shrinkToFit="1"/>
    </xf>
    <xf numFmtId="183" fontId="24" fillId="0" borderId="184" xfId="10" applyNumberFormat="1" applyFont="1" applyFill="1" applyBorder="1" applyAlignment="1" applyProtection="1">
      <alignment horizontal="right" vertical="center" shrinkToFit="1"/>
    </xf>
    <xf numFmtId="183" fontId="24" fillId="0" borderId="79" xfId="10" applyNumberFormat="1" applyFont="1" applyFill="1" applyBorder="1" applyAlignment="1" applyProtection="1">
      <alignment horizontal="right" vertical="center" shrinkToFit="1"/>
    </xf>
    <xf numFmtId="183" fontId="25" fillId="0" borderId="0" xfId="10" applyNumberFormat="1" applyFont="1" applyAlignment="1">
      <alignment horizontal="right" vertical="center" shrinkToFit="1"/>
    </xf>
    <xf numFmtId="0" fontId="25" fillId="8" borderId="13" xfId="10" applyFont="1" applyFill="1" applyBorder="1" applyAlignment="1">
      <alignment horizontal="center" vertical="center"/>
    </xf>
    <xf numFmtId="183" fontId="25" fillId="0" borderId="183" xfId="10" applyNumberFormat="1" applyFont="1" applyBorder="1" applyAlignment="1" applyProtection="1">
      <alignment horizontal="right" vertical="center" shrinkToFit="1"/>
      <protection locked="0"/>
    </xf>
    <xf numFmtId="183" fontId="25" fillId="0" borderId="79" xfId="10" applyNumberFormat="1" applyFont="1" applyBorder="1" applyAlignment="1" applyProtection="1">
      <alignment horizontal="right" vertical="center" shrinkToFit="1"/>
      <protection locked="0"/>
    </xf>
    <xf numFmtId="0" fontId="24" fillId="6" borderId="24" xfId="10" applyFont="1" applyFill="1" applyBorder="1" applyAlignment="1">
      <alignment horizontal="center" vertical="center"/>
    </xf>
    <xf numFmtId="183" fontId="24" fillId="0" borderId="185" xfId="10" applyNumberFormat="1" applyFont="1" applyFill="1" applyBorder="1" applyAlignment="1" applyProtection="1">
      <alignment horizontal="right" vertical="center" shrinkToFit="1"/>
    </xf>
    <xf numFmtId="183" fontId="24" fillId="0" borderId="74" xfId="10" applyNumberFormat="1" applyFont="1" applyFill="1" applyBorder="1" applyAlignment="1" applyProtection="1">
      <alignment horizontal="right" vertical="center" shrinkToFit="1"/>
    </xf>
    <xf numFmtId="183" fontId="24" fillId="0" borderId="182" xfId="10" applyNumberFormat="1" applyFont="1" applyFill="1" applyBorder="1" applyAlignment="1" applyProtection="1">
      <alignment horizontal="right" vertical="center" shrinkToFit="1"/>
    </xf>
    <xf numFmtId="0" fontId="25" fillId="8" borderId="24" xfId="10" applyFont="1" applyFill="1" applyBorder="1" applyAlignment="1">
      <alignment horizontal="center" vertical="center"/>
    </xf>
    <xf numFmtId="183" fontId="25" fillId="0" borderId="185" xfId="10" applyNumberFormat="1" applyFont="1" applyBorder="1" applyAlignment="1" applyProtection="1">
      <alignment horizontal="right" vertical="center" shrinkToFit="1"/>
      <protection locked="0"/>
    </xf>
    <xf numFmtId="183" fontId="25" fillId="0" borderId="182" xfId="10" applyNumberFormat="1" applyFont="1" applyBorder="1" applyAlignment="1" applyProtection="1">
      <alignment horizontal="right" vertical="center" shrinkToFit="1"/>
      <protection locked="0"/>
    </xf>
    <xf numFmtId="0" fontId="23" fillId="0" borderId="0" xfId="10" applyFont="1" applyAlignment="1">
      <alignment horizontal="center" vertical="center"/>
    </xf>
    <xf numFmtId="0" fontId="24" fillId="6" borderId="55" xfId="10" applyFont="1" applyFill="1" applyBorder="1" applyAlignment="1">
      <alignment horizontal="center" vertical="center"/>
    </xf>
    <xf numFmtId="183" fontId="24" fillId="0" borderId="186" xfId="10" applyNumberFormat="1" applyFont="1" applyFill="1" applyBorder="1" applyAlignment="1" applyProtection="1">
      <alignment horizontal="right" vertical="center" shrinkToFit="1"/>
    </xf>
    <xf numFmtId="183" fontId="24" fillId="0" borderId="187" xfId="10" applyNumberFormat="1" applyFont="1" applyFill="1" applyBorder="1" applyAlignment="1" applyProtection="1">
      <alignment horizontal="right" vertical="center" shrinkToFit="1"/>
    </xf>
    <xf numFmtId="183" fontId="24" fillId="0" borderId="62" xfId="10" applyNumberFormat="1" applyFont="1" applyFill="1" applyBorder="1" applyAlignment="1" applyProtection="1">
      <alignment horizontal="right" vertical="center" shrinkToFit="1"/>
    </xf>
    <xf numFmtId="0" fontId="28" fillId="0" borderId="0" xfId="10" applyNumberFormat="1" applyFont="1" applyAlignment="1">
      <alignment horizontal="center" vertical="center" shrinkToFit="1"/>
    </xf>
    <xf numFmtId="0" fontId="25" fillId="8" borderId="55" xfId="10" applyFont="1" applyFill="1" applyBorder="1" applyAlignment="1">
      <alignment horizontal="center" vertical="center"/>
    </xf>
    <xf numFmtId="183" fontId="25" fillId="0" borderId="186" xfId="10" applyNumberFormat="1" applyFont="1" applyBorder="1" applyAlignment="1" applyProtection="1">
      <alignment horizontal="right" vertical="center" shrinkToFit="1"/>
      <protection locked="0"/>
    </xf>
    <xf numFmtId="183" fontId="25" fillId="0" borderId="62" xfId="10" applyNumberFormat="1" applyFont="1" applyBorder="1" applyAlignment="1" applyProtection="1">
      <alignment horizontal="right" vertical="center" shrinkToFit="1"/>
      <protection locked="0"/>
    </xf>
    <xf numFmtId="0" fontId="24" fillId="0" borderId="0" xfId="9" applyFont="1" applyFill="1" applyBorder="1" applyAlignment="1"/>
    <xf numFmtId="0" fontId="24" fillId="0" borderId="26" xfId="9" applyFont="1" applyFill="1" applyBorder="1" applyAlignment="1">
      <alignment vertical="center"/>
    </xf>
    <xf numFmtId="0" fontId="24" fillId="0" borderId="32" xfId="9" applyFont="1" applyFill="1" applyBorder="1" applyAlignment="1">
      <alignment vertical="center" wrapText="1"/>
    </xf>
    <xf numFmtId="0" fontId="24" fillId="0" borderId="0" xfId="9" applyFont="1" applyFill="1" applyBorder="1" applyAlignment="1">
      <alignment horizontal="left" vertical="center"/>
    </xf>
    <xf numFmtId="183" fontId="24" fillId="0" borderId="183" xfId="9" applyNumberFormat="1" applyFont="1" applyBorder="1" applyAlignment="1">
      <alignment horizontal="right" vertical="center" shrinkToFit="1"/>
    </xf>
    <xf numFmtId="183" fontId="24" fillId="0" borderId="184" xfId="9" applyNumberFormat="1" applyFont="1" applyBorder="1" applyAlignment="1">
      <alignment horizontal="right" vertical="center" shrinkToFit="1"/>
    </xf>
    <xf numFmtId="183" fontId="24" fillId="0" borderId="79" xfId="9" applyNumberFormat="1" applyFont="1" applyBorder="1" applyAlignment="1">
      <alignment horizontal="right" vertical="center" shrinkToFit="1"/>
    </xf>
    <xf numFmtId="183" fontId="24" fillId="0" borderId="0" xfId="9" applyNumberFormat="1" applyFont="1" applyFill="1" applyBorder="1" applyAlignment="1" applyProtection="1">
      <alignment horizontal="right" vertical="center"/>
    </xf>
    <xf numFmtId="183" fontId="24" fillId="0" borderId="185" xfId="9" applyNumberFormat="1" applyFont="1" applyBorder="1" applyAlignment="1">
      <alignment horizontal="right" vertical="center" shrinkToFit="1"/>
    </xf>
    <xf numFmtId="183" fontId="24" fillId="0" borderId="74" xfId="9" applyNumberFormat="1" applyFont="1" applyBorder="1" applyAlignment="1">
      <alignment horizontal="right" vertical="center" shrinkToFit="1"/>
    </xf>
    <xf numFmtId="183" fontId="24" fillId="0" borderId="182" xfId="9" applyNumberFormat="1" applyFont="1" applyBorder="1" applyAlignment="1">
      <alignment horizontal="right" vertical="center" shrinkToFit="1"/>
    </xf>
    <xf numFmtId="0" fontId="24" fillId="6" borderId="45" xfId="9" applyFont="1" applyFill="1" applyBorder="1" applyAlignment="1">
      <alignment horizontal="center" vertical="center"/>
    </xf>
    <xf numFmtId="183" fontId="24" fillId="0" borderId="186" xfId="9" applyNumberFormat="1" applyFont="1" applyBorder="1" applyAlignment="1">
      <alignment horizontal="right" vertical="center" shrinkToFit="1"/>
    </xf>
    <xf numFmtId="183" fontId="24" fillId="0" borderId="187" xfId="9" applyNumberFormat="1" applyFont="1" applyBorder="1" applyAlignment="1">
      <alignment horizontal="right" vertical="center" shrinkToFit="1"/>
    </xf>
    <xf numFmtId="183" fontId="24" fillId="0" borderId="62" xfId="9" applyNumberFormat="1" applyFont="1" applyBorder="1" applyAlignment="1">
      <alignment horizontal="right" vertical="center" shrinkToFit="1"/>
    </xf>
    <xf numFmtId="0" fontId="29" fillId="6" borderId="6" xfId="8" applyFont="1" applyFill="1" applyBorder="1" applyAlignment="1"/>
    <xf numFmtId="0" fontId="29" fillId="0" borderId="8" xfId="8" applyFont="1" applyFill="1" applyBorder="1" applyAlignment="1">
      <alignment horizontal="center" vertical="center" wrapText="1"/>
    </xf>
    <xf numFmtId="0" fontId="29" fillId="0" borderId="12" xfId="8" applyFont="1" applyFill="1" applyBorder="1" applyAlignment="1">
      <alignment horizontal="center" vertical="center" wrapText="1"/>
    </xf>
    <xf numFmtId="0" fontId="29" fillId="0" borderId="2" xfId="8" applyFont="1" applyFill="1" applyBorder="1" applyAlignment="1">
      <alignment horizontal="center" vertical="center"/>
    </xf>
    <xf numFmtId="0" fontId="29" fillId="0" borderId="5" xfId="8" applyFont="1" applyFill="1" applyBorder="1" applyAlignment="1">
      <alignment horizontal="center" vertical="center"/>
    </xf>
    <xf numFmtId="0" fontId="29" fillId="0" borderId="6" xfId="8" applyFont="1" applyFill="1" applyBorder="1" applyAlignment="1">
      <alignment horizontal="center" vertical="center"/>
    </xf>
    <xf numFmtId="0" fontId="29" fillId="6" borderId="18" xfId="8" applyFont="1" applyFill="1" applyBorder="1" applyAlignment="1">
      <alignment horizontal="right" vertical="top"/>
    </xf>
    <xf numFmtId="0" fontId="29" fillId="6" borderId="64" xfId="8" applyFont="1" applyFill="1" applyBorder="1" applyAlignment="1">
      <alignment horizontal="right" vertical="top"/>
    </xf>
    <xf numFmtId="0" fontId="30" fillId="8" borderId="24" xfId="7" applyFont="1" applyFill="1" applyBorder="1" applyAlignment="1">
      <alignment horizontal="center" vertical="center"/>
    </xf>
    <xf numFmtId="183" fontId="29" fillId="0" borderId="24" xfId="7" applyNumberFormat="1" applyFont="1" applyFill="1" applyBorder="1" applyAlignment="1" applyProtection="1">
      <alignment horizontal="right" vertical="center" shrinkToFit="1"/>
    </xf>
    <xf numFmtId="183" fontId="29" fillId="0" borderId="27" xfId="7" applyNumberFormat="1" applyFont="1" applyFill="1" applyBorder="1" applyAlignment="1" applyProtection="1">
      <alignment horizontal="right" vertical="center" shrinkToFit="1"/>
    </xf>
    <xf numFmtId="183" fontId="29" fillId="0" borderId="74" xfId="7" applyNumberFormat="1" applyFont="1" applyFill="1" applyBorder="1" applyAlignment="1" applyProtection="1">
      <alignment horizontal="right" vertical="center" shrinkToFit="1"/>
    </xf>
    <xf numFmtId="183" fontId="29" fillId="0" borderId="74" xfId="7" applyNumberFormat="1" applyFont="1" applyFill="1" applyBorder="1" applyAlignment="1" applyProtection="1">
      <alignment horizontal="right" vertical="center" shrinkToFit="1"/>
      <protection locked="0"/>
    </xf>
    <xf numFmtId="183" fontId="29" fillId="0" borderId="182" xfId="7" applyNumberFormat="1" applyFont="1" applyFill="1" applyBorder="1" applyAlignment="1" applyProtection="1">
      <alignment horizontal="right" vertical="center" shrinkToFit="1"/>
      <protection locked="0"/>
    </xf>
    <xf numFmtId="183" fontId="29" fillId="0" borderId="29" xfId="7" applyNumberFormat="1" applyFont="1" applyFill="1" applyBorder="1" applyAlignment="1" applyProtection="1">
      <alignment horizontal="right" vertical="center" shrinkToFit="1"/>
    </xf>
    <xf numFmtId="0" fontId="23" fillId="0" borderId="0" xfId="8" applyFont="1" applyAlignment="1">
      <alignment horizontal="right"/>
    </xf>
    <xf numFmtId="0" fontId="30" fillId="8" borderId="55" xfId="7" applyFont="1" applyFill="1" applyBorder="1" applyAlignment="1">
      <alignment horizontal="center" vertical="center"/>
    </xf>
    <xf numFmtId="183" fontId="29" fillId="0" borderId="45" xfId="7" applyNumberFormat="1" applyFont="1" applyFill="1" applyBorder="1" applyAlignment="1" applyProtection="1">
      <alignment horizontal="right" vertical="center" shrinkToFit="1"/>
    </xf>
    <xf numFmtId="183" fontId="29" fillId="0" borderId="48" xfId="7" applyNumberFormat="1" applyFont="1" applyFill="1" applyBorder="1" applyAlignment="1" applyProtection="1">
      <alignment horizontal="right" vertical="center" shrinkToFit="1"/>
    </xf>
    <xf numFmtId="183" fontId="29" fillId="0" borderId="187" xfId="7" applyNumberFormat="1" applyFont="1" applyFill="1" applyBorder="1" applyAlignment="1" applyProtection="1">
      <alignment horizontal="right" vertical="center" shrinkToFit="1"/>
    </xf>
    <xf numFmtId="183" fontId="29" fillId="0" borderId="187" xfId="7" applyNumberFormat="1" applyFont="1" applyFill="1" applyBorder="1" applyAlignment="1" applyProtection="1">
      <alignment horizontal="right" vertical="center" shrinkToFit="1"/>
      <protection locked="0"/>
    </xf>
    <xf numFmtId="183" fontId="29" fillId="0" borderId="62" xfId="7" applyNumberFormat="1" applyFont="1" applyFill="1" applyBorder="1" applyAlignment="1" applyProtection="1">
      <alignment horizontal="right" vertical="center" shrinkToFit="1"/>
      <protection locked="0"/>
    </xf>
    <xf numFmtId="183" fontId="29"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0" fillId="3" borderId="0" xfId="22" applyFont="1" applyFill="1" applyAlignment="1">
      <alignment vertical="center"/>
    </xf>
    <xf numFmtId="0" fontId="45" fillId="3" borderId="0" xfId="22" applyFill="1" applyAlignment="1" applyProtection="1">
      <alignment vertical="center"/>
      <protection hidden="1"/>
    </xf>
    <xf numFmtId="0" fontId="47" fillId="0" borderId="0" xfId="23" applyFont="1">
      <alignment vertical="center"/>
    </xf>
    <xf numFmtId="0" fontId="45" fillId="3" borderId="0" xfId="22" applyFill="1" applyAlignment="1">
      <alignment vertical="center"/>
    </xf>
    <xf numFmtId="0" fontId="45" fillId="3" borderId="0" xfId="22" applyFill="1" applyProtection="1">
      <protection hidden="1"/>
    </xf>
    <xf numFmtId="0" fontId="47" fillId="0" borderId="30" xfId="23" applyFont="1" applyBorder="1">
      <alignment vertical="center"/>
    </xf>
    <xf numFmtId="0" fontId="47" fillId="0" borderId="23" xfId="23" applyFont="1" applyBorder="1">
      <alignment vertical="center"/>
    </xf>
    <xf numFmtId="189" fontId="47" fillId="0" borderId="23" xfId="23" applyNumberFormat="1" applyFont="1" applyBorder="1">
      <alignment vertical="center"/>
    </xf>
    <xf numFmtId="0" fontId="47" fillId="0" borderId="16" xfId="23" applyFont="1" applyBorder="1">
      <alignment vertical="center"/>
    </xf>
    <xf numFmtId="0" fontId="47" fillId="0" borderId="42" xfId="23" applyFont="1" applyBorder="1">
      <alignment vertical="center"/>
    </xf>
    <xf numFmtId="0" fontId="47" fillId="0" borderId="14" xfId="23" applyFont="1" applyBorder="1">
      <alignment vertical="center"/>
    </xf>
    <xf numFmtId="0" fontId="47" fillId="0" borderId="31" xfId="23" applyFont="1" applyBorder="1">
      <alignment vertical="center"/>
    </xf>
    <xf numFmtId="0" fontId="47" fillId="0" borderId="34" xfId="23" applyFont="1" applyBorder="1">
      <alignment vertical="center"/>
    </xf>
    <xf numFmtId="0" fontId="47" fillId="0" borderId="15" xfId="23" applyFont="1" applyBorder="1">
      <alignment vertical="center"/>
    </xf>
    <xf numFmtId="0" fontId="47" fillId="0" borderId="35" xfId="23" applyFont="1" applyBorder="1">
      <alignment vertical="center"/>
    </xf>
    <xf numFmtId="0" fontId="48" fillId="0" borderId="30" xfId="23" applyFont="1" applyBorder="1">
      <alignment vertical="center"/>
    </xf>
    <xf numFmtId="178" fontId="49" fillId="0" borderId="0" xfId="23" applyNumberFormat="1" applyFont="1">
      <alignment vertical="center"/>
    </xf>
    <xf numFmtId="178" fontId="47" fillId="0" borderId="0" xfId="23" applyNumberFormat="1" applyFont="1">
      <alignment vertical="center"/>
    </xf>
    <xf numFmtId="187" fontId="47" fillId="3" borderId="0" xfId="24" applyNumberFormat="1" applyFont="1" applyFill="1" applyAlignment="1">
      <alignment vertical="center" wrapText="1"/>
    </xf>
    <xf numFmtId="49" fontId="47" fillId="3" borderId="0" xfId="24" applyNumberFormat="1" applyFont="1" applyFill="1" applyAlignment="1">
      <alignment horizontal="center" vertical="center" wrapText="1"/>
    </xf>
    <xf numFmtId="49" fontId="47" fillId="3" borderId="0" xfId="24" applyNumberFormat="1" applyFont="1" applyFill="1" applyAlignment="1">
      <alignment horizontal="center" vertical="center"/>
    </xf>
    <xf numFmtId="178" fontId="47" fillId="0" borderId="42" xfId="23" applyNumberFormat="1" applyFont="1" applyBorder="1">
      <alignment vertical="center"/>
    </xf>
    <xf numFmtId="178" fontId="47" fillId="0" borderId="14" xfId="23" applyNumberFormat="1" applyFont="1" applyBorder="1">
      <alignment vertical="center"/>
    </xf>
    <xf numFmtId="191" fontId="47" fillId="0" borderId="0" xfId="23" applyNumberFormat="1" applyFont="1">
      <alignment vertical="center"/>
    </xf>
    <xf numFmtId="178" fontId="47" fillId="0" borderId="31" xfId="23" applyNumberFormat="1" applyFont="1" applyBorder="1">
      <alignment vertical="center"/>
    </xf>
    <xf numFmtId="178" fontId="47" fillId="0" borderId="34" xfId="23" applyNumberFormat="1" applyFont="1" applyBorder="1">
      <alignment vertical="center"/>
    </xf>
    <xf numFmtId="189" fontId="47" fillId="0" borderId="34" xfId="23" applyNumberFormat="1" applyFont="1" applyBorder="1">
      <alignment vertical="center"/>
    </xf>
    <xf numFmtId="178" fontId="47" fillId="0" borderId="15" xfId="23" applyNumberFormat="1" applyFont="1" applyBorder="1">
      <alignment vertical="center"/>
    </xf>
    <xf numFmtId="0" fontId="48" fillId="0" borderId="42" xfId="23" applyFont="1" applyBorder="1">
      <alignment vertical="center"/>
    </xf>
    <xf numFmtId="0" fontId="47" fillId="0" borderId="0" xfId="24" applyFont="1">
      <alignment vertical="center"/>
    </xf>
    <xf numFmtId="189" fontId="47" fillId="0" borderId="0" xfId="24" applyNumberFormat="1" applyFont="1">
      <alignment vertical="center"/>
    </xf>
    <xf numFmtId="178" fontId="45" fillId="0" borderId="0" xfId="25" applyNumberFormat="1" applyAlignment="1">
      <alignment vertical="center"/>
    </xf>
    <xf numFmtId="183" fontId="45" fillId="0" borderId="0" xfId="26" applyNumberFormat="1" applyAlignment="1">
      <alignment horizontal="right" vertical="center"/>
    </xf>
    <xf numFmtId="184" fontId="45" fillId="0" borderId="0" xfId="26" applyNumberFormat="1" applyAlignment="1">
      <alignment horizontal="right" vertical="center"/>
    </xf>
    <xf numFmtId="178" fontId="47" fillId="3" borderId="0" xfId="23" applyNumberFormat="1" applyFont="1" applyFill="1" applyAlignment="1">
      <alignment vertical="center" wrapText="1"/>
    </xf>
    <xf numFmtId="178" fontId="45" fillId="0" borderId="0" xfId="25" applyNumberFormat="1" applyAlignment="1">
      <alignment horizontal="center" vertical="center"/>
    </xf>
    <xf numFmtId="0" fontId="50" fillId="0" borderId="0" xfId="27" applyFont="1">
      <alignment vertical="center"/>
    </xf>
    <xf numFmtId="0" fontId="45" fillId="3" borderId="0" xfId="22" applyFill="1"/>
    <xf numFmtId="49" fontId="6"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2" fillId="0" borderId="32"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0" fontId="10" fillId="0" borderId="30" xfId="12" applyFont="1" applyBorder="1" applyAlignment="1">
      <alignment horizontal="center" vertical="center" shrinkToFit="1"/>
    </xf>
    <xf numFmtId="0" fontId="10" fillId="0" borderId="23" xfId="12" applyFont="1" applyBorder="1" applyAlignment="1">
      <alignment horizontal="center" vertical="center" shrinkToFit="1"/>
    </xf>
    <xf numFmtId="0" fontId="10" fillId="0" borderId="16" xfId="12" applyFont="1" applyBorder="1" applyAlignment="1">
      <alignment horizontal="center" vertical="center" shrinkToFit="1"/>
    </xf>
    <xf numFmtId="178" fontId="10" fillId="0" borderId="32" xfId="11" applyNumberFormat="1" applyFont="1" applyBorder="1" applyAlignment="1">
      <alignment horizontal="right" vertical="center" shrinkToFit="1"/>
    </xf>
    <xf numFmtId="178" fontId="10" fillId="0" borderId="35" xfId="11" applyNumberFormat="1" applyFont="1" applyBorder="1" applyAlignment="1">
      <alignment horizontal="right" vertical="center" shrinkToFit="1"/>
    </xf>
    <xf numFmtId="178" fontId="10" fillId="0" borderId="51"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0" fontId="10" fillId="0" borderId="40" xfId="11" applyFont="1" applyBorder="1">
      <alignment vertical="center"/>
    </xf>
    <xf numFmtId="0" fontId="10" fillId="0" borderId="22" xfId="11" applyFont="1" applyBorder="1">
      <alignment vertical="center"/>
    </xf>
    <xf numFmtId="0" fontId="10" fillId="0" borderId="41" xfId="11" applyFont="1" applyBorder="1">
      <alignment vertical="center"/>
    </xf>
    <xf numFmtId="178" fontId="10" fillId="0" borderId="40" xfId="11" applyNumberFormat="1" applyFont="1" applyBorder="1" applyAlignment="1">
      <alignment horizontal="right" vertical="center" shrinkToFit="1"/>
    </xf>
    <xf numFmtId="178" fontId="10" fillId="0" borderId="19" xfId="11" applyNumberFormat="1" applyFont="1" applyBorder="1" applyAlignment="1">
      <alignment horizontal="right" vertical="center" shrinkToFit="1"/>
    </xf>
    <xf numFmtId="178" fontId="10"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0" fillId="0" borderId="30" xfId="11" applyFont="1" applyBorder="1">
      <alignment vertical="center"/>
    </xf>
    <xf numFmtId="0" fontId="10" fillId="0" borderId="35" xfId="11" applyFont="1" applyBorder="1">
      <alignment vertical="center"/>
    </xf>
    <xf numFmtId="0" fontId="10" fillId="0" borderId="37"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0" fontId="10" fillId="0" borderId="23" xfId="11" applyFont="1" applyBorder="1">
      <alignment vertical="center"/>
    </xf>
    <xf numFmtId="0" fontId="10" fillId="0" borderId="16" xfId="11" applyFont="1" applyBorder="1">
      <alignment vertical="center"/>
    </xf>
    <xf numFmtId="179" fontId="10" fillId="0" borderId="30" xfId="11" applyNumberFormat="1" applyFont="1" applyBorder="1" applyAlignment="1">
      <alignment horizontal="right" vertical="center" shrinkToFit="1"/>
    </xf>
    <xf numFmtId="179" fontId="10" fillId="0" borderId="23" xfId="11" applyNumberFormat="1" applyFont="1" applyBorder="1" applyAlignment="1">
      <alignment horizontal="right" vertical="center" shrinkToFit="1"/>
    </xf>
    <xf numFmtId="179" fontId="10" fillId="0" borderId="54" xfId="11" applyNumberFormat="1" applyFont="1" applyBorder="1" applyAlignment="1">
      <alignment horizontal="right" vertical="center" shrinkToFit="1"/>
    </xf>
    <xf numFmtId="0" fontId="10" fillId="0" borderId="33" xfId="12" applyFont="1" applyBorder="1" applyAlignment="1">
      <alignment horizontal="center" vertical="center" shrinkToFit="1"/>
    </xf>
    <xf numFmtId="0" fontId="10" fillId="0" borderId="36" xfId="12" applyFont="1" applyBorder="1" applyAlignment="1">
      <alignment horizontal="center" vertical="center" shrinkToFit="1"/>
    </xf>
    <xf numFmtId="0" fontId="10"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11" fillId="0" borderId="35" xfId="11" applyFont="1" applyBorder="1">
      <alignment vertical="center"/>
    </xf>
    <xf numFmtId="0" fontId="11" fillId="0" borderId="37"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6" fontId="2" fillId="0" borderId="0" xfId="11" applyNumberFormat="1" applyFont="1" applyAlignment="1" applyProtection="1">
      <alignment horizontal="center" vertical="center" shrinkToFit="1"/>
      <protection hidden="1"/>
    </xf>
    <xf numFmtId="0" fontId="9"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9" fillId="0" borderId="0" xfId="11" applyFont="1" applyAlignment="1">
      <alignment horizontal="left" vertical="center" wrapText="1"/>
    </xf>
    <xf numFmtId="0" fontId="9" fillId="0" borderId="58" xfId="11" applyFont="1" applyBorder="1" applyAlignment="1">
      <alignment horizontal="left" vertical="center" wrapText="1"/>
    </xf>
    <xf numFmtId="0" fontId="9" fillId="0" borderId="30" xfId="11" applyFont="1" applyBorder="1" applyAlignment="1">
      <alignment horizontal="center" vertical="center" wrapText="1"/>
    </xf>
    <xf numFmtId="0" fontId="9" fillId="0" borderId="23" xfId="11" applyFont="1" applyBorder="1" applyAlignment="1">
      <alignment horizontal="center" vertical="center" wrapText="1"/>
    </xf>
    <xf numFmtId="0" fontId="9" fillId="0" borderId="16" xfId="11" applyFont="1" applyBorder="1" applyAlignment="1">
      <alignment horizontal="center" vertical="center" wrapText="1"/>
    </xf>
    <xf numFmtId="0" fontId="9" fillId="0" borderId="31" xfId="11" applyFont="1" applyBorder="1" applyAlignment="1">
      <alignment horizontal="center" vertical="center" wrapText="1"/>
    </xf>
    <xf numFmtId="0" fontId="9" fillId="0" borderId="34" xfId="11" applyFont="1" applyBorder="1" applyAlignment="1">
      <alignment horizontal="center" vertical="center" wrapText="1"/>
    </xf>
    <xf numFmtId="0" fontId="9"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9" fillId="0" borderId="54" xfId="11" applyFont="1" applyBorder="1" applyAlignment="1">
      <alignment horizontal="center" vertical="center" wrapText="1"/>
    </xf>
    <xf numFmtId="0" fontId="9"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6" applyNumberFormat="1" applyFont="1" applyBorder="1" applyAlignment="1">
      <alignment horizontal="center" vertical="center"/>
    </xf>
    <xf numFmtId="49" fontId="8" fillId="0" borderId="18" xfId="6" applyNumberFormat="1" applyFont="1" applyBorder="1" applyAlignment="1">
      <alignment horizontal="center" vertical="center"/>
    </xf>
    <xf numFmtId="49" fontId="8" fillId="0" borderId="64" xfId="6" applyNumberFormat="1" applyFont="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78" fontId="2" fillId="0" borderId="30"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65" xfId="6" applyNumberFormat="1" applyFont="1" applyBorder="1" applyAlignment="1">
      <alignment horizontal="right" vertical="center" shrinkToFit="1"/>
    </xf>
    <xf numFmtId="180" fontId="2" fillId="0" borderId="68"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180" fontId="2" fillId="0" borderId="72"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78" fontId="2" fillId="0" borderId="42" xfId="6" applyNumberFormat="1" applyFont="1" applyBorder="1" applyAlignment="1">
      <alignment horizontal="right" vertical="center" shrinkToFit="1"/>
    </xf>
    <xf numFmtId="178" fontId="2" fillId="0" borderId="66"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78" fontId="2" fillId="0" borderId="75" xfId="6" applyNumberFormat="1" applyFon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0" borderId="14" xfId="6" applyNumberFormat="1" applyFont="1" applyBorder="1" applyAlignment="1">
      <alignment horizontal="right" vertical="center" shrinkToFit="1"/>
    </xf>
    <xf numFmtId="0" fontId="2" fillId="0" borderId="42" xfId="6" applyFont="1" applyBorder="1">
      <alignment vertical="center"/>
    </xf>
    <xf numFmtId="0" fontId="2" fillId="0" borderId="14" xfId="6" applyFont="1" applyBorder="1">
      <alignment vertical="center"/>
    </xf>
    <xf numFmtId="180" fontId="2" fillId="0" borderId="70"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180" fontId="2" fillId="0" borderId="65"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180" fontId="2" fillId="0" borderId="69" xfId="6" applyNumberFormat="1" applyFont="1" applyBorder="1" applyAlignment="1">
      <alignment horizontal="right" vertical="center"/>
    </xf>
    <xf numFmtId="178" fontId="2" fillId="0" borderId="70" xfId="6" applyNumberFormat="1" applyFont="1" applyBorder="1" applyAlignment="1">
      <alignment horizontal="right" vertical="center"/>
    </xf>
    <xf numFmtId="178" fontId="2" fillId="0" borderId="14" xfId="6" applyNumberFormat="1" applyFont="1" applyBorder="1" applyAlignment="1">
      <alignment horizontal="right" vertical="center"/>
    </xf>
    <xf numFmtId="0" fontId="9" fillId="0" borderId="42" xfId="6" applyFont="1" applyBorder="1">
      <alignment vertical="center"/>
    </xf>
    <xf numFmtId="0" fontId="9" fillId="0" borderId="0" xfId="6" applyFont="1">
      <alignment vertical="center"/>
    </xf>
    <xf numFmtId="0" fontId="9" fillId="0" borderId="14" xfId="6" applyFont="1" applyBorder="1">
      <alignment vertical="center"/>
    </xf>
    <xf numFmtId="0" fontId="1" fillId="0" borderId="0" xfId="3" applyAlignment="1">
      <alignment vertical="center"/>
    </xf>
    <xf numFmtId="0" fontId="1" fillId="0" borderId="14" xfId="3" applyBorder="1" applyAlignment="1">
      <alignment vertical="center"/>
    </xf>
    <xf numFmtId="0" fontId="9" fillId="0" borderId="32" xfId="6" applyFont="1" applyBorder="1" applyAlignment="1">
      <alignment horizontal="center" vertical="center"/>
    </xf>
    <xf numFmtId="0" fontId="9" fillId="0" borderId="35" xfId="6" applyFont="1" applyBorder="1" applyAlignment="1">
      <alignment horizontal="center" vertical="center"/>
    </xf>
    <xf numFmtId="0" fontId="9" fillId="0" borderId="37" xfId="6" applyFont="1" applyBorder="1" applyAlignment="1">
      <alignment horizontal="center" vertical="center"/>
    </xf>
    <xf numFmtId="178" fontId="2" fillId="0" borderId="72" xfId="6" applyNumberFormat="1" applyFont="1" applyBorder="1" applyAlignment="1">
      <alignment horizontal="right" vertical="center" shrinkToFit="1"/>
    </xf>
    <xf numFmtId="0" fontId="3" fillId="0" borderId="0" xfId="6" applyAlignment="1">
      <alignment horizontal="right" vertical="center" shrinkToFit="1"/>
    </xf>
    <xf numFmtId="0" fontId="3" fillId="0" borderId="66" xfId="6" applyBorder="1" applyAlignment="1">
      <alignment horizontal="right" vertical="center" shrinkToFit="1"/>
    </xf>
    <xf numFmtId="180" fontId="3" fillId="0" borderId="0" xfId="6" applyNumberFormat="1" applyAlignment="1">
      <alignment horizontal="right" vertical="center" shrinkToFit="1"/>
    </xf>
    <xf numFmtId="180" fontId="3" fillId="0" borderId="66" xfId="6" applyNumberFormat="1" applyBorder="1" applyAlignment="1">
      <alignment horizontal="right" vertical="center" shrinkToFit="1"/>
    </xf>
    <xf numFmtId="180" fontId="3" fillId="0" borderId="14" xfId="6" applyNumberFormat="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80" fontId="2" fillId="0" borderId="42" xfId="6" applyNumberFormat="1" applyFont="1" applyBorder="1" applyAlignment="1">
      <alignment horizontal="right" vertical="center" shrinkToFit="1"/>
    </xf>
    <xf numFmtId="0" fontId="3" fillId="0" borderId="14" xfId="6" applyBorder="1" applyAlignment="1">
      <alignment horizontal="right" vertical="center" shrinkToFit="1"/>
    </xf>
    <xf numFmtId="180" fontId="2" fillId="0" borderId="30" xfId="6" applyNumberFormat="1" applyFont="1" applyBorder="1" applyAlignment="1">
      <alignment horizontal="right" vertical="center" shrinkToFit="1"/>
    </xf>
    <xf numFmtId="0" fontId="3" fillId="0" borderId="23" xfId="6" applyBorder="1" applyAlignment="1">
      <alignment horizontal="right" vertical="center" shrinkToFit="1"/>
    </xf>
    <xf numFmtId="0" fontId="3" fillId="0" borderId="16" xfId="6" applyBorder="1" applyAlignment="1">
      <alignment horizontal="right" vertical="center" shrinkToFit="1"/>
    </xf>
    <xf numFmtId="180" fontId="2" fillId="0" borderId="34" xfId="6" applyNumberFormat="1" applyFont="1" applyBorder="1" applyAlignment="1">
      <alignment horizontal="right" vertical="center" shrinkToFit="1"/>
    </xf>
    <xf numFmtId="0" fontId="3" fillId="0" borderId="34" xfId="6" applyBorder="1" applyAlignment="1">
      <alignment horizontal="right" vertical="center" shrinkToFit="1"/>
    </xf>
    <xf numFmtId="0" fontId="3" fillId="0" borderId="15" xfId="6" applyBorder="1" applyAlignment="1">
      <alignment horizontal="right" vertical="center" shrinkToFit="1"/>
    </xf>
    <xf numFmtId="180" fontId="2" fillId="0" borderId="31" xfId="6" applyNumberFormat="1" applyFont="1" applyBorder="1" applyAlignment="1">
      <alignment horizontal="right" vertical="center" shrinkToFit="1"/>
    </xf>
    <xf numFmtId="0" fontId="2" fillId="0" borderId="30" xfId="6" applyFont="1" applyBorder="1" applyAlignment="1">
      <alignment horizontal="left" vertical="center"/>
    </xf>
    <xf numFmtId="0" fontId="2" fillId="0" borderId="23" xfId="6" applyFont="1" applyBorder="1" applyAlignment="1">
      <alignment horizontal="left" vertical="center"/>
    </xf>
    <xf numFmtId="0" fontId="2" fillId="0" borderId="16" xfId="6" applyFont="1" applyBorder="1" applyAlignment="1">
      <alignment horizontal="left" vertical="center"/>
    </xf>
    <xf numFmtId="178" fontId="2" fillId="0" borderId="16" xfId="6" applyNumberFormat="1" applyFont="1" applyBorder="1" applyAlignment="1">
      <alignment horizontal="right" vertical="center" shrinkToFit="1"/>
    </xf>
    <xf numFmtId="0" fontId="2" fillId="0" borderId="42" xfId="6" applyFont="1" applyBorder="1" applyAlignment="1">
      <alignment horizontal="left" vertical="center"/>
    </xf>
    <xf numFmtId="0" fontId="2" fillId="0" borderId="14" xfId="6" applyFont="1" applyBorder="1" applyAlignment="1">
      <alignment horizontal="left" vertical="center"/>
    </xf>
    <xf numFmtId="178" fontId="2" fillId="2" borderId="70"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Border="1" applyAlignment="1">
      <alignment horizontal="left" vertical="center"/>
    </xf>
    <xf numFmtId="0" fontId="2" fillId="0" borderId="34" xfId="6" applyFont="1" applyBorder="1" applyAlignment="1">
      <alignment horizontal="left" vertical="center"/>
    </xf>
    <xf numFmtId="0" fontId="2" fillId="0" borderId="15" xfId="6" applyFont="1" applyBorder="1" applyAlignment="1">
      <alignment horizontal="left" vertical="center"/>
    </xf>
    <xf numFmtId="178" fontId="2" fillId="0" borderId="31"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15"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180" fontId="2" fillId="0" borderId="73"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0" fontId="3" fillId="0" borderId="67" xfId="6" applyBorder="1" applyAlignment="1">
      <alignment horizontal="right" vertical="center" shrinkToFit="1"/>
    </xf>
    <xf numFmtId="180" fontId="3" fillId="0" borderId="34"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3" xfId="6" applyNumberFormat="1" applyFont="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10" fillId="0" borderId="0" xfId="6" applyFont="1">
      <alignment vertical="center"/>
    </xf>
    <xf numFmtId="0" fontId="16" fillId="3" borderId="0" xfId="14" applyFont="1" applyFill="1">
      <alignment vertical="center"/>
    </xf>
    <xf numFmtId="0" fontId="20" fillId="3" borderId="6" xfId="14" applyFont="1" applyFill="1" applyBorder="1" applyAlignment="1">
      <alignment horizontal="center" vertical="center"/>
    </xf>
    <xf numFmtId="0" fontId="20" fillId="3" borderId="18" xfId="14" applyFont="1" applyFill="1" applyBorder="1" applyAlignment="1">
      <alignment horizontal="center" vertical="center"/>
    </xf>
    <xf numFmtId="0" fontId="20" fillId="3" borderId="64" xfId="14" applyFont="1" applyFill="1" applyBorder="1" applyAlignment="1">
      <alignment horizontal="center" vertical="center"/>
    </xf>
    <xf numFmtId="0" fontId="17" fillId="3" borderId="20" xfId="14" applyFont="1" applyFill="1" applyBorder="1" applyAlignment="1">
      <alignment horizontal="left" vertical="center"/>
    </xf>
    <xf numFmtId="0" fontId="17" fillId="3" borderId="20" xfId="14" applyFont="1" applyFill="1" applyBorder="1">
      <alignment vertical="center"/>
    </xf>
    <xf numFmtId="0" fontId="17" fillId="0" borderId="83" xfId="18" applyFont="1" applyBorder="1" applyAlignment="1" applyProtection="1">
      <alignment horizontal="left" vertical="center" shrinkToFit="1"/>
      <protection locked="0"/>
    </xf>
    <xf numFmtId="0" fontId="17" fillId="0" borderId="86" xfId="18" applyFont="1" applyBorder="1" applyAlignment="1" applyProtection="1">
      <alignment horizontal="left" vertical="center" shrinkToFit="1"/>
      <protection locked="0"/>
    </xf>
    <xf numFmtId="0" fontId="17" fillId="0" borderId="90" xfId="18" applyFont="1" applyBorder="1" applyAlignment="1" applyProtection="1">
      <alignment horizontal="left" vertical="center" shrinkToFit="1"/>
      <protection locked="0"/>
    </xf>
    <xf numFmtId="183" fontId="17" fillId="0" borderId="94" xfId="18" applyNumberFormat="1" applyFont="1" applyBorder="1" applyAlignment="1" applyProtection="1">
      <alignment horizontal="right" vertical="center" shrinkToFit="1"/>
      <protection locked="0"/>
    </xf>
    <xf numFmtId="183" fontId="17" fillId="0" borderId="100" xfId="18" applyNumberFormat="1" applyFont="1" applyBorder="1" applyAlignment="1" applyProtection="1">
      <alignment horizontal="right" vertical="center" shrinkToFit="1"/>
      <protection locked="0"/>
    </xf>
    <xf numFmtId="183" fontId="17" fillId="0" borderId="109" xfId="18" applyNumberFormat="1" applyFont="1" applyBorder="1" applyAlignment="1" applyProtection="1">
      <alignment horizontal="right" vertical="center" shrinkToFit="1"/>
      <protection locked="0"/>
    </xf>
    <xf numFmtId="183" fontId="17" fillId="0" borderId="115" xfId="18" applyNumberFormat="1" applyFont="1" applyBorder="1" applyAlignment="1" applyProtection="1">
      <alignment horizontal="right" vertical="center" shrinkToFit="1"/>
      <protection locked="0"/>
    </xf>
    <xf numFmtId="183" fontId="17" fillId="0" borderId="120" xfId="18" applyNumberFormat="1" applyFont="1" applyBorder="1" applyAlignment="1" applyProtection="1">
      <alignment horizontal="right" vertical="center" shrinkToFit="1"/>
      <protection locked="0"/>
    </xf>
    <xf numFmtId="183" fontId="17" fillId="0" borderId="122" xfId="18" applyNumberFormat="1" applyFont="1" applyBorder="1" applyAlignment="1" applyProtection="1">
      <alignment horizontal="right" vertical="center" shrinkToFit="1"/>
      <protection locked="0"/>
    </xf>
    <xf numFmtId="183" fontId="17" fillId="0" borderId="126" xfId="13" applyNumberFormat="1" applyFont="1" applyBorder="1" applyAlignment="1" applyProtection="1">
      <alignment horizontal="right" vertical="center" shrinkToFit="1"/>
      <protection locked="0"/>
    </xf>
    <xf numFmtId="0" fontId="17" fillId="0" borderId="100" xfId="13" applyFont="1" applyBorder="1" applyAlignment="1" applyProtection="1">
      <alignment horizontal="left" vertical="center" shrinkToFit="1"/>
      <protection locked="0"/>
    </xf>
    <xf numFmtId="0" fontId="17" fillId="0" borderId="145" xfId="13" applyFont="1" applyBorder="1" applyAlignment="1" applyProtection="1">
      <alignment horizontal="left" vertical="center" shrinkToFit="1"/>
      <protection locked="0"/>
    </xf>
    <xf numFmtId="183" fontId="17" fillId="0" borderId="83" xfId="13" applyNumberFormat="1" applyFont="1" applyBorder="1" applyAlignment="1" applyProtection="1">
      <alignment horizontal="right" vertical="center" shrinkToFit="1"/>
      <protection locked="0"/>
    </xf>
    <xf numFmtId="183" fontId="17" fillId="0" borderId="86" xfId="13" applyNumberFormat="1" applyFont="1" applyBorder="1" applyAlignment="1" applyProtection="1">
      <alignment horizontal="right" vertical="center" shrinkToFit="1"/>
      <protection locked="0"/>
    </xf>
    <xf numFmtId="183" fontId="17" fillId="0" borderId="90" xfId="13" applyNumberFormat="1" applyFont="1" applyBorder="1" applyAlignment="1" applyProtection="1">
      <alignment horizontal="right" vertical="center" shrinkToFit="1"/>
      <protection locked="0"/>
    </xf>
    <xf numFmtId="0" fontId="17" fillId="0" borderId="167" xfId="13" applyFont="1" applyBorder="1" applyAlignment="1" applyProtection="1">
      <alignment horizontal="left" vertical="center" shrinkToFit="1"/>
      <protection locked="0"/>
    </xf>
    <xf numFmtId="0" fontId="17" fillId="4" borderId="40" xfId="14" applyFont="1" applyFill="1" applyBorder="1" applyAlignment="1" applyProtection="1">
      <alignment horizontal="center" vertical="center" wrapText="1"/>
      <protection locked="0"/>
    </xf>
    <xf numFmtId="0" fontId="17" fillId="4" borderId="19" xfId="14" applyFont="1" applyFill="1" applyBorder="1" applyAlignment="1" applyProtection="1">
      <alignment horizontal="center" vertical="center" wrapText="1"/>
      <protection locked="0"/>
    </xf>
    <xf numFmtId="0" fontId="17" fillId="4" borderId="53" xfId="14" applyFont="1" applyFill="1" applyBorder="1" applyAlignment="1" applyProtection="1">
      <alignment horizontal="center" vertical="center" wrapText="1"/>
      <protection locked="0"/>
    </xf>
    <xf numFmtId="0" fontId="17" fillId="4" borderId="93" xfId="14" applyFont="1" applyFill="1" applyBorder="1" applyAlignment="1" applyProtection="1">
      <alignment horizontal="center" vertical="center" wrapText="1"/>
      <protection locked="0"/>
    </xf>
    <xf numFmtId="0" fontId="17" fillId="4" borderId="82" xfId="14" applyFont="1" applyFill="1" applyBorder="1" applyAlignment="1" applyProtection="1">
      <alignment horizontal="center" vertical="center" wrapText="1"/>
      <protection locked="0"/>
    </xf>
    <xf numFmtId="0" fontId="17" fillId="4" borderId="121" xfId="14" applyFont="1" applyFill="1" applyBorder="1" applyAlignment="1" applyProtection="1">
      <alignment horizontal="center" vertical="center" wrapText="1"/>
      <protection locked="0"/>
    </xf>
    <xf numFmtId="0" fontId="17" fillId="4" borderId="7" xfId="14" applyFont="1" applyFill="1" applyBorder="1" applyAlignment="1" applyProtection="1">
      <alignment horizontal="center" vertical="center"/>
      <protection locked="0"/>
    </xf>
    <xf numFmtId="0" fontId="17" fillId="4" borderId="19" xfId="14" applyFont="1" applyFill="1" applyBorder="1" applyAlignment="1" applyProtection="1">
      <alignment horizontal="center" vertical="center"/>
      <protection locked="0"/>
    </xf>
    <xf numFmtId="0" fontId="17" fillId="4" borderId="13" xfId="14" applyFont="1" applyFill="1" applyBorder="1" applyAlignment="1" applyProtection="1">
      <alignment horizontal="center" vertical="center"/>
      <protection locked="0"/>
    </xf>
    <xf numFmtId="0" fontId="17" fillId="4" borderId="76" xfId="14" applyFont="1" applyFill="1" applyBorder="1" applyAlignment="1" applyProtection="1">
      <alignment horizontal="center" vertical="center"/>
      <protection locked="0"/>
    </xf>
    <xf numFmtId="0" fontId="17" fillId="4" borderId="82" xfId="14" applyFont="1" applyFill="1" applyBorder="1" applyAlignment="1" applyProtection="1">
      <alignment horizontal="center" vertical="center"/>
      <protection locked="0"/>
    </xf>
    <xf numFmtId="0" fontId="17" fillId="4" borderId="89" xfId="14" applyFont="1" applyFill="1" applyBorder="1" applyAlignment="1" applyProtection="1">
      <alignment horizontal="center" vertical="center"/>
      <protection locked="0"/>
    </xf>
    <xf numFmtId="0" fontId="17" fillId="4" borderId="13" xfId="14" applyFont="1" applyFill="1" applyBorder="1" applyAlignment="1" applyProtection="1">
      <alignment horizontal="center" vertical="center" wrapText="1"/>
      <protection locked="0"/>
    </xf>
    <xf numFmtId="0" fontId="17" fillId="4" borderId="89"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7" fillId="0" borderId="84" xfId="18" applyFont="1" applyBorder="1" applyAlignment="1" applyProtection="1">
      <alignment horizontal="left" vertical="center" shrinkToFit="1"/>
      <protection locked="0"/>
    </xf>
    <xf numFmtId="0" fontId="17" fillId="0" borderId="87" xfId="18" applyFont="1" applyBorder="1" applyAlignment="1" applyProtection="1">
      <alignment horizontal="left" vertical="center" shrinkToFit="1"/>
      <protection locked="0"/>
    </xf>
    <xf numFmtId="0" fontId="17" fillId="0" borderId="91" xfId="18" applyFont="1" applyBorder="1" applyAlignment="1" applyProtection="1">
      <alignment horizontal="left" vertical="center" shrinkToFit="1"/>
      <protection locked="0"/>
    </xf>
    <xf numFmtId="183" fontId="17" fillId="0" borderId="95" xfId="18" applyNumberFormat="1" applyFont="1" applyBorder="1" applyAlignment="1" applyProtection="1">
      <alignment horizontal="right" vertical="center" shrinkToFit="1"/>
      <protection locked="0"/>
    </xf>
    <xf numFmtId="183" fontId="17" fillId="0" borderId="101" xfId="18" applyNumberFormat="1" applyFont="1" applyBorder="1" applyAlignment="1" applyProtection="1">
      <alignment horizontal="right" vertical="center" shrinkToFit="1"/>
      <protection locked="0"/>
    </xf>
    <xf numFmtId="183" fontId="17" fillId="0" borderId="107" xfId="14" applyNumberFormat="1" applyFont="1" applyBorder="1" applyAlignment="1" applyProtection="1">
      <alignment horizontal="right" vertical="center" shrinkToFit="1"/>
      <protection locked="0"/>
    </xf>
    <xf numFmtId="183" fontId="17" fillId="0" borderId="116" xfId="18" applyNumberFormat="1" applyFont="1" applyBorder="1" applyAlignment="1" applyProtection="1">
      <alignment horizontal="right" vertical="center" shrinkToFit="1"/>
      <protection locked="0"/>
    </xf>
    <xf numFmtId="183" fontId="17" fillId="0" borderId="87" xfId="14" applyNumberFormat="1" applyFont="1" applyBorder="1" applyAlignment="1" applyProtection="1">
      <alignment horizontal="right" vertical="center" shrinkToFit="1"/>
      <protection locked="0"/>
    </xf>
    <xf numFmtId="183" fontId="17" fillId="0" borderId="123" xfId="18" applyNumberFormat="1" applyFont="1" applyBorder="1" applyAlignment="1" applyProtection="1">
      <alignment horizontal="right" vertical="center" shrinkToFit="1"/>
      <protection locked="0"/>
    </xf>
    <xf numFmtId="183" fontId="17" fillId="0" borderId="106" xfId="14" applyNumberFormat="1" applyFont="1" applyBorder="1" applyAlignment="1" applyProtection="1">
      <alignment horizontal="right" vertical="center" shrinkToFit="1"/>
      <protection locked="0"/>
    </xf>
    <xf numFmtId="0" fontId="17" fillId="0" borderId="101" xfId="13" applyFont="1" applyBorder="1" applyAlignment="1" applyProtection="1">
      <alignment horizontal="left" vertical="center" shrinkToFit="1"/>
      <protection locked="0"/>
    </xf>
    <xf numFmtId="0" fontId="17" fillId="0" borderId="146" xfId="13" applyFont="1" applyBorder="1" applyAlignment="1" applyProtection="1">
      <alignment horizontal="left" vertical="center" shrinkToFit="1"/>
      <protection locked="0"/>
    </xf>
    <xf numFmtId="183" fontId="17" fillId="0" borderId="84" xfId="14" applyNumberFormat="1" applyFont="1" applyBorder="1" applyAlignment="1" applyProtection="1">
      <alignment horizontal="right" vertical="center" shrinkToFit="1"/>
      <protection locked="0"/>
    </xf>
    <xf numFmtId="183" fontId="17" fillId="0" borderId="91" xfId="13" applyNumberFormat="1" applyFont="1" applyBorder="1" applyAlignment="1" applyProtection="1">
      <alignment horizontal="right" vertical="center" shrinkToFit="1"/>
      <protection locked="0"/>
    </xf>
    <xf numFmtId="0" fontId="17" fillId="0" borderId="123" xfId="13" applyFont="1" applyBorder="1" applyAlignment="1" applyProtection="1">
      <alignment horizontal="left" vertical="center" shrinkToFit="1"/>
      <protection locked="0"/>
    </xf>
    <xf numFmtId="0" fontId="17" fillId="0" borderId="22" xfId="14" applyFont="1" applyBorder="1" applyAlignment="1" applyProtection="1">
      <alignment horizontal="center" vertical="center"/>
      <protection locked="0"/>
    </xf>
    <xf numFmtId="0" fontId="17" fillId="0" borderId="50" xfId="14" applyFont="1" applyBorder="1" applyAlignment="1" applyProtection="1">
      <alignment horizontal="center" vertical="center"/>
      <protection locked="0"/>
    </xf>
    <xf numFmtId="0" fontId="17" fillId="5" borderId="33" xfId="14" applyFont="1" applyFill="1" applyBorder="1" applyAlignment="1" applyProtection="1">
      <alignment horizontal="left" vertical="center" shrinkToFit="1"/>
      <protection locked="0"/>
    </xf>
    <xf numFmtId="0" fontId="17" fillId="5" borderId="36" xfId="14" applyFont="1" applyFill="1" applyBorder="1" applyAlignment="1" applyProtection="1">
      <alignment horizontal="left" vertical="center" shrinkToFit="1"/>
      <protection locked="0"/>
    </xf>
    <xf numFmtId="0" fontId="17" fillId="5" borderId="38" xfId="14" applyFont="1" applyFill="1" applyBorder="1" applyAlignment="1" applyProtection="1">
      <alignment horizontal="left" vertical="center" shrinkToFit="1"/>
      <protection locked="0"/>
    </xf>
    <xf numFmtId="183" fontId="17" fillId="5" borderId="97" xfId="13" applyNumberFormat="1" applyFont="1" applyFill="1" applyBorder="1" applyAlignment="1" applyProtection="1">
      <alignment horizontal="right" vertical="center" shrinkToFit="1"/>
      <protection locked="0"/>
    </xf>
    <xf numFmtId="183" fontId="17" fillId="5" borderId="103" xfId="13" applyNumberFormat="1" applyFont="1" applyFill="1" applyBorder="1" applyAlignment="1" applyProtection="1">
      <alignment horizontal="right" vertical="center" shrinkToFit="1"/>
      <protection locked="0"/>
    </xf>
    <xf numFmtId="183" fontId="17" fillId="5" borderId="108" xfId="13" applyNumberFormat="1" applyFont="1" applyFill="1" applyBorder="1" applyAlignment="1" applyProtection="1">
      <alignment horizontal="right" vertical="center" shrinkToFit="1"/>
      <protection locked="0"/>
    </xf>
    <xf numFmtId="183" fontId="17" fillId="5" borderId="117" xfId="13" applyNumberFormat="1" applyFont="1" applyFill="1" applyBorder="1" applyAlignment="1" applyProtection="1">
      <alignment horizontal="right" vertical="center" shrinkToFit="1"/>
      <protection locked="0"/>
    </xf>
    <xf numFmtId="183" fontId="17" fillId="5" borderId="124" xfId="13" applyNumberFormat="1" applyFont="1" applyFill="1" applyBorder="1" applyAlignment="1" applyProtection="1">
      <alignment horizontal="right" vertical="center" shrinkToFit="1"/>
      <protection locked="0"/>
    </xf>
    <xf numFmtId="183" fontId="17" fillId="5" borderId="128" xfId="13" applyNumberFormat="1" applyFont="1" applyFill="1" applyBorder="1" applyAlignment="1" applyProtection="1">
      <alignment horizontal="right" vertical="center" shrinkToFit="1"/>
      <protection locked="0"/>
    </xf>
    <xf numFmtId="183" fontId="17" fillId="5" borderId="105" xfId="14" applyNumberFormat="1" applyFont="1" applyFill="1" applyBorder="1" applyAlignment="1" applyProtection="1">
      <alignment horizontal="right" vertical="center" shrinkToFit="1"/>
      <protection locked="0"/>
    </xf>
    <xf numFmtId="0" fontId="17" fillId="5" borderId="103" xfId="13" applyFont="1" applyFill="1" applyBorder="1" applyAlignment="1" applyProtection="1">
      <alignment horizontal="left" vertical="center" shrinkToFit="1"/>
      <protection locked="0"/>
    </xf>
    <xf numFmtId="0" fontId="17" fillId="5" borderId="124" xfId="13" applyFont="1" applyFill="1" applyBorder="1" applyAlignment="1" applyProtection="1">
      <alignment horizontal="left" vertical="center" shrinkToFit="1"/>
      <protection locked="0"/>
    </xf>
    <xf numFmtId="183" fontId="17" fillId="5" borderId="61" xfId="13" applyNumberFormat="1" applyFont="1" applyFill="1" applyBorder="1" applyAlignment="1" applyProtection="1">
      <alignment horizontal="right" vertical="center" shrinkToFit="1"/>
      <protection locked="0"/>
    </xf>
    <xf numFmtId="183" fontId="17" fillId="5" borderId="36" xfId="13" applyNumberFormat="1" applyFont="1" applyFill="1" applyBorder="1" applyAlignment="1" applyProtection="1">
      <alignment horizontal="right" vertical="center" shrinkToFit="1"/>
      <protection locked="0"/>
    </xf>
    <xf numFmtId="183" fontId="17" fillId="5" borderId="52" xfId="13" applyNumberFormat="1" applyFont="1" applyFill="1" applyBorder="1" applyAlignment="1" applyProtection="1">
      <alignment horizontal="right" vertical="center" shrinkToFit="1"/>
      <protection locked="0"/>
    </xf>
    <xf numFmtId="183" fontId="17" fillId="0" borderId="96" xfId="18" applyNumberFormat="1" applyFont="1" applyBorder="1" applyAlignment="1" applyProtection="1">
      <alignment horizontal="right" vertical="center" shrinkToFit="1"/>
      <protection locked="0"/>
    </xf>
    <xf numFmtId="183" fontId="17" fillId="0" borderId="102" xfId="18" applyNumberFormat="1" applyFont="1" applyBorder="1" applyAlignment="1" applyProtection="1">
      <alignment horizontal="right" vertical="center" shrinkToFit="1"/>
      <protection locked="0"/>
    </xf>
    <xf numFmtId="183" fontId="17" fillId="0" borderId="110" xfId="18" applyNumberFormat="1" applyFont="1" applyBorder="1" applyAlignment="1" applyProtection="1">
      <alignment horizontal="right" vertical="center" shrinkToFit="1"/>
      <protection locked="0"/>
    </xf>
    <xf numFmtId="183" fontId="17" fillId="0" borderId="127" xfId="13" applyNumberFormat="1" applyFont="1" applyBorder="1" applyAlignment="1" applyProtection="1">
      <alignment horizontal="right" vertical="center" shrinkToFit="1"/>
      <protection locked="0"/>
    </xf>
    <xf numFmtId="0" fontId="17" fillId="0" borderId="102" xfId="13" applyFont="1" applyBorder="1" applyAlignment="1" applyProtection="1">
      <alignment horizontal="left" vertical="center" shrinkToFit="1"/>
      <protection locked="0"/>
    </xf>
    <xf numFmtId="0" fontId="17" fillId="0" borderId="147" xfId="13" applyFont="1" applyBorder="1" applyAlignment="1" applyProtection="1">
      <alignment horizontal="left" vertical="center" shrinkToFit="1"/>
      <protection locked="0"/>
    </xf>
    <xf numFmtId="0" fontId="17" fillId="3" borderId="19" xfId="14" applyFont="1" applyFill="1" applyBorder="1" applyAlignment="1">
      <alignment horizontal="left" vertical="center"/>
    </xf>
    <xf numFmtId="183" fontId="17" fillId="0" borderId="98" xfId="18" applyNumberFormat="1" applyFont="1" applyBorder="1" applyAlignment="1" applyProtection="1">
      <alignment horizontal="right" vertical="center" shrinkToFit="1"/>
      <protection locked="0"/>
    </xf>
    <xf numFmtId="183" fontId="17" fillId="0" borderId="104" xfId="18" applyNumberFormat="1" applyFont="1" applyBorder="1" applyAlignment="1" applyProtection="1">
      <alignment horizontal="right" vertical="center" shrinkToFit="1"/>
      <protection locked="0"/>
    </xf>
    <xf numFmtId="183" fontId="17" fillId="0" borderId="111" xfId="18" applyNumberFormat="1" applyFont="1" applyBorder="1" applyAlignment="1" applyProtection="1">
      <alignment horizontal="right" vertical="center" shrinkToFit="1"/>
      <protection locked="0"/>
    </xf>
    <xf numFmtId="183" fontId="17" fillId="0" borderId="118" xfId="18" applyNumberFormat="1" applyFont="1" applyBorder="1" applyAlignment="1" applyProtection="1">
      <alignment horizontal="right" vertical="center" shrinkToFit="1"/>
      <protection locked="0"/>
    </xf>
    <xf numFmtId="183" fontId="17" fillId="0" borderId="125" xfId="18" applyNumberFormat="1" applyFont="1" applyBorder="1" applyAlignment="1" applyProtection="1">
      <alignment horizontal="right" vertical="center" shrinkToFit="1"/>
      <protection locked="0"/>
    </xf>
    <xf numFmtId="183" fontId="17" fillId="0" borderId="129" xfId="14" applyNumberFormat="1" applyFont="1" applyBorder="1" applyAlignment="1" applyProtection="1">
      <alignment horizontal="right" vertical="center" shrinkToFit="1"/>
      <protection locked="0"/>
    </xf>
    <xf numFmtId="184" fontId="17" fillId="0" borderId="104" xfId="14" applyNumberFormat="1" applyFont="1" applyBorder="1" applyAlignment="1" applyProtection="1">
      <alignment horizontal="right" vertical="center" shrinkToFit="1"/>
      <protection locked="0"/>
    </xf>
    <xf numFmtId="0" fontId="17" fillId="0" borderId="104" xfId="14" applyFont="1" applyBorder="1" applyAlignment="1" applyProtection="1">
      <alignment horizontal="left" vertical="center" shrinkToFit="1"/>
      <protection locked="0"/>
    </xf>
    <xf numFmtId="0" fontId="17" fillId="0" borderId="125" xfId="14" applyFont="1" applyBorder="1" applyAlignment="1" applyProtection="1">
      <alignment horizontal="left" vertical="center" shrinkToFit="1"/>
      <protection locked="0"/>
    </xf>
    <xf numFmtId="184" fontId="17" fillId="0" borderId="101" xfId="14" applyNumberFormat="1" applyFont="1" applyBorder="1" applyAlignment="1" applyProtection="1">
      <alignment horizontal="right" vertical="center" shrinkToFit="1"/>
      <protection locked="0"/>
    </xf>
    <xf numFmtId="183" fontId="17" fillId="3" borderId="95" xfId="17" applyNumberFormat="1" applyFont="1" applyFill="1" applyBorder="1" applyAlignment="1" applyProtection="1">
      <alignment horizontal="right" vertical="center" shrinkToFit="1"/>
      <protection locked="0"/>
    </xf>
    <xf numFmtId="183" fontId="17" fillId="3" borderId="101" xfId="17" applyNumberFormat="1" applyFont="1" applyFill="1" applyBorder="1" applyAlignment="1" applyProtection="1">
      <alignment horizontal="right" vertical="center" shrinkToFit="1"/>
      <protection locked="0"/>
    </xf>
    <xf numFmtId="183" fontId="17" fillId="3" borderId="107" xfId="17" applyNumberFormat="1" applyFont="1" applyFill="1" applyBorder="1" applyAlignment="1" applyProtection="1">
      <alignment horizontal="right" vertical="center" shrinkToFit="1"/>
      <protection locked="0"/>
    </xf>
    <xf numFmtId="183" fontId="17" fillId="3" borderId="106" xfId="17" applyNumberFormat="1" applyFont="1" applyFill="1" applyBorder="1" applyAlignment="1" applyProtection="1">
      <alignment horizontal="right" vertical="center" shrinkToFit="1"/>
      <protection locked="0"/>
    </xf>
    <xf numFmtId="184" fontId="17" fillId="3" borderId="101" xfId="17" applyNumberFormat="1" applyFont="1" applyFill="1" applyBorder="1" applyAlignment="1" applyProtection="1">
      <alignment horizontal="right" vertical="center" shrinkToFit="1"/>
      <protection locked="0"/>
    </xf>
    <xf numFmtId="0" fontId="17" fillId="0" borderId="11" xfId="14" applyFont="1" applyBorder="1" applyAlignment="1" applyProtection="1">
      <alignment horizontal="center" vertical="center" shrinkToFit="1"/>
      <protection locked="0"/>
    </xf>
    <xf numFmtId="183" fontId="17" fillId="3" borderId="84" xfId="14" applyNumberFormat="1" applyFont="1" applyFill="1" applyBorder="1" applyAlignment="1" applyProtection="1">
      <alignment horizontal="right" vertical="center" shrinkToFit="1"/>
      <protection locked="0"/>
    </xf>
    <xf numFmtId="183" fontId="17" fillId="3" borderId="87" xfId="14" applyNumberFormat="1" applyFont="1" applyFill="1" applyBorder="1" applyAlignment="1" applyProtection="1">
      <alignment horizontal="right" vertical="center" shrinkToFit="1"/>
      <protection locked="0"/>
    </xf>
    <xf numFmtId="183" fontId="17" fillId="3" borderId="91" xfId="14" applyNumberFormat="1" applyFont="1" applyFill="1" applyBorder="1" applyAlignment="1" applyProtection="1">
      <alignment horizontal="right" vertical="center" shrinkToFit="1"/>
      <protection locked="0"/>
    </xf>
    <xf numFmtId="0" fontId="17" fillId="3" borderId="84" xfId="14" applyFont="1" applyFill="1" applyBorder="1" applyAlignment="1" applyProtection="1">
      <alignment horizontal="left" vertical="center" shrinkToFit="1"/>
      <protection locked="0"/>
    </xf>
    <xf numFmtId="0" fontId="17" fillId="3" borderId="87" xfId="14" applyFont="1" applyFill="1" applyBorder="1" applyAlignment="1" applyProtection="1">
      <alignment horizontal="left" vertical="center" shrinkToFit="1"/>
      <protection locked="0"/>
    </xf>
    <xf numFmtId="0" fontId="17" fillId="3" borderId="123" xfId="14" applyFont="1" applyFill="1" applyBorder="1" applyAlignment="1" applyProtection="1">
      <alignment horizontal="left" vertical="center" shrinkToFit="1"/>
      <protection locked="0"/>
    </xf>
    <xf numFmtId="183" fontId="17" fillId="5" borderId="99" xfId="14" applyNumberFormat="1" applyFont="1" applyFill="1" applyBorder="1" applyAlignment="1" applyProtection="1">
      <alignment horizontal="right" vertical="center" shrinkToFit="1"/>
      <protection locked="0"/>
    </xf>
    <xf numFmtId="183" fontId="17" fillId="5" borderId="112" xfId="14" applyNumberFormat="1" applyFont="1" applyFill="1" applyBorder="1" applyAlignment="1" applyProtection="1">
      <alignment horizontal="right" vertical="center" shrinkToFit="1"/>
      <protection locked="0"/>
    </xf>
    <xf numFmtId="183" fontId="17" fillId="5" borderId="114" xfId="13" applyNumberFormat="1" applyFont="1" applyFill="1" applyBorder="1" applyAlignment="1" applyProtection="1">
      <alignment horizontal="right" vertical="center" shrinkToFit="1"/>
      <protection locked="0"/>
    </xf>
    <xf numFmtId="184" fontId="17" fillId="5" borderId="105" xfId="14" applyNumberFormat="1" applyFont="1" applyFill="1" applyBorder="1" applyAlignment="1" applyProtection="1">
      <alignment horizontal="right" vertical="center" shrinkToFit="1"/>
      <protection locked="0"/>
    </xf>
    <xf numFmtId="0" fontId="17" fillId="3" borderId="91" xfId="14" applyFont="1" applyFill="1" applyBorder="1" applyAlignment="1" applyProtection="1">
      <alignment horizontal="left" vertical="center" shrinkToFit="1"/>
      <protection locked="0"/>
    </xf>
    <xf numFmtId="0" fontId="17" fillId="3" borderId="85" xfId="14" applyFont="1" applyFill="1" applyBorder="1" applyAlignment="1" applyProtection="1">
      <alignment horizontal="left" vertical="center" shrinkToFit="1"/>
      <protection locked="0"/>
    </xf>
    <xf numFmtId="0" fontId="17" fillId="3" borderId="88" xfId="14" applyFont="1" applyFill="1" applyBorder="1" applyAlignment="1" applyProtection="1">
      <alignment horizontal="left" vertical="center" shrinkToFit="1"/>
      <protection locked="0"/>
    </xf>
    <xf numFmtId="0" fontId="17" fillId="3" borderId="92" xfId="14" applyFont="1" applyFill="1" applyBorder="1" applyAlignment="1" applyProtection="1">
      <alignment horizontal="left" vertical="center" shrinkToFit="1"/>
      <protection locked="0"/>
    </xf>
    <xf numFmtId="183" fontId="17" fillId="3" borderId="96" xfId="14" applyNumberFormat="1" applyFont="1" applyFill="1" applyBorder="1" applyAlignment="1" applyProtection="1">
      <alignment horizontal="right" vertical="center" shrinkToFit="1"/>
      <protection locked="0"/>
    </xf>
    <xf numFmtId="183" fontId="17" fillId="3" borderId="102" xfId="14" applyNumberFormat="1" applyFont="1" applyFill="1" applyBorder="1" applyAlignment="1" applyProtection="1">
      <alignment horizontal="right" vertical="center" shrinkToFit="1"/>
      <protection locked="0"/>
    </xf>
    <xf numFmtId="0" fontId="17" fillId="3" borderId="102" xfId="14" applyFont="1" applyFill="1" applyBorder="1" applyAlignment="1" applyProtection="1">
      <alignment horizontal="left" vertical="center" shrinkToFit="1"/>
      <protection locked="0"/>
    </xf>
    <xf numFmtId="0" fontId="17" fillId="3" borderId="147" xfId="14" applyFont="1" applyFill="1" applyBorder="1" applyAlignment="1" applyProtection="1">
      <alignment horizontal="left" vertical="center" shrinkToFit="1"/>
      <protection locked="0"/>
    </xf>
    <xf numFmtId="183" fontId="17" fillId="5" borderId="160" xfId="14" applyNumberFormat="1" applyFont="1" applyFill="1" applyBorder="1" applyAlignment="1" applyProtection="1">
      <alignment horizontal="right" vertical="center" shrinkToFit="1"/>
      <protection locked="0"/>
    </xf>
    <xf numFmtId="183" fontId="17" fillId="5" borderId="161" xfId="14" applyNumberFormat="1" applyFont="1" applyFill="1" applyBorder="1" applyAlignment="1" applyProtection="1">
      <alignment horizontal="right" vertical="center" shrinkToFit="1"/>
      <protection locked="0"/>
    </xf>
    <xf numFmtId="183" fontId="17" fillId="5" borderId="164" xfId="14" applyNumberFormat="1" applyFont="1" applyFill="1" applyBorder="1" applyAlignment="1" applyProtection="1">
      <alignment horizontal="right" vertical="center" shrinkToFit="1"/>
      <protection locked="0"/>
    </xf>
    <xf numFmtId="183" fontId="17" fillId="5" borderId="33" xfId="14" applyNumberFormat="1" applyFont="1" applyFill="1" applyBorder="1" applyAlignment="1" applyProtection="1">
      <alignment horizontal="right" vertical="center" shrinkToFit="1"/>
      <protection locked="0"/>
    </xf>
    <xf numFmtId="183" fontId="17" fillId="5" borderId="38" xfId="14" applyNumberFormat="1" applyFont="1" applyFill="1" applyBorder="1" applyAlignment="1" applyProtection="1">
      <alignment horizontal="right" vertical="center" shrinkToFit="1"/>
      <protection locked="0"/>
    </xf>
    <xf numFmtId="0" fontId="17" fillId="5" borderId="52" xfId="14" applyFont="1" applyFill="1" applyBorder="1" applyAlignment="1" applyProtection="1">
      <alignment horizontal="left" vertical="center" shrinkToFit="1"/>
      <protection locked="0"/>
    </xf>
    <xf numFmtId="0" fontId="17" fillId="3" borderId="19" xfId="14" applyFont="1" applyFill="1" applyBorder="1" applyAlignment="1">
      <alignment horizontal="left" vertical="center" wrapText="1"/>
    </xf>
    <xf numFmtId="0" fontId="17" fillId="3" borderId="0" xfId="14" applyFont="1" applyFill="1" applyAlignment="1">
      <alignment horizontal="left" vertical="center"/>
    </xf>
    <xf numFmtId="0" fontId="17" fillId="3" borderId="56" xfId="14" applyFont="1" applyFill="1" applyBorder="1" applyAlignment="1">
      <alignment horizontal="center" vertical="center"/>
    </xf>
    <xf numFmtId="0" fontId="17" fillId="3" borderId="34" xfId="14" applyFont="1" applyFill="1" applyBorder="1" applyAlignment="1">
      <alignment horizontal="center" vertical="center"/>
    </xf>
    <xf numFmtId="0" fontId="17" fillId="3" borderId="59" xfId="14" applyFont="1" applyFill="1" applyBorder="1" applyAlignment="1">
      <alignment horizontal="center" vertical="center"/>
    </xf>
    <xf numFmtId="0" fontId="17" fillId="3" borderId="57" xfId="14" applyFont="1" applyFill="1" applyBorder="1" applyAlignment="1">
      <alignment horizontal="center" vertical="center"/>
    </xf>
    <xf numFmtId="0" fontId="17" fillId="3" borderId="35" xfId="14" applyFont="1" applyFill="1" applyBorder="1" applyAlignment="1">
      <alignment horizontal="center" vertical="center"/>
    </xf>
    <xf numFmtId="0" fontId="17" fillId="3" borderId="37" xfId="14" applyFont="1" applyFill="1" applyBorder="1" applyAlignment="1">
      <alignment horizontal="center" vertical="center"/>
    </xf>
    <xf numFmtId="0" fontId="17" fillId="3" borderId="32" xfId="14" applyFont="1" applyFill="1" applyBorder="1" applyAlignment="1">
      <alignment horizontal="center" vertical="center"/>
    </xf>
    <xf numFmtId="0" fontId="17" fillId="3" borderId="51" xfId="14" applyFont="1" applyFill="1" applyBorder="1" applyAlignment="1">
      <alignment horizontal="center" vertical="center"/>
    </xf>
    <xf numFmtId="0" fontId="17" fillId="3" borderId="74" xfId="14" applyFont="1" applyFill="1" applyBorder="1" applyAlignment="1">
      <alignment horizontal="center" vertical="center"/>
    </xf>
    <xf numFmtId="0" fontId="17" fillId="3" borderId="12" xfId="14" applyFont="1" applyFill="1" applyBorder="1">
      <alignment vertical="center"/>
    </xf>
    <xf numFmtId="0" fontId="17" fillId="3" borderId="23" xfId="14" applyFont="1" applyFill="1" applyBorder="1">
      <alignment vertical="center"/>
    </xf>
    <xf numFmtId="0" fontId="17" fillId="3" borderId="16" xfId="14" applyFont="1" applyFill="1" applyBorder="1">
      <alignment vertical="center"/>
    </xf>
    <xf numFmtId="183" fontId="17" fillId="3" borderId="30" xfId="18" applyNumberFormat="1" applyFont="1" applyFill="1" applyBorder="1" applyAlignment="1">
      <alignment horizontal="right" vertical="center" shrinkToFit="1"/>
    </xf>
    <xf numFmtId="183" fontId="17" fillId="3" borderId="23" xfId="18" applyNumberFormat="1" applyFont="1" applyFill="1" applyBorder="1" applyAlignment="1">
      <alignment horizontal="right" vertical="center" shrinkToFit="1"/>
    </xf>
    <xf numFmtId="183" fontId="17" fillId="3" borderId="65" xfId="18" applyNumberFormat="1" applyFont="1" applyFill="1" applyBorder="1" applyAlignment="1">
      <alignment horizontal="right" vertical="center" shrinkToFit="1"/>
    </xf>
    <xf numFmtId="183" fontId="17" fillId="3" borderId="72" xfId="18" applyNumberFormat="1" applyFont="1" applyFill="1" applyBorder="1" applyAlignment="1">
      <alignment horizontal="right" vertical="center" shrinkToFit="1"/>
    </xf>
    <xf numFmtId="184" fontId="17" fillId="3" borderId="72" xfId="18" applyNumberFormat="1" applyFont="1" applyFill="1" applyBorder="1" applyAlignment="1">
      <alignment horizontal="right" vertical="center" shrinkToFit="1"/>
    </xf>
    <xf numFmtId="184" fontId="17" fillId="3" borderId="23" xfId="18" applyNumberFormat="1" applyFont="1" applyFill="1" applyBorder="1" applyAlignment="1">
      <alignment horizontal="right" vertical="center" shrinkToFit="1"/>
    </xf>
    <xf numFmtId="184" fontId="17" fillId="3" borderId="54" xfId="18" applyNumberFormat="1" applyFont="1" applyFill="1" applyBorder="1" applyAlignment="1">
      <alignment horizontal="right" vertical="center" shrinkToFit="1"/>
    </xf>
    <xf numFmtId="0" fontId="17" fillId="3" borderId="30" xfId="14" applyFont="1" applyFill="1" applyBorder="1">
      <alignment vertical="center"/>
    </xf>
    <xf numFmtId="183" fontId="17" fillId="3" borderId="148" xfId="18" applyNumberFormat="1" applyFont="1" applyFill="1" applyBorder="1" applyAlignment="1">
      <alignment horizontal="right" vertical="center" shrinkToFit="1"/>
    </xf>
    <xf numFmtId="183" fontId="17" fillId="3" borderId="68" xfId="18" applyNumberFormat="1" applyFont="1" applyFill="1" applyBorder="1" applyAlignment="1">
      <alignment horizontal="right" vertical="center" shrinkToFit="1"/>
    </xf>
    <xf numFmtId="184" fontId="17" fillId="3" borderId="158" xfId="18" applyNumberFormat="1" applyFont="1" applyFill="1" applyBorder="1" applyAlignment="1">
      <alignment horizontal="right" vertical="center" shrinkToFit="1"/>
    </xf>
    <xf numFmtId="184" fontId="17" fillId="3" borderId="27" xfId="18" applyNumberFormat="1" applyFont="1" applyFill="1" applyBorder="1" applyAlignment="1">
      <alignment horizontal="right" vertical="center" shrinkToFit="1"/>
    </xf>
    <xf numFmtId="184" fontId="17" fillId="3" borderId="68" xfId="18" applyNumberFormat="1" applyFont="1" applyFill="1" applyBorder="1" applyAlignment="1">
      <alignment horizontal="right" vertical="center" shrinkToFit="1"/>
    </xf>
    <xf numFmtId="184" fontId="17" fillId="3" borderId="168" xfId="18" applyNumberFormat="1" applyFont="1" applyFill="1" applyBorder="1" applyAlignment="1">
      <alignment horizontal="right" vertical="center" shrinkToFit="1"/>
    </xf>
    <xf numFmtId="0" fontId="17" fillId="3" borderId="8" xfId="14" applyFont="1" applyFill="1" applyBorder="1" applyAlignment="1">
      <alignment horizontal="left" vertical="center"/>
    </xf>
    <xf numFmtId="0" fontId="17" fillId="3" borderId="14" xfId="14" applyFont="1" applyFill="1" applyBorder="1" applyAlignment="1">
      <alignment horizontal="left" vertical="center"/>
    </xf>
    <xf numFmtId="183" fontId="17" fillId="3" borderId="42" xfId="17" applyNumberFormat="1" applyFont="1" applyFill="1" applyBorder="1" applyAlignment="1">
      <alignment horizontal="right" vertical="center" shrinkToFit="1"/>
    </xf>
    <xf numFmtId="183" fontId="17" fillId="3" borderId="0" xfId="14" applyNumberFormat="1" applyFont="1" applyFill="1" applyAlignment="1">
      <alignment horizontal="right" vertical="center" shrinkToFit="1"/>
    </xf>
    <xf numFmtId="183" fontId="17" fillId="3" borderId="66" xfId="17" applyNumberFormat="1" applyFont="1" applyFill="1" applyBorder="1" applyAlignment="1">
      <alignment horizontal="right" vertical="center" shrinkToFit="1"/>
    </xf>
    <xf numFmtId="183" fontId="17" fillId="3" borderId="70" xfId="17" applyNumberFormat="1" applyFont="1" applyFill="1" applyBorder="1" applyAlignment="1">
      <alignment horizontal="right" vertical="center" shrinkToFit="1"/>
    </xf>
    <xf numFmtId="184" fontId="17" fillId="3" borderId="70" xfId="17" applyNumberFormat="1" applyFont="1" applyFill="1" applyBorder="1" applyAlignment="1">
      <alignment horizontal="right" vertical="center" shrinkToFit="1"/>
    </xf>
    <xf numFmtId="184" fontId="17" fillId="3" borderId="0" xfId="17" applyNumberFormat="1" applyFont="1" applyFill="1" applyAlignment="1">
      <alignment horizontal="right" vertical="center" shrinkToFit="1"/>
    </xf>
    <xf numFmtId="184" fontId="17" fillId="3" borderId="58" xfId="17" applyNumberFormat="1" applyFont="1" applyFill="1" applyBorder="1" applyAlignment="1">
      <alignment horizontal="right" vertical="center" shrinkToFit="1"/>
    </xf>
    <xf numFmtId="0" fontId="17" fillId="3" borderId="42" xfId="14" applyFont="1" applyFill="1" applyBorder="1">
      <alignment vertical="center"/>
    </xf>
    <xf numFmtId="0" fontId="17" fillId="3" borderId="0" xfId="14" applyFont="1" applyFill="1">
      <alignment vertical="center"/>
    </xf>
    <xf numFmtId="0" fontId="17" fillId="3" borderId="14" xfId="14" applyFont="1" applyFill="1" applyBorder="1">
      <alignment vertical="center"/>
    </xf>
    <xf numFmtId="183" fontId="17" fillId="3" borderId="149" xfId="18" applyNumberFormat="1" applyFont="1" applyFill="1" applyBorder="1" applyAlignment="1">
      <alignment horizontal="right" vertical="center" shrinkToFit="1"/>
    </xf>
    <xf numFmtId="183" fontId="17" fillId="3" borderId="69" xfId="18" applyNumberFormat="1" applyFont="1" applyFill="1" applyBorder="1" applyAlignment="1">
      <alignment horizontal="right" vertical="center" shrinkToFit="1"/>
    </xf>
    <xf numFmtId="184" fontId="17" fillId="3" borderId="75" xfId="18" applyNumberFormat="1" applyFont="1" applyFill="1" applyBorder="1" applyAlignment="1">
      <alignment horizontal="right" vertical="center" shrinkToFit="1"/>
    </xf>
    <xf numFmtId="184" fontId="17" fillId="3" borderId="25" xfId="18" applyNumberFormat="1" applyFont="1" applyFill="1" applyBorder="1" applyAlignment="1">
      <alignment horizontal="right" vertical="center" shrinkToFit="1"/>
    </xf>
    <xf numFmtId="184" fontId="17" fillId="3" borderId="69" xfId="18" applyNumberFormat="1" applyFont="1" applyFill="1" applyBorder="1" applyAlignment="1">
      <alignment horizontal="right" vertical="center" shrinkToFit="1"/>
    </xf>
    <xf numFmtId="184" fontId="17" fillId="3" borderId="169" xfId="18" applyNumberFormat="1" applyFont="1" applyFill="1" applyBorder="1" applyAlignment="1">
      <alignment horizontal="right" vertical="center" shrinkToFit="1"/>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0" fontId="17" fillId="3" borderId="35" xfId="14" applyFont="1" applyFill="1" applyBorder="1" applyAlignment="1">
      <alignment horizontal="center" vertical="center" wrapText="1"/>
    </xf>
    <xf numFmtId="183" fontId="17" fillId="3" borderId="32" xfId="18" applyNumberFormat="1" applyFont="1" applyFill="1" applyBorder="1" applyAlignment="1">
      <alignment horizontal="right" vertical="center" shrinkToFit="1"/>
    </xf>
    <xf numFmtId="183" fontId="17" fillId="3" borderId="35" xfId="18" applyNumberFormat="1" applyFont="1" applyFill="1" applyBorder="1" applyAlignment="1">
      <alignment horizontal="right" vertical="center" shrinkToFit="1"/>
    </xf>
    <xf numFmtId="183" fontId="17" fillId="3" borderId="113" xfId="18" applyNumberFormat="1" applyFont="1" applyFill="1" applyBorder="1" applyAlignment="1">
      <alignment horizontal="right" vertical="center" shrinkToFit="1"/>
    </xf>
    <xf numFmtId="183" fontId="17" fillId="3" borderId="119" xfId="18" applyNumberFormat="1" applyFont="1" applyFill="1" applyBorder="1" applyAlignment="1">
      <alignment horizontal="right" vertical="center" shrinkToFit="1"/>
    </xf>
    <xf numFmtId="183" fontId="17" fillId="3" borderId="130" xfId="18" applyNumberFormat="1" applyFont="1" applyFill="1" applyBorder="1" applyAlignment="1">
      <alignment horizontal="right" vertical="center" shrinkToFit="1"/>
    </xf>
    <xf numFmtId="183" fontId="17" fillId="3" borderId="135" xfId="18" applyNumberFormat="1" applyFont="1" applyFill="1" applyBorder="1" applyAlignment="1">
      <alignment horizontal="right" vertical="center" shrinkToFit="1"/>
    </xf>
    <xf numFmtId="183" fontId="17" fillId="3" borderId="140" xfId="18" applyNumberFormat="1" applyFont="1" applyFill="1" applyBorder="1" applyAlignment="1">
      <alignment horizontal="right" vertical="center" shrinkToFit="1"/>
    </xf>
    <xf numFmtId="0" fontId="17" fillId="3" borderId="42" xfId="14" applyFont="1" applyFill="1" applyBorder="1" applyAlignment="1">
      <alignment vertical="center" shrinkToFit="1"/>
    </xf>
    <xf numFmtId="0" fontId="17" fillId="3" borderId="0" xfId="14" applyFont="1" applyFill="1" applyAlignment="1">
      <alignment vertical="center" shrinkToFit="1"/>
    </xf>
    <xf numFmtId="0" fontId="17" fillId="3" borderId="14" xfId="14" applyFont="1" applyFill="1" applyBorder="1" applyAlignment="1">
      <alignment vertical="center" shrinkToFit="1"/>
    </xf>
    <xf numFmtId="0" fontId="17" fillId="3" borderId="31" xfId="14" applyFont="1" applyFill="1" applyBorder="1">
      <alignment vertical="center"/>
    </xf>
    <xf numFmtId="0" fontId="17" fillId="3" borderId="34" xfId="14" applyFont="1" applyFill="1" applyBorder="1">
      <alignment vertical="center"/>
    </xf>
    <xf numFmtId="0" fontId="17" fillId="3" borderId="15" xfId="14" applyFont="1" applyFill="1" applyBorder="1">
      <alignment vertical="center"/>
    </xf>
    <xf numFmtId="183" fontId="17" fillId="3" borderId="150" xfId="18" applyNumberFormat="1" applyFont="1" applyFill="1" applyBorder="1" applyAlignment="1">
      <alignment horizontal="right" vertical="center" shrinkToFit="1"/>
    </xf>
    <xf numFmtId="183" fontId="17" fillId="3" borderId="71" xfId="18" applyNumberFormat="1" applyFont="1" applyFill="1" applyBorder="1" applyAlignment="1">
      <alignment horizontal="right" vertical="center" shrinkToFit="1"/>
    </xf>
    <xf numFmtId="0" fontId="18" fillId="3" borderId="37" xfId="14" applyFont="1" applyFill="1" applyBorder="1" applyAlignment="1">
      <alignment horizontal="center" vertical="center"/>
    </xf>
    <xf numFmtId="184" fontId="17" fillId="3" borderId="130" xfId="18" applyNumberFormat="1" applyFont="1" applyFill="1" applyBorder="1" applyAlignment="1">
      <alignment horizontal="right" vertical="center" shrinkToFit="1"/>
    </xf>
    <xf numFmtId="184" fontId="17" fillId="3" borderId="135" xfId="18" applyNumberFormat="1" applyFont="1" applyFill="1" applyBorder="1" applyAlignment="1">
      <alignment horizontal="right" vertical="center" shrinkToFit="1"/>
    </xf>
    <xf numFmtId="184" fontId="17" fillId="3" borderId="162" xfId="18" applyNumberFormat="1" applyFont="1" applyFill="1" applyBorder="1" applyAlignment="1">
      <alignment horizontal="right" vertical="center" shrinkToFit="1"/>
    </xf>
    <xf numFmtId="183" fontId="17" fillId="3" borderId="31" xfId="18" applyNumberFormat="1" applyFont="1" applyFill="1" applyBorder="1" applyAlignment="1">
      <alignment horizontal="right" vertical="center" shrinkToFit="1"/>
    </xf>
    <xf numFmtId="183" fontId="17" fillId="3" borderId="34" xfId="18" applyNumberFormat="1" applyFont="1" applyFill="1" applyBorder="1" applyAlignment="1">
      <alignment horizontal="right" vertical="center" shrinkToFit="1"/>
    </xf>
    <xf numFmtId="183" fontId="17" fillId="3" borderId="67" xfId="18" applyNumberFormat="1" applyFont="1" applyFill="1" applyBorder="1" applyAlignment="1">
      <alignment horizontal="right" vertical="center" shrinkToFit="1"/>
    </xf>
    <xf numFmtId="183" fontId="17" fillId="3" borderId="73" xfId="18" applyNumberFormat="1" applyFont="1" applyFill="1" applyBorder="1" applyAlignment="1">
      <alignment horizontal="right" vertical="center" shrinkToFit="1"/>
    </xf>
    <xf numFmtId="184" fontId="17" fillId="3" borderId="73" xfId="18" applyNumberFormat="1" applyFont="1" applyFill="1" applyBorder="1" applyAlignment="1">
      <alignment horizontal="right" vertical="center" shrinkToFit="1"/>
    </xf>
    <xf numFmtId="184" fontId="17" fillId="3" borderId="34" xfId="18" applyNumberFormat="1" applyFont="1" applyFill="1" applyBorder="1" applyAlignment="1">
      <alignment horizontal="right" vertical="center" shrinkToFit="1"/>
    </xf>
    <xf numFmtId="184" fontId="17" fillId="3" borderId="59" xfId="18" applyNumberFormat="1" applyFont="1" applyFill="1" applyBorder="1" applyAlignment="1">
      <alignment horizontal="right" vertical="center" shrinkToFit="1"/>
    </xf>
    <xf numFmtId="0" fontId="17" fillId="3" borderId="12" xfId="14" applyFont="1" applyFill="1" applyBorder="1" applyAlignment="1">
      <alignment horizontal="center" vertical="top"/>
    </xf>
    <xf numFmtId="0" fontId="17" fillId="3" borderId="23" xfId="14" applyFont="1" applyFill="1" applyBorder="1" applyAlignment="1">
      <alignment horizontal="center" vertical="top"/>
    </xf>
    <xf numFmtId="0" fontId="17" fillId="3" borderId="8" xfId="14" applyFont="1" applyFill="1" applyBorder="1" applyAlignment="1">
      <alignment horizontal="center" vertical="top"/>
    </xf>
    <xf numFmtId="0" fontId="17" fillId="3" borderId="0" xfId="14" applyFont="1" applyFill="1" applyAlignment="1">
      <alignment horizontal="center" vertical="top"/>
    </xf>
    <xf numFmtId="0" fontId="17" fillId="3" borderId="56" xfId="14" applyFont="1" applyFill="1" applyBorder="1" applyAlignment="1">
      <alignment horizontal="center" vertical="top"/>
    </xf>
    <xf numFmtId="0" fontId="17" fillId="3" borderId="34" xfId="14" applyFont="1" applyFill="1" applyBorder="1" applyAlignment="1">
      <alignment horizontal="center" vertical="top"/>
    </xf>
    <xf numFmtId="0" fontId="17" fillId="3" borderId="30" xfId="14" applyFont="1" applyFill="1" applyBorder="1" applyAlignment="1">
      <alignment horizontal="center" vertical="center" textRotation="255" wrapText="1"/>
    </xf>
    <xf numFmtId="0" fontId="17" fillId="3" borderId="16" xfId="14" applyFont="1" applyFill="1" applyBorder="1" applyAlignment="1">
      <alignment horizontal="center" vertical="center" textRotation="255" wrapText="1"/>
    </xf>
    <xf numFmtId="0" fontId="17" fillId="3" borderId="42" xfId="14" applyFont="1" applyFill="1" applyBorder="1" applyAlignment="1">
      <alignment horizontal="center" vertical="center" textRotation="255" wrapText="1"/>
    </xf>
    <xf numFmtId="0" fontId="17" fillId="3" borderId="14" xfId="14" applyFont="1" applyFill="1" applyBorder="1" applyAlignment="1">
      <alignment horizontal="center" vertical="center" textRotation="255" wrapText="1"/>
    </xf>
    <xf numFmtId="0" fontId="17" fillId="3" borderId="31" xfId="14" applyFont="1" applyFill="1" applyBorder="1" applyAlignment="1">
      <alignment horizontal="center" vertical="center" textRotation="255" wrapText="1"/>
    </xf>
    <xf numFmtId="0" fontId="17" fillId="3" borderId="15" xfId="14" applyFont="1" applyFill="1" applyBorder="1" applyAlignment="1">
      <alignment horizontal="center" vertical="center" textRotation="255" wrapText="1"/>
    </xf>
    <xf numFmtId="0" fontId="17" fillId="3" borderId="12" xfId="14" applyFont="1" applyFill="1" applyBorder="1" applyAlignment="1">
      <alignment horizontal="center" vertical="top" wrapText="1"/>
    </xf>
    <xf numFmtId="0" fontId="17" fillId="3" borderId="23" xfId="14" applyFont="1" applyFill="1" applyBorder="1" applyAlignment="1">
      <alignment horizontal="center" vertical="top" wrapText="1"/>
    </xf>
    <xf numFmtId="0" fontId="17" fillId="3" borderId="16" xfId="14" applyFont="1" applyFill="1" applyBorder="1" applyAlignment="1">
      <alignment horizontal="center" vertical="top" wrapText="1"/>
    </xf>
    <xf numFmtId="0" fontId="17" fillId="3" borderId="8" xfId="14" applyFont="1" applyFill="1" applyBorder="1" applyAlignment="1">
      <alignment horizontal="center" vertical="top" wrapText="1"/>
    </xf>
    <xf numFmtId="0" fontId="17" fillId="3" borderId="0" xfId="14" applyFont="1" applyFill="1" applyAlignment="1">
      <alignment horizontal="center" vertical="top" wrapText="1"/>
    </xf>
    <xf numFmtId="0" fontId="17" fillId="3" borderId="14" xfId="14" applyFont="1" applyFill="1" applyBorder="1" applyAlignment="1">
      <alignment horizontal="center" vertical="top" wrapText="1"/>
    </xf>
    <xf numFmtId="0" fontId="17" fillId="3" borderId="56" xfId="14" applyFont="1" applyFill="1" applyBorder="1" applyAlignment="1">
      <alignment horizontal="center" vertical="top" wrapText="1"/>
    </xf>
    <xf numFmtId="0" fontId="17" fillId="3" borderId="34" xfId="14" applyFont="1" applyFill="1" applyBorder="1" applyAlignment="1">
      <alignment horizontal="center" vertical="top" wrapText="1"/>
    </xf>
    <xf numFmtId="0" fontId="17" fillId="3" borderId="30" xfId="18" applyFont="1" applyFill="1" applyBorder="1" applyAlignment="1">
      <alignment horizontal="left" vertical="center" shrinkToFit="1"/>
    </xf>
    <xf numFmtId="0" fontId="17" fillId="3" borderId="23" xfId="18" applyFont="1" applyFill="1" applyBorder="1" applyAlignment="1">
      <alignment horizontal="left" vertical="center" shrinkToFit="1"/>
    </xf>
    <xf numFmtId="0" fontId="17" fillId="3" borderId="16" xfId="18" applyFont="1" applyFill="1" applyBorder="1" applyAlignment="1">
      <alignment horizontal="left" vertical="center" shrinkToFit="1"/>
    </xf>
    <xf numFmtId="0" fontId="17" fillId="3" borderId="42" xfId="18" applyFont="1" applyFill="1" applyBorder="1" applyAlignment="1">
      <alignment horizontal="left" vertical="center" shrinkToFit="1"/>
    </xf>
    <xf numFmtId="0" fontId="17" fillId="3" borderId="0" xfId="14" applyFont="1" applyFill="1" applyAlignment="1">
      <alignment horizontal="left" vertical="center" shrinkToFit="1"/>
    </xf>
    <xf numFmtId="0" fontId="17" fillId="3" borderId="14" xfId="18" applyFont="1" applyFill="1" applyBorder="1" applyAlignment="1">
      <alignment horizontal="left" vertical="center" shrinkToFit="1"/>
    </xf>
    <xf numFmtId="0" fontId="17" fillId="3" borderId="30" xfId="14" applyFont="1" applyFill="1" applyBorder="1" applyAlignment="1">
      <alignment horizontal="center" vertical="center" wrapText="1"/>
    </xf>
    <xf numFmtId="0" fontId="17" fillId="3" borderId="23" xfId="14" applyFont="1" applyFill="1" applyBorder="1" applyAlignment="1">
      <alignment horizontal="center" vertical="center" wrapText="1"/>
    </xf>
    <xf numFmtId="0" fontId="17" fillId="3" borderId="16" xfId="14" applyFont="1" applyFill="1" applyBorder="1" applyAlignment="1">
      <alignment horizontal="center" vertical="center" wrapText="1"/>
    </xf>
    <xf numFmtId="0" fontId="17" fillId="3" borderId="42" xfId="14" applyFont="1" applyFill="1" applyBorder="1" applyAlignment="1">
      <alignment horizontal="center" vertical="center" wrapText="1"/>
    </xf>
    <xf numFmtId="0" fontId="17" fillId="3" borderId="0" xfId="14" applyFont="1" applyFill="1" applyAlignment="1">
      <alignment horizontal="center" vertical="center" wrapText="1"/>
    </xf>
    <xf numFmtId="0" fontId="17" fillId="3" borderId="14" xfId="14" applyFont="1" applyFill="1" applyBorder="1" applyAlignment="1">
      <alignment horizontal="center" vertical="center" wrapText="1"/>
    </xf>
    <xf numFmtId="0" fontId="17" fillId="3" borderId="34" xfId="14" applyFont="1" applyFill="1" applyBorder="1" applyAlignment="1">
      <alignment horizontal="center" vertical="center" wrapText="1"/>
    </xf>
    <xf numFmtId="0" fontId="17" fillId="3" borderId="15" xfId="14" applyFont="1" applyFill="1" applyBorder="1" applyAlignment="1">
      <alignment horizontal="center" vertical="center" wrapText="1"/>
    </xf>
    <xf numFmtId="184" fontId="17" fillId="3" borderId="159" xfId="18" applyNumberFormat="1" applyFont="1" applyFill="1" applyBorder="1" applyAlignment="1">
      <alignment horizontal="right" vertical="center" shrinkToFit="1"/>
    </xf>
    <xf numFmtId="184" fontId="17" fillId="3" borderId="26" xfId="18" applyNumberFormat="1" applyFont="1" applyFill="1" applyBorder="1" applyAlignment="1">
      <alignment horizontal="right" vertical="center" shrinkToFit="1"/>
    </xf>
    <xf numFmtId="183" fontId="17" fillId="3" borderId="151" xfId="18" applyNumberFormat="1" applyFont="1" applyFill="1" applyBorder="1" applyAlignment="1">
      <alignment horizontal="right" vertical="center" shrinkToFit="1"/>
    </xf>
    <xf numFmtId="183" fontId="17" fillId="3" borderId="154" xfId="18" applyNumberFormat="1" applyFont="1" applyFill="1" applyBorder="1" applyAlignment="1">
      <alignment horizontal="right" vertical="center" shrinkToFit="1"/>
    </xf>
    <xf numFmtId="0" fontId="17" fillId="3" borderId="39" xfId="14" applyFont="1" applyFill="1" applyBorder="1" applyAlignment="1">
      <alignment horizontal="center" vertical="center"/>
    </xf>
    <xf numFmtId="0" fontId="17" fillId="3" borderId="22" xfId="14" applyFont="1" applyFill="1" applyBorder="1" applyAlignment="1">
      <alignment horizontal="center" vertical="center"/>
    </xf>
    <xf numFmtId="0" fontId="17" fillId="3" borderId="41" xfId="14" applyFont="1" applyFill="1" applyBorder="1" applyAlignment="1">
      <alignment horizontal="center" vertical="center"/>
    </xf>
    <xf numFmtId="0" fontId="17" fillId="3" borderId="50" xfId="14" applyFont="1" applyFill="1" applyBorder="1" applyAlignment="1">
      <alignment horizontal="center" vertical="center"/>
    </xf>
    <xf numFmtId="0" fontId="17" fillId="3" borderId="61" xfId="14" applyFont="1" applyFill="1" applyBorder="1" applyAlignment="1">
      <alignment horizontal="left" vertical="center" wrapText="1"/>
    </xf>
    <xf numFmtId="0" fontId="17" fillId="3" borderId="36" xfId="14" applyFont="1" applyFill="1" applyBorder="1" applyAlignment="1">
      <alignment horizontal="left" vertical="center"/>
    </xf>
    <xf numFmtId="0" fontId="17" fillId="3" borderId="38" xfId="14" applyFont="1" applyFill="1" applyBorder="1" applyAlignment="1">
      <alignment horizontal="left" vertical="center"/>
    </xf>
    <xf numFmtId="184" fontId="17" fillId="3" borderId="97" xfId="18" applyNumberFormat="1" applyFont="1" applyFill="1" applyBorder="1" applyAlignment="1">
      <alignment horizontal="right" vertical="center" shrinkToFit="1"/>
    </xf>
    <xf numFmtId="184" fontId="17" fillId="3" borderId="103" xfId="18" applyNumberFormat="1" applyFont="1" applyFill="1" applyBorder="1" applyAlignment="1">
      <alignment horizontal="right" vertical="center" shrinkToFit="1"/>
    </xf>
    <xf numFmtId="184" fontId="17" fillId="3" borderId="134" xfId="18" applyNumberFormat="1" applyFont="1" applyFill="1" applyBorder="1" applyAlignment="1">
      <alignment horizontal="right" vertical="center" shrinkToFit="1"/>
    </xf>
    <xf numFmtId="184" fontId="17" fillId="3" borderId="139" xfId="18" applyNumberFormat="1" applyFont="1" applyFill="1" applyBorder="1" applyAlignment="1">
      <alignment horizontal="right" vertical="center" shrinkToFit="1"/>
    </xf>
    <xf numFmtId="184" fontId="17" fillId="3" borderId="163" xfId="18" applyNumberFormat="1" applyFont="1" applyFill="1" applyBorder="1" applyAlignment="1">
      <alignment horizontal="right" vertical="center" shrinkToFit="1"/>
    </xf>
    <xf numFmtId="0" fontId="17" fillId="3" borderId="43" xfId="14" applyFont="1" applyFill="1" applyBorder="1">
      <alignment vertical="center"/>
    </xf>
    <xf numFmtId="0" fontId="17" fillId="3" borderId="17" xfId="14" applyFont="1" applyFill="1" applyBorder="1">
      <alignment vertical="center"/>
    </xf>
    <xf numFmtId="183" fontId="17" fillId="3" borderId="165" xfId="18" applyNumberFormat="1" applyFont="1" applyFill="1" applyBorder="1" applyAlignment="1">
      <alignment horizontal="right" vertical="center" shrinkToFit="1"/>
    </xf>
    <xf numFmtId="183" fontId="17" fillId="3" borderId="166" xfId="18" applyNumberFormat="1" applyFont="1" applyFill="1" applyBorder="1" applyAlignment="1">
      <alignment horizontal="right" vertical="center" shrinkToFit="1"/>
    </xf>
    <xf numFmtId="184" fontId="17" fillId="3" borderId="166" xfId="18" applyNumberFormat="1" applyFont="1" applyFill="1" applyBorder="1" applyAlignment="1">
      <alignment horizontal="right" vertical="center" shrinkToFit="1"/>
    </xf>
    <xf numFmtId="184" fontId="17" fillId="3" borderId="170" xfId="18" applyNumberFormat="1" applyFont="1" applyFill="1" applyBorder="1" applyAlignment="1">
      <alignment horizontal="right" vertical="center" shrinkToFit="1"/>
    </xf>
    <xf numFmtId="0" fontId="17" fillId="3" borderId="0" xfId="14" applyFont="1" applyFill="1" applyAlignment="1">
      <alignment horizontal="right" vertical="center" wrapText="1"/>
    </xf>
    <xf numFmtId="0" fontId="17" fillId="3" borderId="0" xfId="14" applyFont="1" applyFill="1" applyAlignment="1">
      <alignment horizontal="right" vertical="center"/>
    </xf>
    <xf numFmtId="0" fontId="17" fillId="3" borderId="14" xfId="14" applyFont="1" applyFill="1" applyBorder="1" applyAlignment="1">
      <alignment horizontal="right" vertical="center"/>
    </xf>
    <xf numFmtId="184" fontId="17" fillId="3" borderId="132" xfId="18" applyNumberFormat="1" applyFont="1" applyFill="1" applyBorder="1" applyAlignment="1">
      <alignment horizontal="right" vertical="center" shrinkToFit="1"/>
    </xf>
    <xf numFmtId="184" fontId="17" fillId="3" borderId="137" xfId="18" applyNumberFormat="1" applyFont="1" applyFill="1" applyBorder="1" applyAlignment="1">
      <alignment horizontal="right" vertical="center" shrinkToFit="1"/>
    </xf>
    <xf numFmtId="184" fontId="17" fillId="3" borderId="142" xfId="18" applyNumberFormat="1" applyFont="1" applyFill="1" applyBorder="1" applyAlignment="1">
      <alignment horizontal="right" vertical="center" shrinkToFit="1"/>
    </xf>
    <xf numFmtId="0" fontId="17" fillId="3" borderId="8" xfId="14" applyFont="1" applyFill="1" applyBorder="1">
      <alignment vertical="center"/>
    </xf>
    <xf numFmtId="185" fontId="17" fillId="3" borderId="42" xfId="18" applyNumberFormat="1" applyFont="1" applyFill="1" applyBorder="1" applyAlignment="1">
      <alignment horizontal="right" vertical="center" shrinkToFit="1"/>
    </xf>
    <xf numFmtId="185" fontId="17" fillId="3" borderId="0" xfId="18" applyNumberFormat="1" applyFont="1" applyFill="1" applyAlignment="1">
      <alignment horizontal="right" vertical="center" shrinkToFit="1"/>
    </xf>
    <xf numFmtId="185" fontId="17" fillId="3" borderId="14" xfId="18" applyNumberFormat="1" applyFont="1" applyFill="1" applyBorder="1" applyAlignment="1">
      <alignment horizontal="right" vertical="center" shrinkToFit="1"/>
    </xf>
    <xf numFmtId="185" fontId="17" fillId="3" borderId="58" xfId="18" applyNumberFormat="1" applyFont="1" applyFill="1" applyBorder="1" applyAlignment="1">
      <alignment horizontal="right" vertical="center" shrinkToFit="1"/>
    </xf>
    <xf numFmtId="0" fontId="17" fillId="3" borderId="12" xfId="14" applyFont="1" applyFill="1" applyBorder="1" applyAlignment="1">
      <alignment horizontal="center" vertical="center" wrapText="1"/>
    </xf>
    <xf numFmtId="0" fontId="17" fillId="3" borderId="8" xfId="14" applyFont="1" applyFill="1" applyBorder="1" applyAlignment="1">
      <alignment horizontal="center" vertical="center" wrapText="1"/>
    </xf>
    <xf numFmtId="0" fontId="17" fillId="3" borderId="9" xfId="14" applyFont="1" applyFill="1" applyBorder="1" applyAlignment="1">
      <alignment horizontal="center" vertical="center" wrapText="1"/>
    </xf>
    <xf numFmtId="0" fontId="17" fillId="3" borderId="20" xfId="14" applyFont="1" applyFill="1" applyBorder="1" applyAlignment="1">
      <alignment horizontal="center" vertical="center" wrapText="1"/>
    </xf>
    <xf numFmtId="0" fontId="17" fillId="3" borderId="17" xfId="14" applyFont="1" applyFill="1" applyBorder="1" applyAlignment="1">
      <alignment horizontal="center" vertical="center" wrapText="1"/>
    </xf>
    <xf numFmtId="0" fontId="17" fillId="3" borderId="11" xfId="14" applyFont="1" applyFill="1" applyBorder="1" applyAlignment="1">
      <alignment horizontal="center" vertical="center"/>
    </xf>
    <xf numFmtId="186" fontId="17" fillId="3" borderId="42" xfId="18" applyNumberFormat="1" applyFont="1" applyFill="1" applyBorder="1" applyAlignment="1">
      <alignment horizontal="right" vertical="center" shrinkToFit="1"/>
    </xf>
    <xf numFmtId="186" fontId="17" fillId="3" borderId="0" xfId="18" applyNumberFormat="1" applyFont="1" applyFill="1" applyAlignment="1">
      <alignment horizontal="right" vertical="center" shrinkToFit="1"/>
    </xf>
    <xf numFmtId="186" fontId="17" fillId="3" borderId="14" xfId="18" applyNumberFormat="1" applyFont="1" applyFill="1" applyBorder="1" applyAlignment="1">
      <alignment horizontal="right" vertical="center" shrinkToFit="1"/>
    </xf>
    <xf numFmtId="186" fontId="17" fillId="3" borderId="58" xfId="18" applyNumberFormat="1" applyFont="1" applyFill="1" applyBorder="1" applyAlignment="1">
      <alignment horizontal="right" vertical="center" shrinkToFit="1"/>
    </xf>
    <xf numFmtId="0" fontId="18" fillId="3" borderId="56" xfId="14" applyFont="1" applyFill="1" applyBorder="1" applyAlignment="1">
      <alignment horizontal="left" vertical="center"/>
    </xf>
    <xf numFmtId="0" fontId="17" fillId="3" borderId="34" xfId="14" applyFont="1" applyFill="1" applyBorder="1" applyAlignment="1">
      <alignment horizontal="left" vertical="center"/>
    </xf>
    <xf numFmtId="0" fontId="17" fillId="3" borderId="34" xfId="14" applyFont="1" applyFill="1" applyBorder="1" applyAlignment="1">
      <alignment horizontal="right" vertical="center" wrapText="1"/>
    </xf>
    <xf numFmtId="0" fontId="17" fillId="3" borderId="34" xfId="14" applyFont="1" applyFill="1" applyBorder="1" applyAlignment="1">
      <alignment horizontal="right" vertical="center"/>
    </xf>
    <xf numFmtId="0" fontId="17" fillId="3" borderId="15" xfId="14" applyFont="1" applyFill="1" applyBorder="1" applyAlignment="1">
      <alignment horizontal="right" vertical="center"/>
    </xf>
    <xf numFmtId="184" fontId="17" fillId="3" borderId="133" xfId="18" applyNumberFormat="1" applyFont="1" applyFill="1" applyBorder="1" applyAlignment="1">
      <alignment horizontal="right" vertical="center" shrinkToFit="1"/>
    </xf>
    <xf numFmtId="184" fontId="17" fillId="3" borderId="138" xfId="18" applyNumberFormat="1" applyFont="1" applyFill="1" applyBorder="1" applyAlignment="1">
      <alignment horizontal="right" vertical="center" shrinkToFit="1"/>
    </xf>
    <xf numFmtId="184" fontId="17" fillId="3" borderId="143" xfId="18" applyNumberFormat="1" applyFont="1" applyFill="1" applyBorder="1" applyAlignment="1">
      <alignment horizontal="right" vertical="center" shrinkToFit="1"/>
    </xf>
    <xf numFmtId="0" fontId="17" fillId="3" borderId="9" xfId="14" applyFont="1" applyFill="1" applyBorder="1">
      <alignment vertical="center"/>
    </xf>
    <xf numFmtId="186" fontId="17" fillId="3" borderId="43" xfId="18" applyNumberFormat="1" applyFont="1" applyFill="1" applyBorder="1" applyAlignment="1">
      <alignment horizontal="right" vertical="center" shrinkToFit="1"/>
    </xf>
    <xf numFmtId="186" fontId="17" fillId="3" borderId="20" xfId="18" applyNumberFormat="1" applyFont="1" applyFill="1" applyBorder="1" applyAlignment="1">
      <alignment horizontal="right" vertical="center" shrinkToFit="1"/>
    </xf>
    <xf numFmtId="186" fontId="17" fillId="3" borderId="17" xfId="18" applyNumberFormat="1" applyFont="1" applyFill="1" applyBorder="1" applyAlignment="1">
      <alignment horizontal="right" vertical="center" shrinkToFit="1"/>
    </xf>
    <xf numFmtId="186" fontId="17" fillId="3" borderId="155" xfId="18" applyNumberFormat="1" applyFont="1" applyFill="1" applyBorder="1" applyAlignment="1">
      <alignment horizontal="right" vertical="center" shrinkToFit="1"/>
    </xf>
    <xf numFmtId="186" fontId="17" fillId="3" borderId="156" xfId="18" applyNumberFormat="1" applyFont="1" applyFill="1" applyBorder="1" applyAlignment="1">
      <alignment horizontal="right" vertical="center" shrinkToFit="1"/>
    </xf>
    <xf numFmtId="186" fontId="17" fillId="3" borderId="157" xfId="18" applyNumberFormat="1" applyFont="1" applyFill="1" applyBorder="1" applyAlignment="1">
      <alignment horizontal="right" vertical="center" shrinkToFit="1"/>
    </xf>
    <xf numFmtId="0" fontId="17" fillId="3" borderId="12" xfId="14" applyFont="1" applyFill="1" applyBorder="1" applyAlignment="1">
      <alignment horizontal="left" vertical="center"/>
    </xf>
    <xf numFmtId="0" fontId="17" fillId="3" borderId="23" xfId="14" applyFont="1" applyFill="1" applyBorder="1" applyAlignment="1">
      <alignment horizontal="left" vertical="center"/>
    </xf>
    <xf numFmtId="0" fontId="17" fillId="3" borderId="23" xfId="14" applyFont="1" applyFill="1" applyBorder="1" applyAlignment="1">
      <alignment horizontal="right" vertical="center"/>
    </xf>
    <xf numFmtId="0" fontId="17" fillId="3" borderId="16" xfId="14" applyFont="1" applyFill="1" applyBorder="1" applyAlignment="1">
      <alignment horizontal="right" vertical="center"/>
    </xf>
    <xf numFmtId="184" fontId="17" fillId="3" borderId="131" xfId="18" applyNumberFormat="1" applyFont="1" applyFill="1" applyBorder="1" applyAlignment="1">
      <alignment horizontal="right" vertical="center" shrinkToFit="1"/>
    </xf>
    <xf numFmtId="184" fontId="17" fillId="3" borderId="136" xfId="18" applyNumberFormat="1" applyFont="1" applyFill="1" applyBorder="1" applyAlignment="1">
      <alignment horizontal="right" vertical="center" shrinkToFit="1"/>
    </xf>
    <xf numFmtId="184" fontId="17" fillId="3" borderId="141" xfId="18" applyNumberFormat="1" applyFont="1" applyFill="1" applyBorder="1" applyAlignment="1">
      <alignment horizontal="right" vertical="center" shrinkToFit="1"/>
    </xf>
    <xf numFmtId="185" fontId="17" fillId="3" borderId="30" xfId="18" applyNumberFormat="1" applyFont="1" applyFill="1" applyBorder="1" applyAlignment="1">
      <alignment horizontal="right" vertical="center" shrinkToFit="1"/>
    </xf>
    <xf numFmtId="185" fontId="17" fillId="3" borderId="23" xfId="18" applyNumberFormat="1" applyFont="1" applyFill="1" applyBorder="1" applyAlignment="1">
      <alignment horizontal="right" vertical="center" shrinkToFit="1"/>
    </xf>
    <xf numFmtId="185" fontId="17" fillId="3" borderId="16" xfId="18" applyNumberFormat="1" applyFont="1" applyFill="1" applyBorder="1" applyAlignment="1">
      <alignment horizontal="right" vertical="center" shrinkToFit="1"/>
    </xf>
    <xf numFmtId="185" fontId="17" fillId="3" borderId="54" xfId="18" applyNumberFormat="1" applyFont="1" applyFill="1" applyBorder="1" applyAlignment="1">
      <alignment horizontal="right" vertical="center" shrinkToFit="1"/>
    </xf>
    <xf numFmtId="0" fontId="17" fillId="3" borderId="23" xfId="14" applyFont="1" applyFill="1" applyBorder="1" applyAlignment="1">
      <alignment horizontal="center" vertical="center"/>
    </xf>
    <xf numFmtId="0" fontId="17" fillId="3" borderId="16" xfId="14" applyFont="1" applyFill="1" applyBorder="1" applyAlignment="1">
      <alignment horizontal="center" vertical="center"/>
    </xf>
    <xf numFmtId="184" fontId="17" fillId="3" borderId="32" xfId="18" applyNumberFormat="1" applyFont="1" applyFill="1" applyBorder="1" applyAlignment="1">
      <alignment horizontal="right" vertical="center" shrinkToFit="1"/>
    </xf>
    <xf numFmtId="184" fontId="17" fillId="3" borderId="35" xfId="18" applyNumberFormat="1" applyFont="1" applyFill="1" applyBorder="1" applyAlignment="1">
      <alignment horizontal="right" vertical="center" shrinkToFit="1"/>
    </xf>
    <xf numFmtId="184" fontId="17" fillId="3" borderId="113" xfId="18" applyNumberFormat="1" applyFont="1" applyFill="1" applyBorder="1" applyAlignment="1">
      <alignment horizontal="right" vertical="center" shrinkToFit="1"/>
    </xf>
    <xf numFmtId="184" fontId="17" fillId="3" borderId="119" xfId="18" applyNumberFormat="1" applyFont="1" applyFill="1" applyBorder="1" applyAlignment="1">
      <alignment horizontal="right" vertical="center" shrinkToFit="1"/>
    </xf>
    <xf numFmtId="184" fontId="17" fillId="3" borderId="140" xfId="18" applyNumberFormat="1" applyFont="1" applyFill="1" applyBorder="1" applyAlignment="1">
      <alignment horizontal="right" vertical="center" shrinkToFit="1"/>
    </xf>
    <xf numFmtId="0" fontId="17" fillId="3" borderId="20" xfId="14" applyFont="1" applyFill="1" applyBorder="1" applyAlignment="1">
      <alignment horizontal="center" vertical="center"/>
    </xf>
    <xf numFmtId="0" fontId="17" fillId="3" borderId="17" xfId="14" applyFont="1" applyFill="1" applyBorder="1" applyAlignment="1">
      <alignment horizontal="center" vertical="center"/>
    </xf>
    <xf numFmtId="184" fontId="17" fillId="3" borderId="108" xfId="18" applyNumberFormat="1" applyFont="1" applyFill="1" applyBorder="1" applyAlignment="1">
      <alignment horizontal="right" vertical="center" shrinkToFit="1"/>
    </xf>
    <xf numFmtId="184" fontId="17" fillId="3" borderId="36" xfId="18" applyNumberFormat="1" applyFont="1" applyFill="1" applyBorder="1" applyAlignment="1">
      <alignment horizontal="right" vertical="center" shrinkToFit="1"/>
    </xf>
    <xf numFmtId="184" fontId="17" fillId="3" borderId="114" xfId="18" applyNumberFormat="1" applyFont="1" applyFill="1" applyBorder="1" applyAlignment="1">
      <alignment horizontal="right" vertical="center" shrinkToFit="1"/>
    </xf>
    <xf numFmtId="184" fontId="17" fillId="3" borderId="144" xfId="18" applyNumberFormat="1" applyFont="1" applyFill="1" applyBorder="1" applyAlignment="1">
      <alignment horizontal="right" vertical="center" shrinkToFit="1"/>
    </xf>
    <xf numFmtId="0" fontId="17" fillId="4" borderId="7" xfId="14" applyFont="1" applyFill="1" applyBorder="1" applyAlignment="1" applyProtection="1">
      <alignment horizontal="center" vertical="center" wrapText="1"/>
      <protection locked="0"/>
    </xf>
    <xf numFmtId="0" fontId="17" fillId="4" borderId="76" xfId="14" applyFont="1" applyFill="1" applyBorder="1" applyAlignment="1" applyProtection="1">
      <alignment horizontal="center" vertical="center" wrapText="1"/>
      <protection locked="0"/>
    </xf>
    <xf numFmtId="0" fontId="17" fillId="3" borderId="12" xfId="14" applyFont="1" applyFill="1" applyBorder="1" applyAlignment="1">
      <alignment horizontal="center" vertical="center" textRotation="255" shrinkToFit="1"/>
    </xf>
    <xf numFmtId="0" fontId="17" fillId="3" borderId="16" xfId="14" applyFont="1" applyFill="1" applyBorder="1" applyAlignment="1">
      <alignment horizontal="center" vertical="center" textRotation="255" shrinkToFit="1"/>
    </xf>
    <xf numFmtId="0" fontId="17" fillId="3" borderId="8" xfId="14" applyFont="1" applyFill="1" applyBorder="1" applyAlignment="1">
      <alignment horizontal="center" vertical="center" textRotation="255" shrinkToFit="1"/>
    </xf>
    <xf numFmtId="0" fontId="17" fillId="3" borderId="14" xfId="14" applyFont="1" applyFill="1" applyBorder="1" applyAlignment="1">
      <alignment horizontal="center" vertical="center" textRotation="255" shrinkToFit="1"/>
    </xf>
    <xf numFmtId="0" fontId="17" fillId="3" borderId="56" xfId="14" applyFont="1" applyFill="1" applyBorder="1" applyAlignment="1">
      <alignment horizontal="center" vertical="center" textRotation="255" shrinkToFit="1"/>
    </xf>
    <xf numFmtId="0" fontId="17" fillId="3" borderId="15" xfId="14" applyFont="1" applyFill="1" applyBorder="1" applyAlignment="1">
      <alignment horizontal="center" vertical="center" textRotation="255" shrinkToFit="1"/>
    </xf>
    <xf numFmtId="0" fontId="17" fillId="3" borderId="12" xfId="14" applyFont="1" applyFill="1" applyBorder="1" applyAlignment="1">
      <alignment horizontal="left" vertical="center" wrapText="1"/>
    </xf>
    <xf numFmtId="0" fontId="17" fillId="3" borderId="23" xfId="14" applyFont="1" applyFill="1" applyBorder="1" applyAlignment="1">
      <alignment horizontal="left" vertical="center" wrapText="1"/>
    </xf>
    <xf numFmtId="0" fontId="17" fillId="3" borderId="9" xfId="14" applyFont="1" applyFill="1" applyBorder="1" applyAlignment="1">
      <alignment horizontal="left" vertical="center" wrapText="1"/>
    </xf>
    <xf numFmtId="0" fontId="17" fillId="3" borderId="20" xfId="14" applyFont="1" applyFill="1" applyBorder="1" applyAlignment="1">
      <alignment horizontal="left" vertical="center" wrapText="1"/>
    </xf>
    <xf numFmtId="0" fontId="17" fillId="3" borderId="12" xfId="14" applyFont="1" applyFill="1" applyBorder="1" applyAlignment="1">
      <alignment horizontal="center" vertical="center" textRotation="255" wrapText="1"/>
    </xf>
    <xf numFmtId="0" fontId="17" fillId="3" borderId="8" xfId="14" applyFont="1" applyFill="1" applyBorder="1" applyAlignment="1">
      <alignment horizontal="center" vertical="center" textRotation="255" wrapText="1"/>
    </xf>
    <xf numFmtId="0" fontId="17" fillId="3" borderId="56" xfId="14" applyFont="1" applyFill="1" applyBorder="1" applyAlignment="1">
      <alignment horizontal="center" vertical="center" textRotation="255" wrapText="1"/>
    </xf>
    <xf numFmtId="0" fontId="17" fillId="4" borderId="7" xfId="14" applyFont="1" applyFill="1" applyBorder="1" applyAlignment="1" applyProtection="1">
      <alignment horizontal="center" vertical="center" wrapText="1" shrinkToFit="1"/>
      <protection locked="0"/>
    </xf>
    <xf numFmtId="0" fontId="17" fillId="4" borderId="19" xfId="14" applyFont="1" applyFill="1" applyBorder="1" applyAlignment="1" applyProtection="1">
      <alignment horizontal="center" vertical="center" shrinkToFit="1"/>
      <protection locked="0"/>
    </xf>
    <xf numFmtId="0" fontId="17" fillId="4" borderId="53" xfId="14" applyFont="1" applyFill="1" applyBorder="1" applyAlignment="1" applyProtection="1">
      <alignment horizontal="center" vertical="center" shrinkToFit="1"/>
      <protection locked="0"/>
    </xf>
    <xf numFmtId="0" fontId="17" fillId="4" borderId="76" xfId="14" applyFont="1" applyFill="1" applyBorder="1" applyAlignment="1" applyProtection="1">
      <alignment horizontal="center" vertical="center" shrinkToFit="1"/>
      <protection locked="0"/>
    </xf>
    <xf numFmtId="0" fontId="17" fillId="4" borderId="82" xfId="14" applyFont="1" applyFill="1" applyBorder="1" applyAlignment="1" applyProtection="1">
      <alignment horizontal="center" vertical="center" shrinkToFit="1"/>
      <protection locked="0"/>
    </xf>
    <xf numFmtId="0" fontId="17" fillId="4" borderId="121" xfId="14" applyFont="1" applyFill="1" applyBorder="1" applyAlignment="1" applyProtection="1">
      <alignment horizontal="center" vertical="center" shrinkToFit="1"/>
      <protection locked="0"/>
    </xf>
    <xf numFmtId="0" fontId="17" fillId="4" borderId="40" xfId="14" applyFont="1" applyFill="1" applyBorder="1" applyAlignment="1" applyProtection="1">
      <alignment horizontal="center" vertical="center" wrapText="1" shrinkToFit="1"/>
      <protection locked="0"/>
    </xf>
    <xf numFmtId="0" fontId="17" fillId="4" borderId="13"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shrinkToFit="1"/>
      <protection locked="0"/>
    </xf>
    <xf numFmtId="0" fontId="17" fillId="4" borderId="89"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protection locked="0"/>
    </xf>
    <xf numFmtId="0" fontId="14" fillId="3" borderId="32" xfId="20" applyFont="1" applyFill="1" applyBorder="1" applyAlignment="1">
      <alignment horizontal="left" vertical="center"/>
    </xf>
    <xf numFmtId="0" fontId="14" fillId="3" borderId="35" xfId="20" applyFont="1" applyFill="1" applyBorder="1" applyAlignment="1">
      <alignment horizontal="left" vertical="center"/>
    </xf>
    <xf numFmtId="0" fontId="14" fillId="3" borderId="37" xfId="20" applyFont="1" applyFill="1" applyBorder="1" applyAlignment="1">
      <alignment horizontal="left" vertical="center"/>
    </xf>
    <xf numFmtId="178" fontId="21" fillId="0" borderId="32" xfId="21" applyNumberFormat="1" applyFont="1" applyBorder="1">
      <alignment vertical="center"/>
    </xf>
    <xf numFmtId="178" fontId="21" fillId="0" borderId="35" xfId="21" applyNumberFormat="1" applyFont="1" applyBorder="1">
      <alignment vertical="center"/>
    </xf>
    <xf numFmtId="178" fontId="21" fillId="0" borderId="37" xfId="21" applyNumberFormat="1" applyFont="1" applyBorder="1">
      <alignment vertical="center"/>
    </xf>
    <xf numFmtId="187" fontId="14" fillId="3" borderId="32" xfId="20" applyNumberFormat="1" applyFont="1" applyFill="1" applyBorder="1" applyAlignment="1">
      <alignment horizontal="left" vertical="center" wrapText="1"/>
    </xf>
    <xf numFmtId="187" fontId="14" fillId="3" borderId="35" xfId="20" applyNumberFormat="1" applyFont="1" applyFill="1" applyBorder="1" applyAlignment="1">
      <alignment horizontal="left" vertical="center" wrapText="1"/>
    </xf>
    <xf numFmtId="187" fontId="14" fillId="3" borderId="37" xfId="20" applyNumberFormat="1" applyFont="1" applyFill="1" applyBorder="1" applyAlignment="1">
      <alignment horizontal="left" vertical="center" wrapText="1"/>
    </xf>
    <xf numFmtId="0" fontId="14" fillId="3" borderId="32" xfId="21" applyFont="1" applyFill="1" applyBorder="1" applyAlignment="1">
      <alignment vertical="center"/>
    </xf>
    <xf numFmtId="0" fontId="14" fillId="3" borderId="35" xfId="21" applyFont="1" applyFill="1" applyBorder="1" applyAlignment="1">
      <alignment vertical="center"/>
    </xf>
    <xf numFmtId="0" fontId="14" fillId="3" borderId="37" xfId="21" applyFont="1" applyFill="1" applyBorder="1" applyAlignment="1">
      <alignment vertical="center"/>
    </xf>
    <xf numFmtId="178" fontId="21" fillId="0" borderId="32" xfId="15" applyNumberFormat="1" applyFont="1" applyBorder="1" applyAlignment="1">
      <alignment horizontal="center" vertical="center"/>
    </xf>
    <xf numFmtId="178" fontId="21" fillId="0" borderId="35" xfId="15" applyNumberFormat="1" applyFont="1" applyBorder="1" applyAlignment="1">
      <alignment horizontal="center" vertical="center"/>
    </xf>
    <xf numFmtId="178" fontId="21" fillId="0" borderId="37" xfId="15" applyNumberFormat="1" applyFont="1" applyBorder="1" applyAlignment="1">
      <alignment horizontal="center" vertical="center"/>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78" fontId="21" fillId="0" borderId="27" xfId="15" applyNumberFormat="1" applyFont="1" applyBorder="1" applyAlignment="1">
      <alignment horizontal="center" vertical="center" wrapText="1"/>
    </xf>
    <xf numFmtId="178" fontId="21" fillId="0" borderId="26" xfId="15" applyNumberFormat="1" applyFont="1" applyBorder="1" applyAlignment="1">
      <alignment horizontal="center" vertical="center" wrapText="1"/>
    </xf>
    <xf numFmtId="178" fontId="14" fillId="3" borderId="32" xfId="21" applyNumberFormat="1" applyFont="1" applyFill="1" applyBorder="1" applyAlignment="1">
      <alignment vertical="center" wrapText="1"/>
    </xf>
    <xf numFmtId="178" fontId="14" fillId="3" borderId="35" xfId="21" applyNumberFormat="1" applyFont="1" applyFill="1" applyBorder="1" applyAlignment="1">
      <alignment vertical="center" wrapText="1"/>
    </xf>
    <xf numFmtId="178" fontId="14" fillId="3" borderId="37" xfId="21" applyNumberFormat="1" applyFont="1" applyFill="1" applyBorder="1" applyAlignment="1">
      <alignment vertical="center" wrapText="1"/>
    </xf>
    <xf numFmtId="178" fontId="14" fillId="0" borderId="32" xfId="21" applyNumberFormat="1" applyFont="1" applyFill="1" applyBorder="1" applyAlignment="1">
      <alignment vertical="center" wrapText="1"/>
    </xf>
    <xf numFmtId="178" fontId="14" fillId="0" borderId="35" xfId="21" applyNumberFormat="1" applyFont="1" applyFill="1" applyBorder="1" applyAlignment="1">
      <alignment vertical="center" wrapText="1"/>
    </xf>
    <xf numFmtId="178" fontId="14" fillId="0" borderId="37" xfId="21" applyNumberFormat="1" applyFont="1" applyFill="1" applyBorder="1" applyAlignment="1">
      <alignment vertical="center" wrapText="1"/>
    </xf>
    <xf numFmtId="178" fontId="14" fillId="0" borderId="23" xfId="21" applyNumberFormat="1" applyFont="1" applyFill="1" applyBorder="1">
      <alignment vertical="center"/>
    </xf>
    <xf numFmtId="0" fontId="22" fillId="0" borderId="19" xfId="8" applyFont="1" applyFill="1" applyBorder="1" applyAlignment="1" applyProtection="1">
      <alignment horizontal="left" vertical="center" wrapText="1"/>
    </xf>
    <xf numFmtId="0" fontId="22" fillId="0" borderId="53" xfId="8" applyFont="1" applyFill="1" applyBorder="1" applyAlignment="1" applyProtection="1">
      <alignment horizontal="left" vertical="center" wrapText="1"/>
    </xf>
    <xf numFmtId="0" fontId="22" fillId="0" borderId="23" xfId="8" applyFont="1" applyFill="1" applyBorder="1" applyAlignment="1" applyProtection="1">
      <alignment horizontal="left" vertical="center"/>
    </xf>
    <xf numFmtId="0" fontId="22" fillId="0" borderId="54" xfId="8" applyFont="1" applyFill="1" applyBorder="1" applyAlignment="1" applyProtection="1">
      <alignment horizontal="left" vertical="center"/>
    </xf>
    <xf numFmtId="0" fontId="22" fillId="0" borderId="36" xfId="8" applyFont="1" applyFill="1" applyBorder="1" applyAlignment="1" applyProtection="1">
      <alignment horizontal="left" vertical="center"/>
    </xf>
    <xf numFmtId="0" fontId="22" fillId="0" borderId="52" xfId="8" applyFont="1" applyFill="1" applyBorder="1" applyAlignment="1" applyProtection="1">
      <alignment horizontal="left" vertical="center"/>
    </xf>
    <xf numFmtId="0" fontId="24" fillId="0" borderId="22" xfId="19" applyFont="1" applyFill="1" applyBorder="1" applyAlignment="1">
      <alignment horizontal="left" vertical="center" wrapText="1"/>
    </xf>
    <xf numFmtId="0" fontId="24" fillId="0" borderId="50" xfId="19" applyFont="1" applyFill="1" applyBorder="1" applyAlignment="1">
      <alignment horizontal="left" vertical="center" wrapText="1"/>
    </xf>
    <xf numFmtId="0" fontId="24" fillId="0" borderId="35" xfId="19" applyFont="1" applyFill="1" applyBorder="1" applyAlignment="1">
      <alignment horizontal="left" vertical="center" wrapText="1"/>
    </xf>
    <xf numFmtId="0" fontId="24" fillId="0" borderId="51" xfId="19" applyFont="1" applyBorder="1" applyAlignment="1">
      <alignment horizontal="left" vertical="center" wrapText="1"/>
    </xf>
    <xf numFmtId="0" fontId="24" fillId="0" borderId="36" xfId="19" applyFont="1" applyFill="1" applyBorder="1" applyAlignment="1">
      <alignment horizontal="left" vertical="center" wrapText="1"/>
    </xf>
    <xf numFmtId="0" fontId="24" fillId="0" borderId="52" xfId="19" applyFont="1" applyBorder="1" applyAlignment="1">
      <alignment horizontal="left" vertical="center" wrapText="1"/>
    </xf>
    <xf numFmtId="0" fontId="25" fillId="0" borderId="39" xfId="10" applyFont="1" applyBorder="1">
      <alignment vertical="center"/>
    </xf>
    <xf numFmtId="0" fontId="25" fillId="0" borderId="22" xfId="10" applyFont="1" applyBorder="1">
      <alignment vertical="center"/>
    </xf>
    <xf numFmtId="0" fontId="25" fillId="0" borderId="41" xfId="10" applyFont="1" applyBorder="1">
      <alignment vertical="center"/>
    </xf>
    <xf numFmtId="0" fontId="25" fillId="0" borderId="33" xfId="10" applyFont="1" applyBorder="1">
      <alignment vertical="center"/>
    </xf>
    <xf numFmtId="0" fontId="25" fillId="0" borderId="36" xfId="10" applyFont="1" applyBorder="1">
      <alignment vertical="center"/>
    </xf>
    <xf numFmtId="0" fontId="25" fillId="0" borderId="38" xfId="10" applyFont="1" applyBorder="1">
      <alignment vertical="center"/>
    </xf>
    <xf numFmtId="0" fontId="25" fillId="0" borderId="183" xfId="10" applyFont="1" applyBorder="1" applyAlignment="1">
      <alignment horizontal="center" vertical="center" wrapText="1"/>
    </xf>
    <xf numFmtId="0" fontId="25" fillId="0" borderId="185" xfId="10" applyFont="1" applyBorder="1" applyAlignment="1">
      <alignment horizontal="center" vertical="center" wrapText="1"/>
    </xf>
    <xf numFmtId="0" fontId="25" fillId="0" borderId="79" xfId="10" applyFont="1" applyBorder="1" applyAlignment="1">
      <alignment horizontal="center" vertical="center" wrapText="1"/>
    </xf>
    <xf numFmtId="0" fontId="25" fillId="0" borderId="182" xfId="10" applyFont="1" applyBorder="1" applyAlignment="1">
      <alignment horizontal="center" vertical="center" wrapText="1"/>
    </xf>
    <xf numFmtId="0" fontId="24" fillId="0" borderId="7" xfId="10" applyFont="1" applyFill="1" applyBorder="1" applyAlignment="1">
      <alignment vertical="center" wrapText="1"/>
    </xf>
    <xf numFmtId="0" fontId="24" fillId="0" borderId="13" xfId="10" applyFont="1" applyFill="1" applyBorder="1" applyAlignment="1">
      <alignment vertical="center" wrapText="1"/>
    </xf>
    <xf numFmtId="0" fontId="24" fillId="0" borderId="8" xfId="10" applyFont="1" applyFill="1" applyBorder="1" applyAlignment="1">
      <alignment vertical="center" wrapText="1"/>
    </xf>
    <xf numFmtId="0" fontId="24" fillId="0" borderId="14" xfId="10" applyFont="1" applyFill="1" applyBorder="1" applyAlignment="1">
      <alignment vertical="center" wrapText="1"/>
    </xf>
    <xf numFmtId="0" fontId="24" fillId="0" borderId="56" xfId="10" applyFont="1" applyFill="1" applyBorder="1" applyAlignment="1">
      <alignment vertical="center" wrapText="1"/>
    </xf>
    <xf numFmtId="0" fontId="24" fillId="0" borderId="15" xfId="10" applyFont="1" applyFill="1" applyBorder="1" applyAlignment="1">
      <alignment vertical="center" wrapText="1"/>
    </xf>
    <xf numFmtId="0" fontId="24" fillId="0" borderId="35" xfId="10" applyFont="1" applyFill="1" applyBorder="1" applyAlignment="1">
      <alignment vertical="center"/>
    </xf>
    <xf numFmtId="0" fontId="24" fillId="0" borderId="51" xfId="10" applyFont="1" applyFill="1" applyBorder="1" applyAlignment="1">
      <alignment vertical="center"/>
    </xf>
    <xf numFmtId="0" fontId="24" fillId="0" borderId="57" xfId="10" applyFont="1" applyFill="1" applyBorder="1" applyAlignment="1">
      <alignment vertical="center" wrapText="1"/>
    </xf>
    <xf numFmtId="0" fontId="24" fillId="0" borderId="37" xfId="10" applyFont="1" applyFill="1" applyBorder="1" applyAlignment="1">
      <alignment vertical="center" wrapText="1"/>
    </xf>
    <xf numFmtId="0" fontId="24" fillId="0" borderId="61" xfId="10" applyFont="1" applyFill="1" applyBorder="1" applyAlignment="1">
      <alignment vertical="center"/>
    </xf>
    <xf numFmtId="0" fontId="24" fillId="0" borderId="38" xfId="10" applyFont="1" applyFill="1" applyBorder="1" applyAlignment="1">
      <alignment vertical="center"/>
    </xf>
    <xf numFmtId="0" fontId="24" fillId="0" borderId="36" xfId="10" applyFont="1" applyFill="1" applyBorder="1" applyAlignment="1">
      <alignment vertical="center"/>
    </xf>
    <xf numFmtId="0" fontId="24" fillId="0" borderId="52" xfId="10" applyFont="1" applyFill="1" applyBorder="1" applyAlignment="1">
      <alignment vertical="center"/>
    </xf>
    <xf numFmtId="0" fontId="24" fillId="0" borderId="22" xfId="10" applyFont="1" applyFill="1" applyBorder="1" applyAlignment="1">
      <alignment vertical="center"/>
    </xf>
    <xf numFmtId="0" fontId="24" fillId="0" borderId="50" xfId="10" applyFont="1" applyFill="1" applyBorder="1" applyAlignment="1">
      <alignment vertical="center"/>
    </xf>
    <xf numFmtId="0" fontId="24" fillId="0" borderId="35" xfId="9" applyFont="1" applyFill="1" applyBorder="1" applyAlignment="1">
      <alignment horizontal="left" vertical="center"/>
    </xf>
    <xf numFmtId="0" fontId="24" fillId="0" borderId="51" xfId="9" applyFont="1" applyFill="1" applyBorder="1" applyAlignment="1">
      <alignment horizontal="left" vertical="center"/>
    </xf>
    <xf numFmtId="0" fontId="24" fillId="0" borderId="36" xfId="9" applyFont="1" applyFill="1" applyBorder="1" applyAlignment="1">
      <alignment horizontal="left" vertical="center"/>
    </xf>
    <xf numFmtId="0" fontId="24" fillId="0" borderId="52" xfId="9" applyFont="1" applyFill="1" applyBorder="1" applyAlignment="1">
      <alignment horizontal="left" vertical="center"/>
    </xf>
    <xf numFmtId="0" fontId="24" fillId="0" borderId="12" xfId="9" applyFont="1" applyFill="1" applyBorder="1" applyAlignment="1">
      <alignment vertical="center" wrapText="1"/>
    </xf>
    <xf numFmtId="0" fontId="24" fillId="0" borderId="16" xfId="9" applyFont="1" applyFill="1" applyBorder="1" applyAlignment="1">
      <alignment vertical="center" wrapText="1"/>
    </xf>
    <xf numFmtId="0" fontId="24" fillId="0" borderId="32" xfId="9" applyFont="1" applyFill="1" applyBorder="1" applyAlignment="1">
      <alignment horizontal="center" vertical="center" shrinkToFit="1"/>
    </xf>
    <xf numFmtId="0" fontId="24" fillId="0" borderId="35" xfId="9" applyFont="1" applyFill="1" applyBorder="1" applyAlignment="1">
      <alignment horizontal="center" vertical="center" shrinkToFit="1"/>
    </xf>
    <xf numFmtId="0" fontId="24" fillId="0" borderId="51" xfId="9" applyFont="1" applyFill="1" applyBorder="1" applyAlignment="1">
      <alignment horizontal="center" vertical="center" shrinkToFit="1"/>
    </xf>
    <xf numFmtId="0" fontId="24" fillId="0" borderId="22" xfId="9" applyFont="1" applyFill="1" applyBorder="1" applyAlignment="1">
      <alignment horizontal="left" vertical="center"/>
    </xf>
    <xf numFmtId="0" fontId="24" fillId="0" borderId="50" xfId="9" applyFont="1" applyFill="1" applyBorder="1" applyAlignment="1">
      <alignment horizontal="left" vertical="center"/>
    </xf>
    <xf numFmtId="0" fontId="29" fillId="0" borderId="32" xfId="8" applyFont="1" applyFill="1" applyBorder="1" applyAlignment="1" applyProtection="1">
      <alignment horizontal="left" vertical="center" wrapText="1"/>
      <protection locked="0"/>
    </xf>
    <xf numFmtId="0" fontId="29" fillId="0" borderId="35" xfId="8" applyFont="1" applyFill="1" applyBorder="1" applyAlignment="1" applyProtection="1">
      <alignment horizontal="left" vertical="center" wrapText="1"/>
      <protection locked="0"/>
    </xf>
    <xf numFmtId="0" fontId="29" fillId="0" borderId="51" xfId="8" applyFont="1" applyFill="1" applyBorder="1" applyAlignment="1" applyProtection="1">
      <alignment horizontal="left" vertical="center" wrapText="1"/>
      <protection locked="0"/>
    </xf>
    <xf numFmtId="0" fontId="29" fillId="0" borderId="33" xfId="8" applyFont="1" applyFill="1" applyBorder="1" applyAlignment="1" applyProtection="1">
      <alignment horizontal="left" vertical="center" wrapText="1"/>
      <protection locked="0"/>
    </xf>
    <xf numFmtId="0" fontId="29" fillId="0" borderId="36" xfId="8" applyFont="1" applyFill="1" applyBorder="1" applyAlignment="1" applyProtection="1">
      <alignment horizontal="left" vertical="center" wrapText="1"/>
      <protection locked="0"/>
    </xf>
    <xf numFmtId="0" fontId="29" fillId="0" borderId="52" xfId="8" applyFont="1" applyFill="1" applyBorder="1" applyAlignment="1" applyProtection="1">
      <alignment horizontal="left" vertical="center" wrapText="1"/>
      <protection locked="0"/>
    </xf>
    <xf numFmtId="0" fontId="29" fillId="0" borderId="18" xfId="8" applyFont="1" applyFill="1" applyBorder="1" applyAlignment="1" applyProtection="1">
      <alignment horizontal="left" vertical="center"/>
    </xf>
    <xf numFmtId="0" fontId="29" fillId="0" borderId="64" xfId="8" applyFont="1" applyFill="1" applyBorder="1" applyAlignment="1" applyProtection="1">
      <alignment horizontal="left" vertical="center"/>
    </xf>
    <xf numFmtId="0" fontId="29" fillId="0" borderId="19" xfId="8" applyFont="1" applyFill="1" applyBorder="1" applyAlignment="1" applyProtection="1">
      <alignment horizontal="left" vertical="center" wrapText="1"/>
    </xf>
    <xf numFmtId="0" fontId="29" fillId="0" borderId="53" xfId="8" applyFont="1" applyFill="1" applyBorder="1" applyAlignment="1" applyProtection="1">
      <alignment horizontal="left" vertical="center" wrapText="1"/>
    </xf>
    <xf numFmtId="0" fontId="29" fillId="0" borderId="23" xfId="8" applyFont="1" applyFill="1" applyBorder="1" applyAlignment="1" applyProtection="1">
      <alignment horizontal="left" vertical="center"/>
    </xf>
    <xf numFmtId="0" fontId="29" fillId="0" borderId="54" xfId="8" applyFont="1" applyFill="1" applyBorder="1" applyAlignment="1" applyProtection="1">
      <alignment horizontal="left" vertical="center"/>
    </xf>
    <xf numFmtId="0" fontId="29" fillId="0" borderId="35" xfId="8" applyFont="1" applyFill="1" applyBorder="1" applyAlignment="1" applyProtection="1">
      <alignment horizontal="left" vertical="center"/>
    </xf>
    <xf numFmtId="0" fontId="29" fillId="0" borderId="51" xfId="8" applyFont="1" applyFill="1" applyBorder="1" applyAlignment="1" applyProtection="1">
      <alignment horizontal="left" vertical="center"/>
    </xf>
    <xf numFmtId="0" fontId="47" fillId="0" borderId="0" xfId="23" applyFont="1" applyAlignment="1">
      <alignment horizontal="center" vertical="center"/>
    </xf>
    <xf numFmtId="0" fontId="47" fillId="0" borderId="32" xfId="23" applyFont="1" applyBorder="1" applyAlignment="1">
      <alignment horizontal="center" vertical="center"/>
    </xf>
    <xf numFmtId="0" fontId="47" fillId="0" borderId="35" xfId="23" applyFont="1" applyBorder="1" applyAlignment="1">
      <alignment horizontal="center" vertical="center"/>
    </xf>
    <xf numFmtId="0" fontId="47" fillId="0" borderId="37" xfId="23" applyFont="1" applyBorder="1" applyAlignment="1">
      <alignment horizontal="center" vertical="center"/>
    </xf>
    <xf numFmtId="0" fontId="47" fillId="0" borderId="74" xfId="23" applyFont="1" applyBorder="1" applyAlignment="1">
      <alignment horizontal="center" vertical="center"/>
    </xf>
    <xf numFmtId="184" fontId="47" fillId="3" borderId="74" xfId="24" applyNumberFormat="1" applyFont="1" applyFill="1" applyBorder="1" applyAlignment="1">
      <alignment horizontal="center" vertical="center"/>
    </xf>
    <xf numFmtId="187" fontId="47" fillId="3" borderId="74" xfId="24" applyNumberFormat="1" applyFont="1" applyFill="1" applyBorder="1" applyAlignment="1">
      <alignment horizontal="center" vertical="center" wrapText="1"/>
    </xf>
    <xf numFmtId="0" fontId="47" fillId="0" borderId="30" xfId="23" applyFont="1" applyBorder="1" applyAlignment="1" applyProtection="1">
      <alignment horizontal="left" vertical="top" wrapText="1"/>
      <protection locked="0"/>
    </xf>
    <xf numFmtId="0" fontId="47" fillId="0" borderId="23" xfId="23" applyFont="1" applyBorder="1" applyAlignment="1" applyProtection="1">
      <alignment horizontal="left" vertical="top" wrapText="1"/>
      <protection locked="0"/>
    </xf>
    <xf numFmtId="0" fontId="47" fillId="0" borderId="16" xfId="23" applyFont="1" applyBorder="1" applyAlignment="1" applyProtection="1">
      <alignment horizontal="left" vertical="top" wrapText="1"/>
      <protection locked="0"/>
    </xf>
    <xf numFmtId="0" fontId="47" fillId="0" borderId="42" xfId="23" applyFont="1" applyBorder="1" applyAlignment="1" applyProtection="1">
      <alignment horizontal="left" vertical="top" wrapText="1"/>
      <protection locked="0"/>
    </xf>
    <xf numFmtId="0" fontId="47" fillId="0" borderId="0" xfId="23" applyFont="1" applyAlignment="1" applyProtection="1">
      <alignment horizontal="left" vertical="top" wrapText="1"/>
      <protection locked="0"/>
    </xf>
    <xf numFmtId="0" fontId="47" fillId="0" borderId="14" xfId="23" applyFont="1" applyBorder="1" applyAlignment="1" applyProtection="1">
      <alignment horizontal="left" vertical="top" wrapText="1"/>
      <protection locked="0"/>
    </xf>
    <xf numFmtId="0" fontId="47" fillId="0" borderId="31" xfId="23" applyFont="1" applyBorder="1" applyAlignment="1" applyProtection="1">
      <alignment horizontal="left" vertical="top" wrapText="1"/>
      <protection locked="0"/>
    </xf>
    <xf numFmtId="0" fontId="47" fillId="0" borderId="34" xfId="23" applyFont="1" applyBorder="1" applyAlignment="1" applyProtection="1">
      <alignment horizontal="left" vertical="top" wrapText="1"/>
      <protection locked="0"/>
    </xf>
    <xf numFmtId="0" fontId="47" fillId="0" borderId="15" xfId="23" applyFont="1" applyBorder="1" applyAlignment="1" applyProtection="1">
      <alignment horizontal="left" vertical="top" wrapText="1"/>
      <protection locked="0"/>
    </xf>
    <xf numFmtId="184" fontId="47" fillId="3" borderId="0" xfId="24" applyNumberFormat="1" applyFont="1" applyFill="1" applyAlignment="1">
      <alignment horizontal="center" vertical="center"/>
    </xf>
    <xf numFmtId="187" fontId="47" fillId="3" borderId="0" xfId="24" applyNumberFormat="1" applyFont="1" applyFill="1" applyAlignment="1">
      <alignment horizontal="center" vertical="center" wrapText="1"/>
    </xf>
    <xf numFmtId="187" fontId="47" fillId="0" borderId="0" xfId="24" applyNumberFormat="1" applyFont="1" applyAlignment="1">
      <alignment horizontal="center" vertical="center" wrapText="1"/>
    </xf>
    <xf numFmtId="178" fontId="45" fillId="0" borderId="0" xfId="23" applyNumberFormat="1" applyAlignment="1">
      <alignment horizontal="center" vertical="center"/>
    </xf>
    <xf numFmtId="184" fontId="47" fillId="3" borderId="0" xfId="24" applyNumberFormat="1" applyFont="1" applyFill="1" applyAlignment="1">
      <alignment horizontal="center" vertical="center" wrapText="1"/>
    </xf>
    <xf numFmtId="184" fontId="47" fillId="0" borderId="0" xfId="23" applyNumberFormat="1" applyFont="1" applyAlignment="1">
      <alignment horizontal="center" vertical="center"/>
    </xf>
  </cellXfs>
  <cellStyles count="28">
    <cellStyle name="標準" xfId="0" builtinId="0"/>
    <cellStyle name="標準 2" xfId="1" xr:uid="{00000000-0005-0000-0000-000001000000}"/>
    <cellStyle name="標準 2 2" xfId="2" xr:uid="{00000000-0005-0000-0000-000002000000}"/>
    <cellStyle name="標準 2 2 2" xfId="3" xr:uid="{00000000-0005-0000-0000-000003000000}"/>
    <cellStyle name="標準 2 3" xfId="4" xr:uid="{00000000-0005-0000-0000-000004000000}"/>
    <cellStyle name="標準 2 4" xfId="22" xr:uid="{00000000-0005-0000-0000-000005000000}"/>
    <cellStyle name="標準 3" xfId="5" xr:uid="{00000000-0005-0000-0000-000006000000}"/>
    <cellStyle name="標準 3 2" xfId="6" xr:uid="{00000000-0005-0000-0000-000007000000}"/>
    <cellStyle name="標準 4" xfId="7" xr:uid="{00000000-0005-0000-0000-000008000000}"/>
    <cellStyle name="標準 4_APAHO401600" xfId="8" xr:uid="{00000000-0005-0000-0000-000009000000}"/>
    <cellStyle name="標準 4_APAHO4019001" xfId="9" xr:uid="{00000000-0005-0000-0000-00000A000000}"/>
    <cellStyle name="標準 4_ZJ08_022012_青森市_2010" xfId="10" xr:uid="{00000000-0005-0000-0000-00000B000000}"/>
    <cellStyle name="標準 6" xfId="11" xr:uid="{00000000-0005-0000-0000-00000C000000}"/>
    <cellStyle name="標準 6_APAHO401000" xfId="12" xr:uid="{00000000-0005-0000-0000-00000D000000}"/>
    <cellStyle name="標準 6_APAHO401200_O-JJ1016-001-3_財政状況資料集(決算状況カード(各会計・関係団体))(Rev2)2" xfId="13" xr:uid="{00000000-0005-0000-0000-00000E000000}"/>
    <cellStyle name="標準 6_APAHO402200_O-JJ1016-001-3_財政状況資料集(決算状況カード(各会計・関係団体))(Rev2)2" xfId="14" xr:uid="{00000000-0005-0000-0000-00000F000000}"/>
    <cellStyle name="標準 7" xfId="27" xr:uid="{00000000-0005-0000-0000-000010000000}"/>
    <cellStyle name="標準_【レイアウト】（県）資料３（Ｐ２）　歳出比較分析表" xfId="21" xr:uid="{00000000-0005-0000-0000-000011000000}"/>
    <cellStyle name="標準_【レイアウト】（県）資料３（Ｐ２）　歳出比較分析表 2" xfId="23" xr:uid="{00000000-0005-0000-0000-000012000000}"/>
    <cellStyle name="標準_【レイアウト】（市）資料３（Ｐ２）　歳出比較分析表" xfId="20" xr:uid="{00000000-0005-0000-0000-000013000000}"/>
    <cellStyle name="標準_【レイアウト】（市）資料３（Ｐ２）　歳出比較分析表 2" xfId="24" xr:uid="{00000000-0005-0000-0000-000014000000}"/>
    <cellStyle name="標準_APAHO251300" xfId="15" xr:uid="{00000000-0005-0000-0000-000015000000}"/>
    <cellStyle name="標準_APAHO251300 2" xfId="25" xr:uid="{00000000-0005-0000-0000-000016000000}"/>
    <cellStyle name="標準_APAHO252300" xfId="16" xr:uid="{00000000-0005-0000-0000-000017000000}"/>
    <cellStyle name="標準_APAHO252300 2" xfId="26" xr:uid="{00000000-0005-0000-0000-000018000000}"/>
    <cellStyle name="標準_Book1" xfId="17" xr:uid="{00000000-0005-0000-0000-000019000000}"/>
    <cellStyle name="標準_O-JJ0722-001-3_決算状況カード(各会計・関係団体)_O-JJ1016-001-3_財政状況資料集(決算状況カード(各会計・関係団体))(Rev2)2" xfId="18" xr:uid="{00000000-0005-0000-0000-00001A000000}"/>
    <cellStyle name="標準_O-JJ0722-001-8_連結実質赤字比率に係る赤字・黒字の構成分析" xfId="19" xr:uid="{00000000-0005-0000-0000-00001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DFE4-4055-BF2F-5C6F1B54AE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95097</c:v>
                </c:pt>
                <c:pt idx="1">
                  <c:v>110832</c:v>
                </c:pt>
                <c:pt idx="2">
                  <c:v>80717</c:v>
                </c:pt>
                <c:pt idx="3">
                  <c:v>95432</c:v>
                </c:pt>
                <c:pt idx="4">
                  <c:v>69736</c:v>
                </c:pt>
              </c:numCache>
            </c:numRef>
          </c:val>
          <c:smooth val="0"/>
          <c:extLst>
            <c:ext xmlns:c16="http://schemas.microsoft.com/office/drawing/2014/chart" uri="{C3380CC4-5D6E-409C-BE32-E72D297353CC}">
              <c16:uniqueId val="{00000001-DFE4-4055-BF2F-5C6F1B54AE8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36111003364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3.47</c:v>
                </c:pt>
                <c:pt idx="1">
                  <c:v>5.93</c:v>
                </c:pt>
                <c:pt idx="2">
                  <c:v>5.21</c:v>
                </c:pt>
                <c:pt idx="3">
                  <c:v>5.42</c:v>
                </c:pt>
                <c:pt idx="4">
                  <c:v>8.58</c:v>
                </c:pt>
              </c:numCache>
            </c:numRef>
          </c:val>
          <c:extLst>
            <c:ext xmlns:c16="http://schemas.microsoft.com/office/drawing/2014/chart" uri="{C3380CC4-5D6E-409C-BE32-E72D297353CC}">
              <c16:uniqueId val="{00000000-CABF-4219-8838-9CB6EDA5B9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21.59</c:v>
                </c:pt>
                <c:pt idx="1">
                  <c:v>18.45</c:v>
                </c:pt>
                <c:pt idx="2">
                  <c:v>14.79</c:v>
                </c:pt>
                <c:pt idx="3">
                  <c:v>12.47</c:v>
                </c:pt>
                <c:pt idx="4">
                  <c:v>15.69</c:v>
                </c:pt>
              </c:numCache>
            </c:numRef>
          </c:val>
          <c:extLst>
            <c:ext xmlns:c16="http://schemas.microsoft.com/office/drawing/2014/chart" uri="{C3380CC4-5D6E-409C-BE32-E72D297353CC}">
              <c16:uniqueId val="{00000001-CABF-4219-8838-9CB6EDA5B92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-2.0499999999999998</c:v>
                </c:pt>
                <c:pt idx="1">
                  <c:v>-0.67</c:v>
                </c:pt>
                <c:pt idx="2">
                  <c:v>-4.41</c:v>
                </c:pt>
                <c:pt idx="3">
                  <c:v>-1.3</c:v>
                </c:pt>
                <c:pt idx="4">
                  <c:v>6.98</c:v>
                </c:pt>
              </c:numCache>
            </c:numRef>
          </c:val>
          <c:smooth val="0"/>
          <c:extLst>
            <c:ext xmlns:c16="http://schemas.microsoft.com/office/drawing/2014/chart" uri="{C3380CC4-5D6E-409C-BE32-E72D297353CC}">
              <c16:uniqueId val="{00000002-CABF-4219-8838-9CB6EDA5B92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5D3-4EBB-A019-9B373F4A64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D3-4EBB-A019-9B373F4A64B0}"/>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95D3-4EBB-A019-9B373F4A64B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0.05</c:v>
                </c:pt>
                <c:pt idx="4">
                  <c:v>#N/A</c:v>
                </c:pt>
                <c:pt idx="5">
                  <c:v>0.11</c:v>
                </c:pt>
                <c:pt idx="6">
                  <c:v>#N/A</c:v>
                </c:pt>
                <c:pt idx="7">
                  <c:v>0.12</c:v>
                </c:pt>
                <c:pt idx="8">
                  <c:v>#N/A</c:v>
                </c:pt>
                <c:pt idx="9">
                  <c:v>0.12</c:v>
                </c:pt>
              </c:numCache>
            </c:numRef>
          </c:val>
          <c:extLst>
            <c:ext xmlns:c16="http://schemas.microsoft.com/office/drawing/2014/chart" uri="{C3380CC4-5D6E-409C-BE32-E72D297353CC}">
              <c16:uniqueId val="{00000003-95D3-4EBB-A019-9B373F4A64B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2.46</c:v>
                </c:pt>
                <c:pt idx="2">
                  <c:v>#N/A</c:v>
                </c:pt>
                <c:pt idx="3">
                  <c:v>0.66</c:v>
                </c:pt>
                <c:pt idx="4">
                  <c:v>#N/A</c:v>
                </c:pt>
                <c:pt idx="5">
                  <c:v>0.22</c:v>
                </c:pt>
                <c:pt idx="6">
                  <c:v>#N/A</c:v>
                </c:pt>
                <c:pt idx="7">
                  <c:v>0.22</c:v>
                </c:pt>
                <c:pt idx="8">
                  <c:v>#N/A</c:v>
                </c:pt>
                <c:pt idx="9">
                  <c:v>0.23</c:v>
                </c:pt>
              </c:numCache>
            </c:numRef>
          </c:val>
          <c:extLst>
            <c:ext xmlns:c16="http://schemas.microsoft.com/office/drawing/2014/chart" uri="{C3380CC4-5D6E-409C-BE32-E72D297353CC}">
              <c16:uniqueId val="{00000004-95D3-4EBB-A019-9B373F4A64B0}"/>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0.38</c:v>
                </c:pt>
                <c:pt idx="4">
                  <c:v>#N/A</c:v>
                </c:pt>
                <c:pt idx="5">
                  <c:v>0.41</c:v>
                </c:pt>
                <c:pt idx="6">
                  <c:v>#N/A</c:v>
                </c:pt>
                <c:pt idx="7">
                  <c:v>0.41</c:v>
                </c:pt>
                <c:pt idx="8">
                  <c:v>#N/A</c:v>
                </c:pt>
                <c:pt idx="9">
                  <c:v>0.42</c:v>
                </c:pt>
              </c:numCache>
            </c:numRef>
          </c:val>
          <c:extLst>
            <c:ext xmlns:c16="http://schemas.microsoft.com/office/drawing/2014/chart" uri="{C3380CC4-5D6E-409C-BE32-E72D297353CC}">
              <c16:uniqueId val="{00000005-95D3-4EBB-A019-9B373F4A64B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0.84</c:v>
                </c:pt>
                <c:pt idx="2">
                  <c:v>#N/A</c:v>
                </c:pt>
                <c:pt idx="3">
                  <c:v>1.05</c:v>
                </c:pt>
                <c:pt idx="4">
                  <c:v>#N/A</c:v>
                </c:pt>
                <c:pt idx="5">
                  <c:v>1.49</c:v>
                </c:pt>
                <c:pt idx="6">
                  <c:v>#N/A</c:v>
                </c:pt>
                <c:pt idx="7">
                  <c:v>2.3199999999999998</c:v>
                </c:pt>
                <c:pt idx="8">
                  <c:v>#N/A</c:v>
                </c:pt>
                <c:pt idx="9">
                  <c:v>3.16</c:v>
                </c:pt>
              </c:numCache>
            </c:numRef>
          </c:val>
          <c:extLst>
            <c:ext xmlns:c16="http://schemas.microsoft.com/office/drawing/2014/chart" uri="{C3380CC4-5D6E-409C-BE32-E72D297353CC}">
              <c16:uniqueId val="{00000006-95D3-4EBB-A019-9B373F4A64B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3.81</c:v>
                </c:pt>
                <c:pt idx="2">
                  <c:v>#N/A</c:v>
                </c:pt>
                <c:pt idx="3">
                  <c:v>4.43</c:v>
                </c:pt>
                <c:pt idx="4">
                  <c:v>#N/A</c:v>
                </c:pt>
                <c:pt idx="5">
                  <c:v>4.0999999999999996</c:v>
                </c:pt>
                <c:pt idx="6">
                  <c:v>#N/A</c:v>
                </c:pt>
                <c:pt idx="7">
                  <c:v>3.85</c:v>
                </c:pt>
                <c:pt idx="8">
                  <c:v>#N/A</c:v>
                </c:pt>
                <c:pt idx="9">
                  <c:v>4.5999999999999996</c:v>
                </c:pt>
              </c:numCache>
            </c:numRef>
          </c:val>
          <c:extLst>
            <c:ext xmlns:c16="http://schemas.microsoft.com/office/drawing/2014/chart" uri="{C3380CC4-5D6E-409C-BE32-E72D297353CC}">
              <c16:uniqueId val="{00000007-95D3-4EBB-A019-9B373F4A64B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3.47</c:v>
                </c:pt>
                <c:pt idx="2">
                  <c:v>#N/A</c:v>
                </c:pt>
                <c:pt idx="3">
                  <c:v>5.93</c:v>
                </c:pt>
                <c:pt idx="4">
                  <c:v>#N/A</c:v>
                </c:pt>
                <c:pt idx="5">
                  <c:v>5.21</c:v>
                </c:pt>
                <c:pt idx="6">
                  <c:v>#N/A</c:v>
                </c:pt>
                <c:pt idx="7">
                  <c:v>5.42</c:v>
                </c:pt>
                <c:pt idx="8">
                  <c:v>#N/A</c:v>
                </c:pt>
                <c:pt idx="9">
                  <c:v>8.58</c:v>
                </c:pt>
              </c:numCache>
            </c:numRef>
          </c:val>
          <c:extLst>
            <c:ext xmlns:c16="http://schemas.microsoft.com/office/drawing/2014/chart" uri="{C3380CC4-5D6E-409C-BE32-E72D297353CC}">
              <c16:uniqueId val="{00000008-95D3-4EBB-A019-9B373F4A64B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16.239999999999998</c:v>
                </c:pt>
                <c:pt idx="2">
                  <c:v>#N/A</c:v>
                </c:pt>
                <c:pt idx="3">
                  <c:v>17.91</c:v>
                </c:pt>
                <c:pt idx="4">
                  <c:v>#N/A</c:v>
                </c:pt>
                <c:pt idx="5">
                  <c:v>17.89</c:v>
                </c:pt>
                <c:pt idx="6">
                  <c:v>#N/A</c:v>
                </c:pt>
                <c:pt idx="7">
                  <c:v>17.72</c:v>
                </c:pt>
                <c:pt idx="8">
                  <c:v>#N/A</c:v>
                </c:pt>
                <c:pt idx="9">
                  <c:v>21.73</c:v>
                </c:pt>
              </c:numCache>
            </c:numRef>
          </c:val>
          <c:extLst>
            <c:ext xmlns:c16="http://schemas.microsoft.com/office/drawing/2014/chart" uri="{C3380CC4-5D6E-409C-BE32-E72D297353CC}">
              <c16:uniqueId val="{00000009-95D3-4EBB-A019-9B373F4A64B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2596</c:v>
                </c:pt>
                <c:pt idx="5">
                  <c:v>2587</c:v>
                </c:pt>
                <c:pt idx="8">
                  <c:v>2696</c:v>
                </c:pt>
                <c:pt idx="11">
                  <c:v>2729</c:v>
                </c:pt>
                <c:pt idx="14">
                  <c:v>2795</c:v>
                </c:pt>
              </c:numCache>
            </c:numRef>
          </c:val>
          <c:extLst>
            <c:ext xmlns:c16="http://schemas.microsoft.com/office/drawing/2014/chart" uri="{C3380CC4-5D6E-409C-BE32-E72D297353CC}">
              <c16:uniqueId val="{00000000-0B51-4065-AE7A-527E83E2B9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51-4065-AE7A-527E83E2B9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14</c:v>
                </c:pt>
                <c:pt idx="6">
                  <c:v>14</c:v>
                </c:pt>
                <c:pt idx="9">
                  <c:v>14</c:v>
                </c:pt>
                <c:pt idx="12">
                  <c:v>14</c:v>
                </c:pt>
              </c:numCache>
            </c:numRef>
          </c:val>
          <c:extLst>
            <c:ext xmlns:c16="http://schemas.microsoft.com/office/drawing/2014/chart" uri="{C3380CC4-5D6E-409C-BE32-E72D297353CC}">
              <c16:uniqueId val="{00000002-0B51-4065-AE7A-527E83E2B9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51-4065-AE7A-527E83E2B9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926</c:v>
                </c:pt>
                <c:pt idx="3">
                  <c:v>895</c:v>
                </c:pt>
                <c:pt idx="6">
                  <c:v>965</c:v>
                </c:pt>
                <c:pt idx="9">
                  <c:v>904</c:v>
                </c:pt>
                <c:pt idx="12">
                  <c:v>855</c:v>
                </c:pt>
              </c:numCache>
            </c:numRef>
          </c:val>
          <c:extLst>
            <c:ext xmlns:c16="http://schemas.microsoft.com/office/drawing/2014/chart" uri="{C3380CC4-5D6E-409C-BE32-E72D297353CC}">
              <c16:uniqueId val="{00000004-0B51-4065-AE7A-527E83E2B9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51-4065-AE7A-527E83E2B9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51-4065-AE7A-527E83E2B9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2328</c:v>
                </c:pt>
                <c:pt idx="3">
                  <c:v>2340</c:v>
                </c:pt>
                <c:pt idx="6">
                  <c:v>2559</c:v>
                </c:pt>
                <c:pt idx="9">
                  <c:v>2708</c:v>
                </c:pt>
                <c:pt idx="12">
                  <c:v>2831</c:v>
                </c:pt>
              </c:numCache>
            </c:numRef>
          </c:val>
          <c:extLst>
            <c:ext xmlns:c16="http://schemas.microsoft.com/office/drawing/2014/chart" uri="{C3380CC4-5D6E-409C-BE32-E72D297353CC}">
              <c16:uniqueId val="{00000007-0B51-4065-AE7A-527E83E2B9D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664</c:v>
                </c:pt>
                <c:pt idx="2">
                  <c:v>#N/A</c:v>
                </c:pt>
                <c:pt idx="3">
                  <c:v>#N/A</c:v>
                </c:pt>
                <c:pt idx="4">
                  <c:v>662</c:v>
                </c:pt>
                <c:pt idx="5">
                  <c:v>#N/A</c:v>
                </c:pt>
                <c:pt idx="6">
                  <c:v>#N/A</c:v>
                </c:pt>
                <c:pt idx="7">
                  <c:v>842</c:v>
                </c:pt>
                <c:pt idx="8">
                  <c:v>#N/A</c:v>
                </c:pt>
                <c:pt idx="9">
                  <c:v>#N/A</c:v>
                </c:pt>
                <c:pt idx="10">
                  <c:v>897</c:v>
                </c:pt>
                <c:pt idx="11">
                  <c:v>#N/A</c:v>
                </c:pt>
                <c:pt idx="12">
                  <c:v>#N/A</c:v>
                </c:pt>
                <c:pt idx="13">
                  <c:v>905</c:v>
                </c:pt>
                <c:pt idx="14">
                  <c:v>#N/A</c:v>
                </c:pt>
              </c:numCache>
            </c:numRef>
          </c:val>
          <c:smooth val="0"/>
          <c:extLst>
            <c:ext xmlns:c16="http://schemas.microsoft.com/office/drawing/2014/chart" uri="{C3380CC4-5D6E-409C-BE32-E72D297353CC}">
              <c16:uniqueId val="{00000008-0B51-4065-AE7A-527E83E2B9D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26025</c:v>
                </c:pt>
                <c:pt idx="5">
                  <c:v>27427</c:v>
                </c:pt>
                <c:pt idx="8">
                  <c:v>27258</c:v>
                </c:pt>
                <c:pt idx="11">
                  <c:v>26134</c:v>
                </c:pt>
                <c:pt idx="14">
                  <c:v>26505</c:v>
                </c:pt>
              </c:numCache>
            </c:numRef>
          </c:val>
          <c:extLst>
            <c:ext xmlns:c16="http://schemas.microsoft.com/office/drawing/2014/chart" uri="{C3380CC4-5D6E-409C-BE32-E72D297353CC}">
              <c16:uniqueId val="{00000000-D28B-43B1-9A0C-638F235453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2554</c:v>
                </c:pt>
                <c:pt idx="5">
                  <c:v>2612</c:v>
                </c:pt>
                <c:pt idx="8">
                  <c:v>2537</c:v>
                </c:pt>
                <c:pt idx="11">
                  <c:v>2403</c:v>
                </c:pt>
                <c:pt idx="14">
                  <c:v>2121</c:v>
                </c:pt>
              </c:numCache>
            </c:numRef>
          </c:val>
          <c:extLst>
            <c:ext xmlns:c16="http://schemas.microsoft.com/office/drawing/2014/chart" uri="{C3380CC4-5D6E-409C-BE32-E72D297353CC}">
              <c16:uniqueId val="{00000001-D28B-43B1-9A0C-638F235453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6746</c:v>
                </c:pt>
                <c:pt idx="5">
                  <c:v>6052</c:v>
                </c:pt>
                <c:pt idx="8">
                  <c:v>5322</c:v>
                </c:pt>
                <c:pt idx="11">
                  <c:v>5191</c:v>
                </c:pt>
                <c:pt idx="14">
                  <c:v>5950</c:v>
                </c:pt>
              </c:numCache>
            </c:numRef>
          </c:val>
          <c:extLst>
            <c:ext xmlns:c16="http://schemas.microsoft.com/office/drawing/2014/chart" uri="{C3380CC4-5D6E-409C-BE32-E72D297353CC}">
              <c16:uniqueId val="{00000002-D28B-43B1-9A0C-638F235453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8B-43B1-9A0C-638F235453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8B-43B1-9A0C-638F235453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781</c:v>
                </c:pt>
                <c:pt idx="3">
                  <c:v>661</c:v>
                </c:pt>
                <c:pt idx="6">
                  <c:v>479</c:v>
                </c:pt>
                <c:pt idx="9">
                  <c:v>503</c:v>
                </c:pt>
                <c:pt idx="12">
                  <c:v>505</c:v>
                </c:pt>
              </c:numCache>
            </c:numRef>
          </c:val>
          <c:extLst>
            <c:ext xmlns:c16="http://schemas.microsoft.com/office/drawing/2014/chart" uri="{C3380CC4-5D6E-409C-BE32-E72D297353CC}">
              <c16:uniqueId val="{00000005-D28B-43B1-9A0C-638F235453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4236</c:v>
                </c:pt>
                <c:pt idx="3">
                  <c:v>4163</c:v>
                </c:pt>
                <c:pt idx="6">
                  <c:v>4280</c:v>
                </c:pt>
                <c:pt idx="9">
                  <c:v>4312</c:v>
                </c:pt>
                <c:pt idx="12">
                  <c:v>4271</c:v>
                </c:pt>
              </c:numCache>
            </c:numRef>
          </c:val>
          <c:extLst>
            <c:ext xmlns:c16="http://schemas.microsoft.com/office/drawing/2014/chart" uri="{C3380CC4-5D6E-409C-BE32-E72D297353CC}">
              <c16:uniqueId val="{00000006-D28B-43B1-9A0C-638F235453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28B-43B1-9A0C-638F235453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8694</c:v>
                </c:pt>
                <c:pt idx="3">
                  <c:v>8655</c:v>
                </c:pt>
                <c:pt idx="6">
                  <c:v>7899</c:v>
                </c:pt>
                <c:pt idx="9">
                  <c:v>7626</c:v>
                </c:pt>
                <c:pt idx="12">
                  <c:v>7183</c:v>
                </c:pt>
              </c:numCache>
            </c:numRef>
          </c:val>
          <c:extLst>
            <c:ext xmlns:c16="http://schemas.microsoft.com/office/drawing/2014/chart" uri="{C3380CC4-5D6E-409C-BE32-E72D297353CC}">
              <c16:uniqueId val="{00000008-D28B-43B1-9A0C-638F235453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177</c:v>
                </c:pt>
                <c:pt idx="3">
                  <c:v>166</c:v>
                </c:pt>
                <c:pt idx="6">
                  <c:v>154</c:v>
                </c:pt>
                <c:pt idx="9">
                  <c:v>141</c:v>
                </c:pt>
                <c:pt idx="12">
                  <c:v>129</c:v>
                </c:pt>
              </c:numCache>
            </c:numRef>
          </c:val>
          <c:extLst>
            <c:ext xmlns:c16="http://schemas.microsoft.com/office/drawing/2014/chart" uri="{C3380CC4-5D6E-409C-BE32-E72D297353CC}">
              <c16:uniqueId val="{00000009-D28B-43B1-9A0C-638F235453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25413</c:v>
                </c:pt>
                <c:pt idx="3">
                  <c:v>27923</c:v>
                </c:pt>
                <c:pt idx="6">
                  <c:v>28324</c:v>
                </c:pt>
                <c:pt idx="9">
                  <c:v>28929</c:v>
                </c:pt>
                <c:pt idx="12">
                  <c:v>29140</c:v>
                </c:pt>
              </c:numCache>
            </c:numRef>
          </c:val>
          <c:extLst>
            <c:ext xmlns:c16="http://schemas.microsoft.com/office/drawing/2014/chart" uri="{C3380CC4-5D6E-409C-BE32-E72D297353CC}">
              <c16:uniqueId val="{0000000A-D28B-43B1-9A0C-638F2354532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3979</c:v>
                </c:pt>
                <c:pt idx="2">
                  <c:v>#N/A</c:v>
                </c:pt>
                <c:pt idx="3">
                  <c:v>#N/A</c:v>
                </c:pt>
                <c:pt idx="4">
                  <c:v>5476</c:v>
                </c:pt>
                <c:pt idx="5">
                  <c:v>#N/A</c:v>
                </c:pt>
                <c:pt idx="6">
                  <c:v>#N/A</c:v>
                </c:pt>
                <c:pt idx="7">
                  <c:v>6019</c:v>
                </c:pt>
                <c:pt idx="8">
                  <c:v>#N/A</c:v>
                </c:pt>
                <c:pt idx="9">
                  <c:v>#N/A</c:v>
                </c:pt>
                <c:pt idx="10">
                  <c:v>7782</c:v>
                </c:pt>
                <c:pt idx="11">
                  <c:v>#N/A</c:v>
                </c:pt>
                <c:pt idx="12">
                  <c:v>#N/A</c:v>
                </c:pt>
                <c:pt idx="13">
                  <c:v>6653</c:v>
                </c:pt>
                <c:pt idx="14">
                  <c:v>#N/A</c:v>
                </c:pt>
              </c:numCache>
            </c:numRef>
          </c:val>
          <c:smooth val="0"/>
          <c:extLst>
            <c:ext xmlns:c16="http://schemas.microsoft.com/office/drawing/2014/chart" uri="{C3380CC4-5D6E-409C-BE32-E72D297353CC}">
              <c16:uniqueId val="{0000000B-D28B-43B1-9A0C-638F2354532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2118</c:v>
                </c:pt>
                <c:pt idx="1">
                  <c:v>1861</c:v>
                </c:pt>
                <c:pt idx="2">
                  <c:v>2423</c:v>
                </c:pt>
              </c:numCache>
            </c:numRef>
          </c:val>
          <c:extLst>
            <c:ext xmlns:c16="http://schemas.microsoft.com/office/drawing/2014/chart" uri="{C3380CC4-5D6E-409C-BE32-E72D297353CC}">
              <c16:uniqueId val="{00000000-434C-403E-982D-05BC8330C7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730</c:v>
                </c:pt>
                <c:pt idx="1">
                  <c:v>731</c:v>
                </c:pt>
                <c:pt idx="2">
                  <c:v>998</c:v>
                </c:pt>
              </c:numCache>
            </c:numRef>
          </c:val>
          <c:extLst>
            <c:ext xmlns:c16="http://schemas.microsoft.com/office/drawing/2014/chart" uri="{C3380CC4-5D6E-409C-BE32-E72D297353CC}">
              <c16:uniqueId val="{00000001-434C-403E-982D-05BC8330C7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2710</c:v>
                </c:pt>
                <c:pt idx="1">
                  <c:v>2737</c:v>
                </c:pt>
                <c:pt idx="2">
                  <c:v>2709</c:v>
                </c:pt>
              </c:numCache>
            </c:numRef>
          </c:val>
          <c:extLst>
            <c:ext xmlns:c16="http://schemas.microsoft.com/office/drawing/2014/chart" uri="{C3380CC4-5D6E-409C-BE32-E72D297353CC}">
              <c16:uniqueId val="{00000002-434C-403E-982D-05BC8330C77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{F3C61D6E-3098-4960-B95E-11F2B32F61D0}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C9D-4356-886B-ABDF63BDF1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{303AF3B0-1F11-48C2-9BD1-FFF3DAEA1692}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9D-4356-886B-ABDF63BDF1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{036DBA7B-3346-4C86-BE63-9D524F2699FB}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9D-4356-886B-ABDF63BDF1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{86801EBB-0EBD-433D-957A-409543B09F46}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9D-4356-886B-ABDF63BDF1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{204BF442-BCC9-4C57-9308-F9DA13A7CBA8}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9D-4356-886B-ABDF63BDF1D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{A9A9B80A-9F1F-45EE-8291-AEF89A7645E0}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C9D-4356-886B-ABDF63BDF1D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{66451AED-042F-4D24-95CF-1AF7A73F2A70}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C9D-4356-886B-ABDF63BDF1D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{13D03598-ABB7-4705-9CA2-6E61C37F1812}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C9D-4356-886B-ABDF63BDF1D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{1315F038-AE9A-4460-9FFB-F3F5A512FCC1}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C9D-4356-886B-ABDF63BDF1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58.5</c:v>
                </c:pt>
                <c:pt idx="16">
                  <c:v>59.8</c:v>
                </c:pt>
                <c:pt idx="24">
                  <c:v>60.4</c:v>
                </c:pt>
                <c:pt idx="32">
                  <c:v>62.2</c:v>
                </c:pt>
              </c:numCache>
            </c:numRef>
          </c:xVal>
          <c:yVal>
            <c:numRef>
              <c:f>公会計指標分析・財政指標組合せ分析表!$BP$51:$DC$51</c:f>
              <c:numCache>
                <c:formatCode>#,##0.0;"▲ "#,##0.0</c:formatCode>
                <c:ptCount val="40"/>
                <c:pt idx="0">
                  <c:v>33.200000000000003</c:v>
                </c:pt>
                <c:pt idx="8">
                  <c:v>45.8</c:v>
                </c:pt>
                <c:pt idx="16">
                  <c:v>50.7</c:v>
                </c:pt>
                <c:pt idx="24">
                  <c:v>62.6</c:v>
                </c:pt>
                <c:pt idx="32">
                  <c:v>51.6</c:v>
                </c:pt>
              </c:numCache>
            </c:numRef>
          </c:yVal>
          <c:smooth val="0"/>
          <c:extLst>
            <c:ext xmlns:c16="http://schemas.microsoft.com/office/drawing/2014/chart" uri="{C3380CC4-5D6E-409C-BE32-E72D297353CC}">
              <c16:uniqueId val="{00000009-EC9D-4356-886B-ABDF63BDF1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{79BAEA07-8DA8-45D0-BE66-6FDD02571922}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C9D-4356-886B-ABDF63BDF1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{19873871-02C8-48AB-97AF-8C8FDEB0C1C0}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9D-4356-886B-ABDF63BDF1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{A577E9F7-8C3A-4BF8-9E56-BA770CF8CD95}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9D-4356-886B-ABDF63BDF1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{6A9CE506-3536-4B2D-8373-D9E5FB3F115B}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9D-4356-886B-ABDF63BDF1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{A9F2ED4F-5333-4540-B6E5-99B108DF3536}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9D-4356-886B-ABDF63BDF1D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{972C5AB1-B13C-459A-8B07-FA9F60C257E1}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C9D-4356-886B-ABDF63BDF1D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{1DF55DAE-33CA-4FDC-A06B-6FD984B3431E}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C9D-4356-886B-ABDF63BDF1D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{32FEF9B6-BD1A-44D7-BE40-D9842BBB3B22}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C9D-4356-886B-ABDF63BDF1D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{7A4FA744-575C-49E6-8F5F-310FDBEFD27F}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C9D-4356-886B-ABDF63BDF1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EC9D-4356-886B-ABDF63BDF1DD}"/>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{E86CD404-FD33-4717-A557-AA6E0226CA3C}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A6F-487C-A2C7-2F7B4F981E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{8626DF55-35C5-4E4C-8469-BAA3A5EFD543}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6F-487C-A2C7-2F7B4F981E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{214A4DBD-3A1F-4223-97E3-6392D4AA345B}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6F-487C-A2C7-2F7B4F981E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{A52FCD55-53FA-439B-9948-E406AB5AD597}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6F-487C-A2C7-2F7B4F981E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{289EB574-9268-4587-84E1-E8ED794C405F}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6F-487C-A2C7-2F7B4F981E9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{15849E39-F59C-4BA5-8E11-1DB05F9BDDD5}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A6F-487C-A2C7-2F7B4F981E9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{443FA62B-4E98-44C2-AB14-356B713418E3}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A6F-487C-A2C7-2F7B4F981E9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{27A8FE1F-FC22-4003-81D2-A879C4F1306F}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A6F-487C-A2C7-2F7B4F981E9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{85BDFE4D-D38A-4E70-8073-FC28DAA75EDE}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A6F-487C-A2C7-2F7B4F981E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5.6</c:v>
                </c:pt>
                <c:pt idx="16">
                  <c:v>6</c:v>
                </c:pt>
                <c:pt idx="24">
                  <c:v>6.6</c:v>
                </c:pt>
                <c:pt idx="32">
                  <c:v>7.1</c:v>
                </c:pt>
              </c:numCache>
            </c:numRef>
          </c:xVal>
          <c:yVal>
            <c:numRef>
              <c:f>公会計指標分析・財政指標組合せ分析表!$BP$73:$DC$73</c:f>
              <c:numCache>
                <c:formatCode>#,##0.0;"▲ "#,##0.0</c:formatCode>
                <c:ptCount val="40"/>
                <c:pt idx="0">
                  <c:v>33.200000000000003</c:v>
                </c:pt>
                <c:pt idx="8">
                  <c:v>45.8</c:v>
                </c:pt>
                <c:pt idx="16">
                  <c:v>50.7</c:v>
                </c:pt>
                <c:pt idx="24">
                  <c:v>62.6</c:v>
                </c:pt>
                <c:pt idx="32">
                  <c:v>51.6</c:v>
                </c:pt>
              </c:numCache>
            </c:numRef>
          </c:yVal>
          <c:smooth val="0"/>
          <c:extLst>
            <c:ext xmlns:c16="http://schemas.microsoft.com/office/drawing/2014/chart" uri="{C3380CC4-5D6E-409C-BE32-E72D297353CC}">
              <c16:uniqueId val="{00000009-DA6F-487C-A2C7-2F7B4F981E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370224267710203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{D3AA660A-8204-4694-95AD-212570D5B22A}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A6F-487C-A2C7-2F7B4F981E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{5DEDB1DD-35D2-486C-A452-2ED7BE1D378A}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6F-487C-A2C7-2F7B4F981E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{0A3CA2F1-2AAD-4186-9BDF-23D09DFA7FB6}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6F-487C-A2C7-2F7B4F981E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{79C00F95-5A26-461D-B0DB-5C26CC357906}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6F-487C-A2C7-2F7B4F981E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{8892AA76-5789-4B4F-9B98-010D80704F56}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6F-487C-A2C7-2F7B4F981E98}"/>
                </c:ext>
              </c:extLst>
            </c:dLbl>
            <c:dLbl>
              <c:idx val="8"/>
              <c:layout>
                <c:manualLayout>
                  <c:x val="0"/>
                  <c:y val="3.458987456050282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{CADDC3EC-E36D-47C6-AA64-082DDAC71919}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A6F-487C-A2C7-2F7B4F981E98}"/>
                </c:ext>
              </c:extLst>
            </c:dLbl>
            <c:dLbl>
              <c:idx val="16"/>
              <c:layout>
                <c:manualLayout>
                  <c:x val="0"/>
                  <c:y val="-5.971853001595307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{5B8D7DE5-8A75-43E4-A352-27B40F4E4D6B}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A6F-487C-A2C7-2F7B4F981E98}"/>
                </c:ext>
              </c:extLst>
            </c:dLbl>
            <c:dLbl>
              <c:idx val="24"/>
              <c:layout>
                <c:manualLayout>
                  <c:x val="0"/>
                  <c:y val="1.795576704543504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{CAF0C0D1-0FB0-440A-A1E3-77176463A420}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A6F-487C-A2C7-2F7B4F981E98}"/>
                </c:ext>
              </c:extLst>
            </c:dLbl>
            <c:dLbl>
              <c:idx val="32"/>
              <c:layout>
                <c:manualLayout>
                  <c:x val="0"/>
                  <c:y val="-6.5290117795174622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{8F2BF194-68DB-453A-94D9-5384F4A0960C}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A6F-487C-A2C7-2F7B4F981E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DA6F-487C-A2C7-2F7B4F981E98}"/>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地方債の発行が増加しているため元利償還金のうち元金償還金が増加していること、公営企業債の元利償還金に対する繰入金も増加に転じたことから、実質公債費比率の分子は増加した。</a:t>
          </a:r>
          <a:endParaRPr kumimoji="1" lang="ja-JP" altLang="en-US" sz="1400">
            <a:latin typeface="ＭＳ ゴシック"/>
            <a:ea typeface="ＭＳ ゴシック"/>
          </a:endParaRPr>
        </a:p>
        <a:p>
          <a:r>
            <a:rPr kumimoji="1" lang="ja-JP" altLang="en-US" sz="1400">
              <a:latin typeface="ＭＳ Ｐゴシック"/>
              <a:ea typeface="ＭＳ Ｐゴシック"/>
            </a:rPr>
            <a:t>　算入公債費等のうち基準財政需要額に算入される額も増えているが、今後も市債の発行については、必要性や規模などを精査し、同時に本市の財政運営に有利な起債のメニューを選択していく。併せて、公営企業の健全化や財源の確保などにも努めていく。</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　満期一括償還地方債の償還財源として積み立てた額はない。</a:t>
          </a:r>
          <a:endParaRPr kumimoji="1" lang="ja-JP" altLang="en-US" sz="12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市町村合併後、旧合併特例事業債を活用した大型建設事業に集中して取り組んでいることから、当該事業債を中心に地方債現在高の増加が続いている。令和２年度からの建築工事や設備更新事業の減があり、令和３年度は２１１百万円の増</a:t>
          </a:r>
          <a:r>
            <a:rPr kumimoji="1" lang="ja-JP" altLang="en-US" sz="1400">
              <a:solidFill>
                <a:srgbClr val="FF0000"/>
              </a:solidFill>
              <a:latin typeface="ＭＳ ゴシック"/>
              <a:ea typeface="ＭＳ ゴシック"/>
            </a:rPr>
            <a:t>と</a:t>
          </a:r>
          <a:r>
            <a:rPr kumimoji="1" lang="ja-JP" altLang="en-US" sz="1400">
              <a:latin typeface="ＭＳ ゴシック"/>
              <a:ea typeface="ＭＳ ゴシック"/>
            </a:rPr>
            <a:t>なっている。</a:t>
          </a:r>
        </a:p>
        <a:p>
          <a:r>
            <a:rPr kumimoji="1" lang="ja-JP" altLang="en-US" sz="1400">
              <a:latin typeface="ＭＳ ゴシック"/>
              <a:ea typeface="ＭＳ ゴシック"/>
            </a:rPr>
            <a:t>　市債発行の際には地方交付税措置のある起債</a:t>
          </a:r>
          <a:r>
            <a:rPr kumimoji="1" lang="ja-JP" altLang="en-US" sz="1400">
              <a:latin typeface="ＭＳ Ｐゴシック"/>
              <a:ea typeface="ＭＳ Ｐゴシック"/>
            </a:rPr>
            <a:t>メニューを選択し、将来負担額の軽減に努めたが、基準財政需要額算入見込額は３７１百万円微増、財源調整に伴う財政調整基金取り崩しにより充当可能基金が７５９百万円増加し、将来負担比率の分子の減少要因となっている。</a:t>
          </a:r>
        </a:p>
        <a:p>
          <a:r>
            <a:rPr kumimoji="1" lang="ja-JP" altLang="en-US" sz="1400">
              <a:latin typeface="ＭＳ Ｐゴシック"/>
              <a:ea typeface="ＭＳ Ｐゴシック"/>
            </a:rPr>
            <a:t>　今後も市債発行の必要性を厳しく精査するとともに、基金残高にも注意を払い、将来負担の抑制に努めていく。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愛知県新城市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・令和３年度末の基金残高は６，１３０百万円で、前年度から８０１百万円増加している。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・要因としては、令和２年度はコロナ対策として２つの基金を創設したが、令和３年度は</a:t>
          </a:r>
          <a:r>
            <a:rPr kumimoji="1" lang="ja-JP" altLang="en-US" sz="1300">
              <a:solidFill>
                <a:schemeClr val="dk1"/>
              </a:solidFill>
              <a:effectLst/>
              <a:latin typeface="ＭＳ ゴシック"/>
              <a:ea typeface="ＭＳ ゴシック"/>
              <a:cs typeface="+mn-cs"/>
            </a:rPr>
            <a:t>新型コロナウイルス感染症対策など危機対応時の財源のための</a:t>
          </a:r>
          <a:r>
            <a:rPr kumimoji="1" lang="ja-JP" altLang="en-US" sz="1300">
              <a:solidFill>
                <a:schemeClr val="dk1"/>
              </a:solidFill>
              <a:effectLst/>
              <a:latin typeface="ＭＳ Ｐゴシック"/>
              <a:ea typeface="ＭＳ Ｐゴシック"/>
              <a:cs typeface="+mn-cs"/>
            </a:rPr>
            <a:t>財政調整基金を積立５６２百万円の増加、一方では、その他特定目的基金では全体で２８百万円の減少となった。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前年度繰越金等を財源により可能な限り基金積立を行いたい。公共施設等総合管理計画に基づき今後、</a:t>
          </a:r>
          <a:r>
            <a:rPr kumimoji="1" lang="ja-JP" altLang="en-US" sz="1300">
              <a:latin typeface="ＭＳ Ｐゴシック"/>
              <a:ea typeface="ＭＳ Ｐゴシック"/>
            </a:rPr>
            <a:t>公共施設の維持管理経費が増加するが、</a:t>
          </a:r>
          <a:r>
            <a:rPr lang="ja-JP" altLang="en-US" sz="1300">
              <a:latin typeface="ＭＳ Ｐゴシック"/>
              <a:ea typeface="ＭＳ Ｐゴシック"/>
            </a:rPr>
            <a:t>財政調整基金を取り崩さない財政運営を図っていく。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・みんなのまちづくり基金：市における地域住民の連帯の強化及び地域の振興を図るための事業を円滑に推進するための基金</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・庁舎等建設基金：庁舎等建設のための基金</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ゴルフ場開発地域振興基金：合併前の作手村の区域(旧作手村)において行われたゴルフ場開発に関し、旧作手村と有楽観光開発株式会社との間で締結された協定書並びに契約書に基づく土地の保全及びコミュニティ活動の推進等地域の発展に寄与す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・地域福祉基金：市地域福祉の推進を図るための基金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・新型コロナウイルス感染症対策基金：新型コロナウイルス感染症の影響による市民生活及び地域経済への対策を的確かつ迅速に実施するための基金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「みんなのまちづくり基金」高速バス運行事業を始め地域自治区地域活動交付金事業などにより、５０百万取崩を行った。
　「新型コロナウイルス感染症対策基金」個別接種協力医療機関支援金等のために、３７百万円を取り崩した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現時点では積極的に積み立てを行っている特定目的基金はないが、令和２年度に新たに設置した新型コロナウイルス感染症対策基金は、国の新型コロナウイルス感染症対応地方創生臨時交付金の対象とならない事業に対して市独自の支援策を進めるため事業に充当する。庁舎等建設基金は、令和２年度から鳳来総合支所建設事業に充当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なお、みんなのまちづくり基金は新城版地方創生の原資であり、地方創生事業の積極的な推進により取崩しが進めば、再度積み立てを行う必要があるものと考えている。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令和３年度は取崩はなく、新型コロナウイルス感染症対策など危機対応時の財源として重要である財政調整基金への積立金が４８２百万円の増となった。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令和３年度に目標額を標準財政規模の２０％となる２９億円（財政調整基金と減債基金の計）と定め、実質収支額のうち６億円を超える部分を翌年度に積み立てることとする。また、可能な限り積み立てられる時には積立を行いたい。今後もやむを得ず財源調整のため</a:t>
          </a:r>
          <a:r>
            <a:rPr lang="ja-JP" altLang="en-US" sz="1300">
              <a:latin typeface="ＭＳ Ｐゴシック"/>
              <a:ea typeface="ＭＳ Ｐゴシック"/>
            </a:rPr>
            <a:t>財政調整基金を取り崩すことが想定されるが、財政調整基金の取り崩しは原則行わないことを基本路線とする財政運営に努めていく。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国の令和３年度補正予算（第1号）において、令和3年度の臨時財政対策債を償還するための基金の積立てに要する経費が普通交付税にて措置されたため、減債基金への積立が+２６７百万円増額となった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庁舎建設事業等による後年度の合併関連市債償還額の増加を考慮し、平成２５年度に３００</a:t>
          </a:r>
          <a:r>
            <a:rPr kumimoji="1" lang="ja-JP" altLang="en-US" sz="1300">
              <a:solidFill>
                <a:sysClr val="windowText" lastClr="000000"/>
              </a:solidFill>
              <a:effectLst/>
              <a:latin typeface="ＭＳ Ｐゴシック"/>
              <a:ea typeface="ＭＳ Ｐゴシック"/>
              <a:cs typeface="+mn-cs"/>
            </a:rPr>
            <a:t>百万円、平成２６年度に２００百万円</a:t>
          </a:r>
          <a:r>
            <a:rPr kumimoji="1" lang="ja-JP" altLang="en-US" sz="1300">
              <a:solidFill>
                <a:schemeClr val="dk1"/>
              </a:solidFill>
              <a:effectLst/>
              <a:latin typeface="ＭＳ Ｐゴシック"/>
              <a:ea typeface="ＭＳ Ｐゴシック"/>
              <a:cs typeface="+mn-cs"/>
            </a:rPr>
            <a:t>の積立を行った。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平成２７年度からは利子積立のみとしていた。今回は上記のように積立を行ったが、令和４年度から公債費負担軽減のため減債基金の取り崩しを行うこととしている。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44,501
43,538
499.23
26,544,628
25,166,129
1,325,567
15,445,633
29,139,898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当市では、平成２９年度に策定した公共施設等総合管理計画（令和３年度改訂）において、今後３０年間で建築物系施設に係る延床面積及び維持更新費用の３０％程度削減を目標に、老朽化した施設の除却を含めた統廃合、集約化、長寿命化進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また、公共施設個別施設計画（第１期）（令和３年３月策定）を策定し、１期計画期間に建築物総量削減目標を１０％と掲げ、施設の維持管理を適正に進めている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52525" y="6384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86781" y="6291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52525" y="5343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86781" y="5249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00000000-0008-0000-0D00-00003C000000}"/>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flipV="1">
          <a:off x="4300220" y="5236528"/>
          <a:ext cx="127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2" name="有形固定資産減価償却率最小値テキスト">
          <a:extLst>
            <a:ext uri="{FF2B5EF4-FFF2-40B4-BE49-F238E27FC236}">
              <a16:creationId xmlns:a16="http://schemas.microsoft.com/office/drawing/2014/main" id="{00000000-0008-0000-0D00-00003E000000}"/>
            </a:ext>
          </a:extLst>
        </xdr:cNvPr>
        <xdr:cNvSpPr txBox="1"/>
      </xdr:nvSpPr>
      <xdr:spPr>
        <a:xfrm>
          <a:off x="4352925" y="635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4213225" y="634714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64" name="有形固定資産減価償却率最大値テキスト">
          <a:extLst>
            <a:ext uri="{FF2B5EF4-FFF2-40B4-BE49-F238E27FC236}">
              <a16:creationId xmlns:a16="http://schemas.microsoft.com/office/drawing/2014/main" id="{00000000-0008-0000-0D00-000040000000}"/>
            </a:ext>
          </a:extLst>
        </xdr:cNvPr>
        <xdr:cNvSpPr txBox="1"/>
      </xdr:nvSpPr>
      <xdr:spPr>
        <a:xfrm>
          <a:off x="4352925" y="501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213225" y="523652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66" name="有形固定資産減価償却率平均値テキスト">
          <a:extLst>
            <a:ext uri="{FF2B5EF4-FFF2-40B4-BE49-F238E27FC236}">
              <a16:creationId xmlns:a16="http://schemas.microsoft.com/office/drawing/2014/main" id="{00000000-0008-0000-0D00-000042000000}"/>
            </a:ext>
          </a:extLst>
        </xdr:cNvPr>
        <xdr:cNvSpPr txBox="1"/>
      </xdr:nvSpPr>
      <xdr:spPr>
        <a:xfrm>
          <a:off x="4352925" y="5746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67" name="フローチャート: 判断 66">
          <a:extLst>
            <a:ext uri="{FF2B5EF4-FFF2-40B4-BE49-F238E27FC236}">
              <a16:creationId xmlns:a16="http://schemas.microsoft.com/office/drawing/2014/main" id="{00000000-0008-0000-0D00-000043000000}"/>
            </a:ext>
          </a:extLst>
        </xdr:cNvPr>
        <xdr:cNvSpPr/>
      </xdr:nvSpPr>
      <xdr:spPr>
        <a:xfrm>
          <a:off x="4251325" y="5888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3616325" y="57540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2930525" y="57388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2244725" y="56848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1558925" y="56092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251325"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352925" y="591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3616325" y="58350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64770</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3667125" y="5885815"/>
          <a:ext cx="635000" cy="9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2930525" y="5802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106680</xdr:rowOff>
    </xdr:from>
    <xdr:to>
      <xdr:col>19</xdr:col>
      <xdr:colOff>136525</xdr:colOff>
      <xdr:row>30</xdr:row>
      <xdr:rowOff>139065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2981325" y="5853430"/>
          <a:ext cx="685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157163</xdr:rowOff>
    </xdr:from>
    <xdr:to>
      <xdr:col>11</xdr:col>
      <xdr:colOff>187325</xdr:colOff>
      <xdr:row>30</xdr:row>
      <xdr:rowOff>87313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244725" y="57388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36513</xdr:rowOff>
    </xdr:from>
    <xdr:to>
      <xdr:col>15</xdr:col>
      <xdr:colOff>136525</xdr:colOff>
      <xdr:row>30</xdr:row>
      <xdr:rowOff>106680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295525" y="5783263"/>
          <a:ext cx="6858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157163</xdr:rowOff>
    </xdr:from>
    <xdr:to>
      <xdr:col>7</xdr:col>
      <xdr:colOff>187325</xdr:colOff>
      <xdr:row>30</xdr:row>
      <xdr:rowOff>87313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1558925" y="57388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36513</xdr:rowOff>
    </xdr:from>
    <xdr:to>
      <xdr:col>11</xdr:col>
      <xdr:colOff>136525</xdr:colOff>
      <xdr:row>30</xdr:row>
      <xdr:rowOff>36513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1609725" y="5783263"/>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125430</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470919" y="554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103840</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2797819" y="552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49865</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112019" y="5466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426219" y="539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470919"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2797819"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78440</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112019" y="582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78440</xdr:rowOff>
    </xdr:from>
    <xdr:ext cx="405111" cy="259045"/>
    <xdr:sp macro="" textlink="">
      <xdr:nvSpPr>
        <xdr:cNvPr id="94" name="n_4mainValue有形固定資産減価償却率">
          <a:extLst>
            <a:ext uri="{FF2B5EF4-FFF2-40B4-BE49-F238E27FC236}">
              <a16:creationId xmlns:a16="http://schemas.microsoft.com/office/drawing/2014/main" id="{00000000-0008-0000-0D00-00005E000000}"/>
            </a:ext>
          </a:extLst>
        </xdr:cNvPr>
        <xdr:cNvSpPr txBox="1"/>
      </xdr:nvSpPr>
      <xdr:spPr>
        <a:xfrm>
          <a:off x="1426219" y="582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２９年度から令和元年度にかけ、本庁舎建設、下水道投入施設整備、桜淵公園再整備事業など大規模事業に係る地方債の発行により、将来負担額が年々増加し、類似団体と比較しても高くなっていたが、令和３年度は地方債の新規発行を抑えたため債務償還比率も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今後は、可能な限り新規発行債を抑制、交付税算入を考慮した地方債の「質」の向上により、実質的負担</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減少に努めていく。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758836" y="5082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8614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3323570" y="5145130"/>
          <a:ext cx="1269" cy="128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3376275" y="64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3255625" y="64303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3376275" y="49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3255625" y="5145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71010</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3376275" y="5487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3293725" y="56297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2639675" y="577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1953875" y="58265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1268075" y="57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0582275" y="576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26374</xdr:rowOff>
    </xdr:from>
    <xdr:to>
      <xdr:col>76</xdr:col>
      <xdr:colOff>73025</xdr:colOff>
      <xdr:row>30</xdr:row>
      <xdr:rowOff>127974</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3293725" y="57731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4801</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3376275" y="575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112025</xdr:rowOff>
    </xdr:from>
    <xdr:to>
      <xdr:col>72</xdr:col>
      <xdr:colOff>123825</xdr:colOff>
      <xdr:row>32</xdr:row>
      <xdr:rowOff>42175</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2639675" y="6023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77174</xdr:rowOff>
    </xdr:from>
    <xdr:to>
      <xdr:col>76</xdr:col>
      <xdr:colOff>22225</xdr:colOff>
      <xdr:row>31</xdr:row>
      <xdr:rowOff>162825</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2690475" y="5823924"/>
          <a:ext cx="635000" cy="2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94933</xdr:rowOff>
    </xdr:from>
    <xdr:to>
      <xdr:col>68</xdr:col>
      <xdr:colOff>123825</xdr:colOff>
      <xdr:row>32</xdr:row>
      <xdr:rowOff>25083</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1953875" y="60067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145733</xdr:rowOff>
    </xdr:from>
    <xdr:to>
      <xdr:col>72</xdr:col>
      <xdr:colOff>73025</xdr:colOff>
      <xdr:row>31</xdr:row>
      <xdr:rowOff>162825</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2004675" y="6057583"/>
          <a:ext cx="6858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148188</xdr:rowOff>
    </xdr:from>
    <xdr:to>
      <xdr:col>64</xdr:col>
      <xdr:colOff>123825</xdr:colOff>
      <xdr:row>32</xdr:row>
      <xdr:rowOff>78338</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1268075" y="60600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145733</xdr:rowOff>
    </xdr:from>
    <xdr:to>
      <xdr:col>68</xdr:col>
      <xdr:colOff>73025</xdr:colOff>
      <xdr:row>32</xdr:row>
      <xdr:rowOff>27538</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1318875" y="6057583"/>
          <a:ext cx="685800" cy="4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158972</xdr:rowOff>
    </xdr:from>
    <xdr:to>
      <xdr:col>60</xdr:col>
      <xdr:colOff>123825</xdr:colOff>
      <xdr:row>31</xdr:row>
      <xdr:rowOff>89122</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0582275" y="5905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38322</xdr:rowOff>
    </xdr:from>
    <xdr:to>
      <xdr:col>64</xdr:col>
      <xdr:colOff>73025</xdr:colOff>
      <xdr:row>32</xdr:row>
      <xdr:rowOff>27538</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0633075" y="5950172"/>
          <a:ext cx="685800" cy="1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148999</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2461952" y="556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26486</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1788852" y="560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158354</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1103052" y="557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133886</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0417252" y="55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33302</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2461952" y="611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16210</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1788852" y="609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69465</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1103052" y="614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80249</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0417252" y="599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44,501
43,538
499.23
26,544,628
25,166,129
1,325,567
15,445,633
29,139,898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E00-00003A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177665" y="5503092"/>
          <a:ext cx="0" cy="140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E00-00003C000000}"/>
            </a:ext>
          </a:extLst>
        </xdr:cNvPr>
        <xdr:cNvSpPr txBox="1"/>
      </xdr:nvSpPr>
      <xdr:spPr>
        <a:xfrm>
          <a:off x="42164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1084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E00-00003E000000}"/>
            </a:ext>
          </a:extLst>
        </xdr:cNvPr>
        <xdr:cNvSpPr txBox="1"/>
      </xdr:nvSpPr>
      <xdr:spPr>
        <a:xfrm>
          <a:off x="4216400" y="529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108450" y="5503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E00-000040000000}"/>
            </a:ext>
          </a:extLst>
        </xdr:cNvPr>
        <xdr:cNvSpPr txBox="1"/>
      </xdr:nvSpPr>
      <xdr:spPr>
        <a:xfrm>
          <a:off x="4216400" y="593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4127500" y="60765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3384550" y="5998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2571750" y="597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778000" y="5913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984250" y="5844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4127500" y="62008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64243</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E00-00004C000000}"/>
            </a:ext>
          </a:extLst>
        </xdr:cNvPr>
        <xdr:cNvSpPr txBox="1"/>
      </xdr:nvSpPr>
      <xdr:spPr>
        <a:xfrm>
          <a:off x="4216400"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3384550" y="6132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136616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3429000" y="6183086"/>
          <a:ext cx="7493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xdr:rowOff>
    </xdr:from>
    <xdr:to>
      <xdr:col>15</xdr:col>
      <xdr:colOff>101600</xdr:colOff>
      <xdr:row>37</xdr:row>
      <xdr:rowOff>102507</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257175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51707</xdr:rowOff>
    </xdr:from>
    <xdr:to>
      <xdr:col>19</xdr:col>
      <xdr:colOff>177800</xdr:colOff>
      <xdr:row>37</xdr:row>
      <xdr:rowOff>68036</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622550" y="6166757"/>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126637</xdr:rowOff>
    </xdr:from>
    <xdr:to>
      <xdr:col>10</xdr:col>
      <xdr:colOff>165100</xdr:colOff>
      <xdr:row>37</xdr:row>
      <xdr:rowOff>56787</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778000" y="6076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xdr:rowOff>
    </xdr:from>
    <xdr:to>
      <xdr:col>15</xdr:col>
      <xdr:colOff>50800</xdr:colOff>
      <xdr:row>37</xdr:row>
      <xdr:rowOff>51707</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828800" y="6121037"/>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984250" y="6021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37</xdr:row>
      <xdr:rowOff>5987</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1028700" y="6071870"/>
          <a:ext cx="8001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E00-000055000000}"/>
            </a:ext>
          </a:extLst>
        </xdr:cNvPr>
        <xdr:cNvSpPr txBox="1"/>
      </xdr:nvSpPr>
      <xdr:spPr>
        <a:xfrm>
          <a:off x="32391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E00-000056000000}"/>
            </a:ext>
          </a:extLst>
        </xdr:cNvPr>
        <xdr:cNvSpPr txBox="1"/>
      </xdr:nvSpPr>
      <xdr:spPr>
        <a:xfrm>
          <a:off x="2439044"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E00-000057000000}"/>
            </a:ext>
          </a:extLst>
        </xdr:cNvPr>
        <xdr:cNvSpPr txBox="1"/>
      </xdr:nvSpPr>
      <xdr:spPr>
        <a:xfrm>
          <a:off x="164529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E00-000058000000}"/>
            </a:ext>
          </a:extLst>
        </xdr:cNvPr>
        <xdr:cNvSpPr txBox="1"/>
      </xdr:nvSpPr>
      <xdr:spPr>
        <a:xfrm>
          <a:off x="8515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E00-000059000000}"/>
            </a:ext>
          </a:extLst>
        </xdr:cNvPr>
        <xdr:cNvSpPr txBox="1"/>
      </xdr:nvSpPr>
      <xdr:spPr>
        <a:xfrm>
          <a:off x="32391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E00-00005A000000}"/>
            </a:ext>
          </a:extLst>
        </xdr:cNvPr>
        <xdr:cNvSpPr txBox="1"/>
      </xdr:nvSpPr>
      <xdr:spPr>
        <a:xfrm>
          <a:off x="2439044" y="620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E00-00005B000000}"/>
            </a:ext>
          </a:extLst>
        </xdr:cNvPr>
        <xdr:cNvSpPr txBox="1"/>
      </xdr:nvSpPr>
      <xdr:spPr>
        <a:xfrm>
          <a:off x="1645294" y="616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E00-00005C000000}"/>
            </a:ext>
          </a:extLst>
        </xdr:cNvPr>
        <xdr:cNvSpPr txBox="1"/>
      </xdr:nvSpPr>
      <xdr:spPr>
        <a:xfrm>
          <a:off x="8515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9429115" y="5468991"/>
          <a:ext cx="0" cy="1272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9467850" y="674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359900" y="6741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9467850" y="525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359900" y="54689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164053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9467850" y="611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398000" y="61292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36000" y="614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42250" y="6180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029450" y="6207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235700" y="62349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125390</xdr:rowOff>
    </xdr:from>
    <xdr:to>
      <xdr:col>55</xdr:col>
      <xdr:colOff>50800</xdr:colOff>
      <xdr:row>37</xdr:row>
      <xdr:rowOff>55540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398000" y="60753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148267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9467850" y="593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139814</xdr:rowOff>
    </xdr:from>
    <xdr:to>
      <xdr:col>50</xdr:col>
      <xdr:colOff>165100</xdr:colOff>
      <xdr:row>37</xdr:row>
      <xdr:rowOff>69964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36000" y="60897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4740</xdr:rowOff>
    </xdr:from>
    <xdr:to>
      <xdr:col>55</xdr:col>
      <xdr:colOff>0</xdr:colOff>
      <xdr:row>37</xdr:row>
      <xdr:rowOff>19164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686800" y="6119790"/>
          <a:ext cx="74295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163977</xdr:rowOff>
    </xdr:from>
    <xdr:to>
      <xdr:col>46</xdr:col>
      <xdr:colOff>38100</xdr:colOff>
      <xdr:row>37</xdr:row>
      <xdr:rowOff>94127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42250" y="61139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19164</xdr:rowOff>
    </xdr:from>
    <xdr:to>
      <xdr:col>50</xdr:col>
      <xdr:colOff>114300</xdr:colOff>
      <xdr:row>37</xdr:row>
      <xdr:rowOff>43327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86700" y="6134214"/>
          <a:ext cx="8001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10061</xdr:rowOff>
    </xdr:from>
    <xdr:to>
      <xdr:col>41</xdr:col>
      <xdr:colOff>101600</xdr:colOff>
      <xdr:row>37</xdr:row>
      <xdr:rowOff>111661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029450" y="61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43327</xdr:rowOff>
    </xdr:from>
    <xdr:to>
      <xdr:col>45</xdr:col>
      <xdr:colOff>177800</xdr:colOff>
      <xdr:row>37</xdr:row>
      <xdr:rowOff>60861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080250" y="6158377"/>
          <a:ext cx="80645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26063</xdr:rowOff>
    </xdr:from>
    <xdr:to>
      <xdr:col>36</xdr:col>
      <xdr:colOff>165100</xdr:colOff>
      <xdr:row>37</xdr:row>
      <xdr:rowOff>127663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235700" y="61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60861</xdr:rowOff>
    </xdr:from>
    <xdr:to>
      <xdr:col>41</xdr:col>
      <xdr:colOff>50800</xdr:colOff>
      <xdr:row>37</xdr:row>
      <xdr:rowOff>76863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286500" y="6175911"/>
          <a:ext cx="7937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123979</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8425961" y="623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7644911" y="62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13497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6851161" y="62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41203</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038361" y="632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86491</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8425961" y="58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110654</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7644911" y="589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128188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6851161" y="591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144190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038361" y="59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177665" y="9301480"/>
          <a:ext cx="0" cy="1364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2164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108450" y="106660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216400" y="90894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108450" y="9301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216400" y="10313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127500" y="103346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384550" y="10292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571750" y="1026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778000" y="10226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84250" y="102304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53975</xdr:rowOff>
    </xdr:from>
    <xdr:to>
      <xdr:col>24</xdr:col>
      <xdr:colOff>114300</xdr:colOff>
      <xdr:row>62</xdr:row>
      <xdr:rowOff>155575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1275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76852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216400"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33020</xdr:rowOff>
    </xdr:from>
    <xdr:to>
      <xdr:col>20</xdr:col>
      <xdr:colOff>38100</xdr:colOff>
      <xdr:row>62</xdr:row>
      <xdr:rowOff>134620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384550" y="10275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83820</xdr:rowOff>
    </xdr:from>
    <xdr:to>
      <xdr:col>24</xdr:col>
      <xdr:colOff>63500</xdr:colOff>
      <xdr:row>62</xdr:row>
      <xdr:rowOff>104775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429000" y="10326370"/>
          <a:ext cx="7493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19685</xdr:rowOff>
    </xdr:from>
    <xdr:to>
      <xdr:col>15</xdr:col>
      <xdr:colOff>101600</xdr:colOff>
      <xdr:row>62</xdr:row>
      <xdr:rowOff>121285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57175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70485</xdr:rowOff>
    </xdr:from>
    <xdr:to>
      <xdr:col>19</xdr:col>
      <xdr:colOff>177800</xdr:colOff>
      <xdr:row>62</xdr:row>
      <xdr:rowOff>83820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622550" y="10313035"/>
          <a:ext cx="8064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xdr:rowOff>
    </xdr:from>
    <xdr:to>
      <xdr:col>10</xdr:col>
      <xdr:colOff>165100</xdr:colOff>
      <xdr:row>62</xdr:row>
      <xdr:rowOff>102235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7780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51435</xdr:rowOff>
    </xdr:from>
    <xdr:to>
      <xdr:col>15</xdr:col>
      <xdr:colOff>50800</xdr:colOff>
      <xdr:row>62</xdr:row>
      <xdr:rowOff>70485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828800" y="1029398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141605</xdr:rowOff>
    </xdr:from>
    <xdr:to>
      <xdr:col>6</xdr:col>
      <xdr:colOff>38100</xdr:colOff>
      <xdr:row>62</xdr:row>
      <xdr:rowOff>71755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84250" y="102190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20955</xdr:rowOff>
    </xdr:from>
    <xdr:to>
      <xdr:col>10</xdr:col>
      <xdr:colOff>114300</xdr:colOff>
      <xdr:row>62</xdr:row>
      <xdr:rowOff>51435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28700" y="10263505"/>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239144" y="1038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439044" y="1036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95902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45294" y="10008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51544" y="1031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151147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239144" y="1006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137812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439044" y="10050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45294" y="1033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88282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51544" y="1000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9429115" y="9197228"/>
          <a:ext cx="0" cy="136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9467850" y="10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9359900" y="10564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9467850" y="8978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359900" y="91972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9467850" y="10083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398000" y="10232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36000" y="102287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42250" y="102373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7029450" y="1025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235700" y="102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74827</xdr:rowOff>
    </xdr:from>
    <xdr:to>
      <xdr:col>55</xdr:col>
      <xdr:colOff>50800</xdr:colOff>
      <xdr:row>63</xdr:row>
      <xdr:rowOff>4977</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9398000" y="103173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53254</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9467850" y="1029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79793</xdr:rowOff>
    </xdr:from>
    <xdr:to>
      <xdr:col>50</xdr:col>
      <xdr:colOff>165100</xdr:colOff>
      <xdr:row>63</xdr:row>
      <xdr:rowOff>9943</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8636000" y="103223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125627</xdr:rowOff>
    </xdr:from>
    <xdr:to>
      <xdr:col>55</xdr:col>
      <xdr:colOff>0</xdr:colOff>
      <xdr:row>62</xdr:row>
      <xdr:rowOff>130593</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8686800" y="10368177"/>
          <a:ext cx="74295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85876</xdr:rowOff>
    </xdr:from>
    <xdr:to>
      <xdr:col>46</xdr:col>
      <xdr:colOff>38100</xdr:colOff>
      <xdr:row>63</xdr:row>
      <xdr:rowOff>16026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7842250" y="103284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130593</xdr:rowOff>
    </xdr:from>
    <xdr:to>
      <xdr:col>50</xdr:col>
      <xdr:colOff>114300</xdr:colOff>
      <xdr:row>62</xdr:row>
      <xdr:rowOff>136676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7886700" y="10373143"/>
          <a:ext cx="8001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91088</xdr:rowOff>
    </xdr:from>
    <xdr:to>
      <xdr:col>41</xdr:col>
      <xdr:colOff>101600</xdr:colOff>
      <xdr:row>63</xdr:row>
      <xdr:rowOff>21238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029450" y="103336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136676</xdr:rowOff>
    </xdr:from>
    <xdr:to>
      <xdr:col>45</xdr:col>
      <xdr:colOff>177800</xdr:colOff>
      <xdr:row>62</xdr:row>
      <xdr:rowOff>141888</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080250" y="10379226"/>
          <a:ext cx="80645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93657</xdr:rowOff>
    </xdr:from>
    <xdr:to>
      <xdr:col>36</xdr:col>
      <xdr:colOff>165100</xdr:colOff>
      <xdr:row>63</xdr:row>
      <xdr:rowOff>23807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235700" y="103362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141888</xdr:rowOff>
    </xdr:from>
    <xdr:to>
      <xdr:col>41</xdr:col>
      <xdr:colOff>50800</xdr:colOff>
      <xdr:row>62</xdr:row>
      <xdr:rowOff>144457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286500" y="10384438"/>
          <a:ext cx="79375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399995" y="1001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612595" y="1001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129298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818845" y="1004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6006045" y="1007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1070</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399995" y="104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7153</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612595" y="1041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12365</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818845" y="1042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14934</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006045" y="1042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E00-000019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4177665" y="13031978"/>
          <a:ext cx="0" cy="1183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E00-00001B010000}"/>
            </a:ext>
          </a:extLst>
        </xdr:cNvPr>
        <xdr:cNvSpPr txBox="1"/>
      </xdr:nvSpPr>
      <xdr:spPr>
        <a:xfrm>
          <a:off x="4216400" y="1421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4108450" y="14215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E00-00001D010000}"/>
            </a:ext>
          </a:extLst>
        </xdr:cNvPr>
        <xdr:cNvSpPr txBox="1"/>
      </xdr:nvSpPr>
      <xdr:spPr>
        <a:xfrm>
          <a:off x="4216400" y="1281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108450" y="13031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9162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E00-00001F010000}"/>
            </a:ext>
          </a:extLst>
        </xdr:cNvPr>
        <xdr:cNvSpPr txBox="1"/>
      </xdr:nvSpPr>
      <xdr:spPr>
        <a:xfrm>
          <a:off x="4216400" y="1355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4127500" y="135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3384550" y="135016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2571750" y="134833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77800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984250" y="135016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30735</xdr:rowOff>
    </xdr:from>
    <xdr:to>
      <xdr:col>24</xdr:col>
      <xdr:colOff>114300</xdr:colOff>
      <xdr:row>81</xdr:row>
      <xdr:rowOff>132335</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4127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53612</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E00-00002B010000}"/>
            </a:ext>
          </a:extLst>
        </xdr:cNvPr>
        <xdr:cNvSpPr txBox="1"/>
      </xdr:nvSpPr>
      <xdr:spPr>
        <a:xfrm>
          <a:off x="4216400" y="132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154178</xdr:rowOff>
    </xdr:from>
    <xdr:to>
      <xdr:col>20</xdr:col>
      <xdr:colOff>38100</xdr:colOff>
      <xdr:row>81</xdr:row>
      <xdr:rowOff>84328</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3384550" y="133685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33528</xdr:rowOff>
    </xdr:from>
    <xdr:to>
      <xdr:col>24</xdr:col>
      <xdr:colOff>63500</xdr:colOff>
      <xdr:row>81</xdr:row>
      <xdr:rowOff>81535</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3429000" y="13412978"/>
          <a:ext cx="7493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2571750" y="13315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33528</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2622550" y="13366750"/>
          <a:ext cx="80645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49022</xdr:rowOff>
    </xdr:from>
    <xdr:to>
      <xdr:col>10</xdr:col>
      <xdr:colOff>165100</xdr:colOff>
      <xdr:row>80</xdr:row>
      <xdr:rowOff>150622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1778000" y="132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99822</xdr:rowOff>
    </xdr:from>
    <xdr:to>
      <xdr:col>15</xdr:col>
      <xdr:colOff>50800</xdr:colOff>
      <xdr:row>80</xdr:row>
      <xdr:rowOff>152400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828800" y="13314172"/>
          <a:ext cx="7937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xdr:rowOff>
    </xdr:from>
    <xdr:to>
      <xdr:col>6</xdr:col>
      <xdr:colOff>38100</xdr:colOff>
      <xdr:row>80</xdr:row>
      <xdr:rowOff>104902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984250" y="132176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54102</xdr:rowOff>
    </xdr:from>
    <xdr:to>
      <xdr:col>10</xdr:col>
      <xdr:colOff>114300</xdr:colOff>
      <xdr:row>80</xdr:row>
      <xdr:rowOff>99822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28700" y="13268452"/>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43451</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E00-000034010000}"/>
            </a:ext>
          </a:extLst>
        </xdr:cNvPr>
        <xdr:cNvSpPr txBox="1"/>
      </xdr:nvSpPr>
      <xdr:spPr>
        <a:xfrm>
          <a:off x="3239144" y="1358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25164</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E00-000035010000}"/>
            </a:ext>
          </a:extLst>
        </xdr:cNvPr>
        <xdr:cNvSpPr txBox="1"/>
      </xdr:nvSpPr>
      <xdr:spPr>
        <a:xfrm>
          <a:off x="2439044" y="1356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E00-000036010000}"/>
            </a:ext>
          </a:extLst>
        </xdr:cNvPr>
        <xdr:cNvSpPr txBox="1"/>
      </xdr:nvSpPr>
      <xdr:spPr>
        <a:xfrm>
          <a:off x="164529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43451</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E00-000037010000}"/>
            </a:ext>
          </a:extLst>
        </xdr:cNvPr>
        <xdr:cNvSpPr txBox="1"/>
      </xdr:nvSpPr>
      <xdr:spPr>
        <a:xfrm>
          <a:off x="851544" y="1358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100855</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E00-000038010000}"/>
            </a:ext>
          </a:extLst>
        </xdr:cNvPr>
        <xdr:cNvSpPr txBox="1"/>
      </xdr:nvSpPr>
      <xdr:spPr>
        <a:xfrm>
          <a:off x="3239144" y="1315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E00-000039010000}"/>
            </a:ext>
          </a:extLst>
        </xdr:cNvPr>
        <xdr:cNvSpPr txBox="1"/>
      </xdr:nvSpPr>
      <xdr:spPr>
        <a:xfrm>
          <a:off x="24390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167149</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E00-00003A010000}"/>
            </a:ext>
          </a:extLst>
        </xdr:cNvPr>
        <xdr:cNvSpPr txBox="1"/>
      </xdr:nvSpPr>
      <xdr:spPr>
        <a:xfrm>
          <a:off x="1645294" y="1305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121429</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E00-00003B010000}"/>
            </a:ext>
          </a:extLst>
        </xdr:cNvPr>
        <xdr:cNvSpPr txBox="1"/>
      </xdr:nvSpPr>
      <xdr:spPr>
        <a:xfrm>
          <a:off x="851544" y="1300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00000000-0008-0000-0E00-000050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9429115" y="12842647"/>
          <a:ext cx="0" cy="13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00000000-0008-0000-0E00-000052010000}"/>
            </a:ext>
          </a:extLst>
        </xdr:cNvPr>
        <xdr:cNvSpPr txBox="1"/>
      </xdr:nvSpPr>
      <xdr:spPr>
        <a:xfrm>
          <a:off x="9467850" y="142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9359900" y="14204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00000000-0008-0000-0E00-000054010000}"/>
            </a:ext>
          </a:extLst>
        </xdr:cNvPr>
        <xdr:cNvSpPr txBox="1"/>
      </xdr:nvSpPr>
      <xdr:spPr>
        <a:xfrm>
          <a:off x="9467850" y="1262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9359900" y="12842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63213</xdr:rowOff>
    </xdr:from>
    <xdr:ext cx="469744" cy="259045"/>
    <xdr:sp macro="" textlink="">
      <xdr:nvSpPr>
        <xdr:cNvPr id="342" name="【公営住宅】&#10;一人当たり面積平均値テキスト">
          <a:extLst>
            <a:ext uri="{FF2B5EF4-FFF2-40B4-BE49-F238E27FC236}">
              <a16:creationId xmlns:a16="http://schemas.microsoft.com/office/drawing/2014/main" id="{00000000-0008-0000-0E00-000056010000}"/>
            </a:ext>
          </a:extLst>
        </xdr:cNvPr>
        <xdr:cNvSpPr txBox="1"/>
      </xdr:nvSpPr>
      <xdr:spPr>
        <a:xfrm>
          <a:off x="9467850" y="13607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9398000" y="137499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8636000" y="13785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7842250" y="137742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7029450" y="138263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6235700" y="138222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117145</xdr:rowOff>
    </xdr:from>
    <xdr:to>
      <xdr:col>55</xdr:col>
      <xdr:colOff>50800</xdr:colOff>
      <xdr:row>85</xdr:row>
      <xdr:rowOff>47295</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9398000" y="139918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95572</xdr:rowOff>
    </xdr:from>
    <xdr:ext cx="469744" cy="259045"/>
    <xdr:sp macro="" textlink="">
      <xdr:nvSpPr>
        <xdr:cNvPr id="354" name="【公営住宅】&#10;一人当たり面積該当値テキスト">
          <a:extLst>
            <a:ext uri="{FF2B5EF4-FFF2-40B4-BE49-F238E27FC236}">
              <a16:creationId xmlns:a16="http://schemas.microsoft.com/office/drawing/2014/main" id="{00000000-0008-0000-0E00-000062010000}"/>
            </a:ext>
          </a:extLst>
        </xdr:cNvPr>
        <xdr:cNvSpPr txBox="1"/>
      </xdr:nvSpPr>
      <xdr:spPr>
        <a:xfrm>
          <a:off x="9467850" y="1397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120802</xdr:rowOff>
    </xdr:from>
    <xdr:to>
      <xdr:col>50</xdr:col>
      <xdr:colOff>165100</xdr:colOff>
      <xdr:row>85</xdr:row>
      <xdr:rowOff>50952</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8636000" y="13995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167945</xdr:rowOff>
    </xdr:from>
    <xdr:to>
      <xdr:col>55</xdr:col>
      <xdr:colOff>0</xdr:colOff>
      <xdr:row>85</xdr:row>
      <xdr:rowOff>152</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8686800" y="140426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7842250" y="139992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xdr:rowOff>
    </xdr:from>
    <xdr:to>
      <xdr:col>50</xdr:col>
      <xdr:colOff>114300</xdr:colOff>
      <xdr:row>85</xdr:row>
      <xdr:rowOff>3811</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7886700" y="14040002"/>
          <a:ext cx="8001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126746</xdr:rowOff>
    </xdr:from>
    <xdr:to>
      <xdr:col>41</xdr:col>
      <xdr:colOff>101600</xdr:colOff>
      <xdr:row>85</xdr:row>
      <xdr:rowOff>56896</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7029450" y="140014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3811</xdr:rowOff>
    </xdr:from>
    <xdr:to>
      <xdr:col>45</xdr:col>
      <xdr:colOff>177800</xdr:colOff>
      <xdr:row>85</xdr:row>
      <xdr:rowOff>6096</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7080250" y="14043661"/>
          <a:ext cx="8064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129947</xdr:rowOff>
    </xdr:from>
    <xdr:to>
      <xdr:col>36</xdr:col>
      <xdr:colOff>165100</xdr:colOff>
      <xdr:row>85</xdr:row>
      <xdr:rowOff>60097</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6235700" y="140046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6096</xdr:rowOff>
    </xdr:from>
    <xdr:to>
      <xdr:col>41</xdr:col>
      <xdr:colOff>50800</xdr:colOff>
      <xdr:row>85</xdr:row>
      <xdr:rowOff>9297</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6286500" y="14045946"/>
          <a:ext cx="79375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22217</xdr:rowOff>
    </xdr:from>
    <xdr:ext cx="469744" cy="259045"/>
    <xdr:sp macro="" textlink="">
      <xdr:nvSpPr>
        <xdr:cNvPr id="363" name="n_1aveValue【公営住宅】&#10;一人当たり面積">
          <a:extLst>
            <a:ext uri="{FF2B5EF4-FFF2-40B4-BE49-F238E27FC236}">
              <a16:creationId xmlns:a16="http://schemas.microsoft.com/office/drawing/2014/main" id="{00000000-0008-0000-0E00-00006B010000}"/>
            </a:ext>
          </a:extLst>
        </xdr:cNvPr>
        <xdr:cNvSpPr txBox="1"/>
      </xdr:nvSpPr>
      <xdr:spPr>
        <a:xfrm>
          <a:off x="8458277" y="1356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11244</xdr:rowOff>
    </xdr:from>
    <xdr:ext cx="469744" cy="259045"/>
    <xdr:sp macro="" textlink="">
      <xdr:nvSpPr>
        <xdr:cNvPr id="364" name="n_2aveValue【公営住宅】&#10;一人当たり面積">
          <a:extLst>
            <a:ext uri="{FF2B5EF4-FFF2-40B4-BE49-F238E27FC236}">
              <a16:creationId xmlns:a16="http://schemas.microsoft.com/office/drawing/2014/main" id="{00000000-0008-0000-0E00-00006C010000}"/>
            </a:ext>
          </a:extLst>
        </xdr:cNvPr>
        <xdr:cNvSpPr txBox="1"/>
      </xdr:nvSpPr>
      <xdr:spPr>
        <a:xfrm>
          <a:off x="7677227" y="1355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63364</xdr:rowOff>
    </xdr:from>
    <xdr:ext cx="469744" cy="259045"/>
    <xdr:sp macro="" textlink="">
      <xdr:nvSpPr>
        <xdr:cNvPr id="365" name="n_3aveValue【公営住宅】&#10;一人当たり面積">
          <a:extLst>
            <a:ext uri="{FF2B5EF4-FFF2-40B4-BE49-F238E27FC236}">
              <a16:creationId xmlns:a16="http://schemas.microsoft.com/office/drawing/2014/main" id="{00000000-0008-0000-0E00-00006D010000}"/>
            </a:ext>
          </a:extLst>
        </xdr:cNvPr>
        <xdr:cNvSpPr txBox="1"/>
      </xdr:nvSpPr>
      <xdr:spPr>
        <a:xfrm>
          <a:off x="6864427" y="136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59250</xdr:rowOff>
    </xdr:from>
    <xdr:ext cx="469744" cy="259045"/>
    <xdr:sp macro="" textlink="">
      <xdr:nvSpPr>
        <xdr:cNvPr id="366" name="n_4aveValue【公営住宅】&#10;一人当たり面積">
          <a:extLst>
            <a:ext uri="{FF2B5EF4-FFF2-40B4-BE49-F238E27FC236}">
              <a16:creationId xmlns:a16="http://schemas.microsoft.com/office/drawing/2014/main" id="{00000000-0008-0000-0E00-00006E010000}"/>
            </a:ext>
          </a:extLst>
        </xdr:cNvPr>
        <xdr:cNvSpPr txBox="1"/>
      </xdr:nvSpPr>
      <xdr:spPr>
        <a:xfrm>
          <a:off x="6070677" y="1360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42079</xdr:rowOff>
    </xdr:from>
    <xdr:ext cx="469744" cy="259045"/>
    <xdr:sp macro="" textlink="">
      <xdr:nvSpPr>
        <xdr:cNvPr id="367" name="n_1mainValue【公営住宅】&#10;一人当たり面積">
          <a:extLst>
            <a:ext uri="{FF2B5EF4-FFF2-40B4-BE49-F238E27FC236}">
              <a16:creationId xmlns:a16="http://schemas.microsoft.com/office/drawing/2014/main" id="{00000000-0008-0000-0E00-00006F010000}"/>
            </a:ext>
          </a:extLst>
        </xdr:cNvPr>
        <xdr:cNvSpPr txBox="1"/>
      </xdr:nvSpPr>
      <xdr:spPr>
        <a:xfrm>
          <a:off x="8458277" y="1408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68" name="n_2mainValue【公営住宅】&#10;一人当たり面積">
          <a:extLst>
            <a:ext uri="{FF2B5EF4-FFF2-40B4-BE49-F238E27FC236}">
              <a16:creationId xmlns:a16="http://schemas.microsoft.com/office/drawing/2014/main" id="{00000000-0008-0000-0E00-000070010000}"/>
            </a:ext>
          </a:extLst>
        </xdr:cNvPr>
        <xdr:cNvSpPr txBox="1"/>
      </xdr:nvSpPr>
      <xdr:spPr>
        <a:xfrm>
          <a:off x="7677227"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48023</xdr:rowOff>
    </xdr:from>
    <xdr:ext cx="469744" cy="259045"/>
    <xdr:sp macro="" textlink="">
      <xdr:nvSpPr>
        <xdr:cNvPr id="369" name="n_3mainValue【公営住宅】&#10;一人当たり面積">
          <a:extLst>
            <a:ext uri="{FF2B5EF4-FFF2-40B4-BE49-F238E27FC236}">
              <a16:creationId xmlns:a16="http://schemas.microsoft.com/office/drawing/2014/main" id="{00000000-0008-0000-0E00-000071010000}"/>
            </a:ext>
          </a:extLst>
        </xdr:cNvPr>
        <xdr:cNvSpPr txBox="1"/>
      </xdr:nvSpPr>
      <xdr:spPr>
        <a:xfrm>
          <a:off x="6864427" y="1408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51224</xdr:rowOff>
    </xdr:from>
    <xdr:ext cx="469744" cy="259045"/>
    <xdr:sp macro="" textlink="">
      <xdr:nvSpPr>
        <xdr:cNvPr id="370" name="n_4mainValue【公営住宅】&#10;一人当たり面積">
          <a:extLst>
            <a:ext uri="{FF2B5EF4-FFF2-40B4-BE49-F238E27FC236}">
              <a16:creationId xmlns:a16="http://schemas.microsoft.com/office/drawing/2014/main" id="{00000000-0008-0000-0E00-000072010000}"/>
            </a:ext>
          </a:extLst>
        </xdr:cNvPr>
        <xdr:cNvSpPr txBox="1"/>
      </xdr:nvSpPr>
      <xdr:spPr>
        <a:xfrm>
          <a:off x="6070677" y="1409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00000000-0008-0000-0E00-00009A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flipV="1">
          <a:off x="14699614" y="561467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a:extLst>
            <a:ext uri="{FF2B5EF4-FFF2-40B4-BE49-F238E27FC236}">
              <a16:creationId xmlns:a16="http://schemas.microsoft.com/office/drawing/2014/main" id="{00000000-0008-0000-0E00-00009C010000}"/>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00000000-0008-0000-0E00-00009E010000}"/>
            </a:ext>
          </a:extLst>
        </xdr:cNvPr>
        <xdr:cNvSpPr txBox="1"/>
      </xdr:nvSpPr>
      <xdr:spPr>
        <a:xfrm>
          <a:off x="14738350" y="53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4611350" y="5614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00000000-0008-0000-0E00-0000A0010000}"/>
            </a:ext>
          </a:extLst>
        </xdr:cNvPr>
        <xdr:cNvSpPr txBox="1"/>
      </xdr:nvSpPr>
      <xdr:spPr>
        <a:xfrm>
          <a:off x="1473835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4649450" y="61347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388745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3093700" y="6091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2299950" y="61067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1487150" y="6087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4649450" y="62014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64787</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00000000-0008-0000-0E00-0000AC010000}"/>
            </a:ext>
          </a:extLst>
        </xdr:cNvPr>
        <xdr:cNvSpPr txBox="1"/>
      </xdr:nvSpPr>
      <xdr:spPr>
        <a:xfrm>
          <a:off x="14738350"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388745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137160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3938250" y="6202680"/>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153035</xdr:rowOff>
    </xdr:from>
    <xdr:to>
      <xdr:col>76</xdr:col>
      <xdr:colOff>165100</xdr:colOff>
      <xdr:row>37</xdr:row>
      <xdr:rowOff>83185</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3093700" y="6102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32385</xdr:rowOff>
    </xdr:from>
    <xdr:to>
      <xdr:col>81</xdr:col>
      <xdr:colOff>50800</xdr:colOff>
      <xdr:row>37</xdr:row>
      <xdr:rowOff>87630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3144500" y="6147435"/>
          <a:ext cx="79375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107315</xdr:rowOff>
    </xdr:from>
    <xdr:to>
      <xdr:col>72</xdr:col>
      <xdr:colOff>38100</xdr:colOff>
      <xdr:row>37</xdr:row>
      <xdr:rowOff>37465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2299950" y="60572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158115</xdr:rowOff>
    </xdr:from>
    <xdr:to>
      <xdr:col>76</xdr:col>
      <xdr:colOff>114300</xdr:colOff>
      <xdr:row>37</xdr:row>
      <xdr:rowOff>32385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344400" y="6108065"/>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80645</xdr:rowOff>
    </xdr:from>
    <xdr:to>
      <xdr:col>67</xdr:col>
      <xdr:colOff>101600</xdr:colOff>
      <xdr:row>37</xdr:row>
      <xdr:rowOff>10795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1487150" y="6030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131445</xdr:rowOff>
    </xdr:from>
    <xdr:to>
      <xdr:col>71</xdr:col>
      <xdr:colOff>177800</xdr:colOff>
      <xdr:row>36</xdr:row>
      <xdr:rowOff>158115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1537950" y="6081395"/>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00000000-0008-0000-0E00-0000B5010000}"/>
            </a:ext>
          </a:extLst>
        </xdr:cNvPr>
        <xdr:cNvSpPr txBox="1"/>
      </xdr:nvSpPr>
      <xdr:spPr>
        <a:xfrm>
          <a:off x="137420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00000000-0008-0000-0E00-0000B6010000}"/>
            </a:ext>
          </a:extLst>
        </xdr:cNvPr>
        <xdr:cNvSpPr txBox="1"/>
      </xdr:nvSpPr>
      <xdr:spPr>
        <a:xfrm>
          <a:off x="12960994" y="587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21672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59072</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13544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129557</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374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74312</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2960994" y="618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53992</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167244" y="58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27322</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1354444" y="58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00000000-0008-0000-0E00-0000D3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19951064" y="552323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00000000-0008-0000-0E00-0000D5010000}"/>
            </a:ext>
          </a:extLst>
        </xdr:cNvPr>
        <xdr:cNvSpPr txBox="1"/>
      </xdr:nvSpPr>
      <xdr:spPr>
        <a:xfrm>
          <a:off x="19989800" y="688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9881850" y="6882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00000000-0008-0000-0E00-0000D7010000}"/>
            </a:ext>
          </a:extLst>
        </xdr:cNvPr>
        <xdr:cNvSpPr txBox="1"/>
      </xdr:nvSpPr>
      <xdr:spPr>
        <a:xfrm>
          <a:off x="19989800"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9881850" y="5523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00000000-0008-0000-0E00-0000D9010000}"/>
            </a:ext>
          </a:extLst>
        </xdr:cNvPr>
        <xdr:cNvSpPr txBox="1"/>
      </xdr:nvSpPr>
      <xdr:spPr>
        <a:xfrm>
          <a:off x="19989800" y="627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99009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9157950" y="6309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83451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75514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6757650" y="6313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162560</xdr:rowOff>
    </xdr:from>
    <xdr:to>
      <xdr:col>116</xdr:col>
      <xdr:colOff>114300</xdr:colOff>
      <xdr:row>34</xdr:row>
      <xdr:rowOff>92710</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9900900" y="5617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13987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00000000-0008-0000-0E00-0000E5010000}"/>
            </a:ext>
          </a:extLst>
        </xdr:cNvPr>
        <xdr:cNvSpPr txBox="1"/>
      </xdr:nvSpPr>
      <xdr:spPr>
        <a:xfrm>
          <a:off x="19989800"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xdr:rowOff>
    </xdr:from>
    <xdr:to>
      <xdr:col>112</xdr:col>
      <xdr:colOff>38100</xdr:colOff>
      <xdr:row>34</xdr:row>
      <xdr:rowOff>115570</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9157950" y="5633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41910</xdr:rowOff>
    </xdr:from>
    <xdr:to>
      <xdr:col>116</xdr:col>
      <xdr:colOff>63500</xdr:colOff>
      <xdr:row>34</xdr:row>
      <xdr:rowOff>64770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9202400" y="5661660"/>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36830</xdr:rowOff>
    </xdr:from>
    <xdr:to>
      <xdr:col>107</xdr:col>
      <xdr:colOff>101600</xdr:colOff>
      <xdr:row>34</xdr:row>
      <xdr:rowOff>138430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834515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64770</xdr:rowOff>
    </xdr:from>
    <xdr:to>
      <xdr:col>111</xdr:col>
      <xdr:colOff>177800</xdr:colOff>
      <xdr:row>34</xdr:row>
      <xdr:rowOff>87630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8395950" y="568452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44450</xdr:rowOff>
    </xdr:from>
    <xdr:to>
      <xdr:col>102</xdr:col>
      <xdr:colOff>165100</xdr:colOff>
      <xdr:row>34</xdr:row>
      <xdr:rowOff>146050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75514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87630</xdr:rowOff>
    </xdr:from>
    <xdr:to>
      <xdr:col>107</xdr:col>
      <xdr:colOff>50800</xdr:colOff>
      <xdr:row>34</xdr:row>
      <xdr:rowOff>95250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17602200" y="570738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2540</xdr:rowOff>
    </xdr:from>
    <xdr:to>
      <xdr:col>98</xdr:col>
      <xdr:colOff>38100</xdr:colOff>
      <xdr:row>34</xdr:row>
      <xdr:rowOff>104140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6757650" y="5622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53340</xdr:rowOff>
    </xdr:from>
    <xdr:to>
      <xdr:col>102</xdr:col>
      <xdr:colOff>114300</xdr:colOff>
      <xdr:row>34</xdr:row>
      <xdr:rowOff>95250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6802100" y="567309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00000000-0008-0000-0E00-0000EE010000}"/>
            </a:ext>
          </a:extLst>
        </xdr:cNvPr>
        <xdr:cNvSpPr txBox="1"/>
      </xdr:nvSpPr>
      <xdr:spPr>
        <a:xfrm>
          <a:off x="18980227" y="64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181801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738637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125747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6592627" y="64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132097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980227"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154957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180127"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162577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7386377"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120667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6592627" y="541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1207750" y="10737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0842791" y="10601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1207750" y="10191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842791" y="10055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1207750" y="9639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0842791" y="9503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1207750" y="908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842791" y="895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4699614" y="9206865"/>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4738350" y="1054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611350" y="10544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4738350" y="898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4611350" y="9206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4738350" y="9854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4649450" y="98764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388745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09370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299950" y="98707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1487150" y="9836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60643</xdr:rowOff>
    </xdr:from>
    <xdr:to>
      <xdr:col>85</xdr:col>
      <xdr:colOff>177800</xdr:colOff>
      <xdr:row>59</xdr:row>
      <xdr:rowOff>162243</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4649450" y="98078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83520</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4738350" y="9665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163513</xdr:rowOff>
    </xdr:from>
    <xdr:to>
      <xdr:col>81</xdr:col>
      <xdr:colOff>101600</xdr:colOff>
      <xdr:row>59</xdr:row>
      <xdr:rowOff>93663</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3887450" y="9745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42863</xdr:rowOff>
    </xdr:from>
    <xdr:to>
      <xdr:col>85</xdr:col>
      <xdr:colOff>127000</xdr:colOff>
      <xdr:row>59</xdr:row>
      <xdr:rowOff>111443</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3938250" y="9790113"/>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xdr:rowOff>
    </xdr:from>
    <xdr:to>
      <xdr:col>76</xdr:col>
      <xdr:colOff>165100</xdr:colOff>
      <xdr:row>59</xdr:row>
      <xdr:rowOff>110807</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3093700" y="97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42863</xdr:rowOff>
    </xdr:from>
    <xdr:to>
      <xdr:col>81</xdr:col>
      <xdr:colOff>50800</xdr:colOff>
      <xdr:row>59</xdr:row>
      <xdr:rowOff>60007</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3144500" y="9790113"/>
          <a:ext cx="7937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106363</xdr:rowOff>
    </xdr:from>
    <xdr:to>
      <xdr:col>72</xdr:col>
      <xdr:colOff>38100</xdr:colOff>
      <xdr:row>60</xdr:row>
      <xdr:rowOff>36513</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299950" y="98536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60007</xdr:rowOff>
    </xdr:from>
    <xdr:to>
      <xdr:col>76</xdr:col>
      <xdr:colOff>114300</xdr:colOff>
      <xdr:row>59</xdr:row>
      <xdr:rowOff>157163</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2344400" y="9807257"/>
          <a:ext cx="8001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1487150" y="9816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59</xdr:row>
      <xdr:rowOff>157163</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1537950" y="9867265"/>
          <a:ext cx="80645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133367</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3742044" y="988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2960994"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44784</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2167244" y="995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10495</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1354444" y="992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110190</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3742044" y="952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127334</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2960994" y="954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53040</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167244" y="963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15892</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13544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00000000-0008-0000-0E00-000049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19951064" y="9283497"/>
          <a:ext cx="0" cy="108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a:extLst>
            <a:ext uri="{FF2B5EF4-FFF2-40B4-BE49-F238E27FC236}">
              <a16:creationId xmlns:a16="http://schemas.microsoft.com/office/drawing/2014/main" id="{00000000-0008-0000-0E00-00004B020000}"/>
            </a:ext>
          </a:extLst>
        </xdr:cNvPr>
        <xdr:cNvSpPr txBox="1"/>
      </xdr:nvSpPr>
      <xdr:spPr>
        <a:xfrm>
          <a:off x="19989800" y="103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9881850" y="10369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a:extLst>
            <a:ext uri="{FF2B5EF4-FFF2-40B4-BE49-F238E27FC236}">
              <a16:creationId xmlns:a16="http://schemas.microsoft.com/office/drawing/2014/main" id="{00000000-0008-0000-0E00-00004D020000}"/>
            </a:ext>
          </a:extLst>
        </xdr:cNvPr>
        <xdr:cNvSpPr txBox="1"/>
      </xdr:nvSpPr>
      <xdr:spPr>
        <a:xfrm>
          <a:off x="19989800" y="907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9881850" y="92834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158056</xdr:rowOff>
    </xdr:from>
    <xdr:ext cx="469744" cy="259045"/>
    <xdr:sp macro="" textlink="">
      <xdr:nvSpPr>
        <xdr:cNvPr id="591" name="【学校施設】&#10;一人当たり面積平均値テキスト">
          <a:extLst>
            <a:ext uri="{FF2B5EF4-FFF2-40B4-BE49-F238E27FC236}">
              <a16:creationId xmlns:a16="http://schemas.microsoft.com/office/drawing/2014/main" id="{00000000-0008-0000-0E00-00004F020000}"/>
            </a:ext>
          </a:extLst>
        </xdr:cNvPr>
        <xdr:cNvSpPr txBox="1"/>
      </xdr:nvSpPr>
      <xdr:spPr>
        <a:xfrm>
          <a:off x="19989800" y="9905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9900900" y="992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9157950" y="99406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8345150" y="994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7551400" y="99886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6757650" y="10010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87275</xdr:rowOff>
    </xdr:from>
    <xdr:to>
      <xdr:col>116</xdr:col>
      <xdr:colOff>114300</xdr:colOff>
      <xdr:row>60</xdr:row>
      <xdr:rowOff>17425</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9900900" y="9834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110152</xdr:rowOff>
    </xdr:from>
    <xdr:ext cx="469744" cy="259045"/>
    <xdr:sp macro="" textlink="">
      <xdr:nvSpPr>
        <xdr:cNvPr id="603" name="【学校施設】&#10;一人当たり面積該当値テキスト">
          <a:extLst>
            <a:ext uri="{FF2B5EF4-FFF2-40B4-BE49-F238E27FC236}">
              <a16:creationId xmlns:a16="http://schemas.microsoft.com/office/drawing/2014/main" id="{00000000-0008-0000-0E00-00005B020000}"/>
            </a:ext>
          </a:extLst>
        </xdr:cNvPr>
        <xdr:cNvSpPr txBox="1"/>
      </xdr:nvSpPr>
      <xdr:spPr>
        <a:xfrm>
          <a:off x="19989800" y="96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127051</xdr:rowOff>
    </xdr:from>
    <xdr:to>
      <xdr:col>112</xdr:col>
      <xdr:colOff>38100</xdr:colOff>
      <xdr:row>60</xdr:row>
      <xdr:rowOff>57201</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9157950" y="98743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138075</xdr:rowOff>
    </xdr:from>
    <xdr:to>
      <xdr:col>116</xdr:col>
      <xdr:colOff>63500</xdr:colOff>
      <xdr:row>60</xdr:row>
      <xdr:rowOff>6401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19202400" y="9885325"/>
          <a:ext cx="7493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146253</xdr:rowOff>
    </xdr:from>
    <xdr:to>
      <xdr:col>107</xdr:col>
      <xdr:colOff>101600</xdr:colOff>
      <xdr:row>60</xdr:row>
      <xdr:rowOff>76403</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8345150" y="98935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6401</xdr:rowOff>
    </xdr:from>
    <xdr:to>
      <xdr:col>111</xdr:col>
      <xdr:colOff>177800</xdr:colOff>
      <xdr:row>60</xdr:row>
      <xdr:rowOff>25603</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8395950" y="9918751"/>
          <a:ext cx="80645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35611</xdr:rowOff>
    </xdr:from>
    <xdr:to>
      <xdr:col>102</xdr:col>
      <xdr:colOff>165100</xdr:colOff>
      <xdr:row>59</xdr:row>
      <xdr:rowOff>137211</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7551400" y="97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86411</xdr:rowOff>
    </xdr:from>
    <xdr:to>
      <xdr:col>107</xdr:col>
      <xdr:colOff>50800</xdr:colOff>
      <xdr:row>60</xdr:row>
      <xdr:rowOff>25603</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7602200" y="9833661"/>
          <a:ext cx="793750" cy="1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54813</xdr:rowOff>
    </xdr:from>
    <xdr:to>
      <xdr:col>98</xdr:col>
      <xdr:colOff>38100</xdr:colOff>
      <xdr:row>60</xdr:row>
      <xdr:rowOff>156413</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6757650" y="9967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86411</xdr:rowOff>
    </xdr:from>
    <xdr:to>
      <xdr:col>102</xdr:col>
      <xdr:colOff>114300</xdr:colOff>
      <xdr:row>60</xdr:row>
      <xdr:rowOff>105613</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6802100" y="9833661"/>
          <a:ext cx="800100" cy="18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121023</xdr:rowOff>
    </xdr:from>
    <xdr:ext cx="469744" cy="259045"/>
    <xdr:sp macro="" textlink="">
      <xdr:nvSpPr>
        <xdr:cNvPr id="612" name="n_1aveValue【学校施設】&#10;一人当たり面積">
          <a:extLst>
            <a:ext uri="{FF2B5EF4-FFF2-40B4-BE49-F238E27FC236}">
              <a16:creationId xmlns:a16="http://schemas.microsoft.com/office/drawing/2014/main" id="{00000000-0008-0000-0E00-000064020000}"/>
            </a:ext>
          </a:extLst>
        </xdr:cNvPr>
        <xdr:cNvSpPr txBox="1"/>
      </xdr:nvSpPr>
      <xdr:spPr>
        <a:xfrm>
          <a:off x="18980227" y="1003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126966</xdr:rowOff>
    </xdr:from>
    <xdr:ext cx="469744" cy="259045"/>
    <xdr:sp macro="" textlink="">
      <xdr:nvSpPr>
        <xdr:cNvPr id="613" name="n_2aveValue【学校施設】&#10;一人当たり面積">
          <a:extLst>
            <a:ext uri="{FF2B5EF4-FFF2-40B4-BE49-F238E27FC236}">
              <a16:creationId xmlns:a16="http://schemas.microsoft.com/office/drawing/2014/main" id="{00000000-0008-0000-0E00-000065020000}"/>
            </a:ext>
          </a:extLst>
        </xdr:cNvPr>
        <xdr:cNvSpPr txBox="1"/>
      </xdr:nvSpPr>
      <xdr:spPr>
        <a:xfrm>
          <a:off x="18180127" y="100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169029</xdr:rowOff>
    </xdr:from>
    <xdr:ext cx="469744" cy="259045"/>
    <xdr:sp macro="" textlink="">
      <xdr:nvSpPr>
        <xdr:cNvPr id="614" name="n_3aveValue【学校施設】&#10;一人当たり面積">
          <a:extLst>
            <a:ext uri="{FF2B5EF4-FFF2-40B4-BE49-F238E27FC236}">
              <a16:creationId xmlns:a16="http://schemas.microsoft.com/office/drawing/2014/main" id="{00000000-0008-0000-0E00-000066020000}"/>
            </a:ext>
          </a:extLst>
        </xdr:cNvPr>
        <xdr:cNvSpPr txBox="1"/>
      </xdr:nvSpPr>
      <xdr:spPr>
        <a:xfrm>
          <a:off x="17386377" y="1007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19067</xdr:rowOff>
    </xdr:from>
    <xdr:ext cx="469744" cy="259045"/>
    <xdr:sp macro="" textlink="">
      <xdr:nvSpPr>
        <xdr:cNvPr id="615" name="n_4aveValue【学校施設】&#10;一人当たり面積">
          <a:extLst>
            <a:ext uri="{FF2B5EF4-FFF2-40B4-BE49-F238E27FC236}">
              <a16:creationId xmlns:a16="http://schemas.microsoft.com/office/drawing/2014/main" id="{00000000-0008-0000-0E00-000067020000}"/>
            </a:ext>
          </a:extLst>
        </xdr:cNvPr>
        <xdr:cNvSpPr txBox="1"/>
      </xdr:nvSpPr>
      <xdr:spPr>
        <a:xfrm>
          <a:off x="16592627"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73728</xdr:rowOff>
    </xdr:from>
    <xdr:ext cx="469744" cy="259045"/>
    <xdr:sp macro="" textlink="">
      <xdr:nvSpPr>
        <xdr:cNvPr id="616" name="n_1mainValue【学校施設】&#10;一人当たり面積">
          <a:extLst>
            <a:ext uri="{FF2B5EF4-FFF2-40B4-BE49-F238E27FC236}">
              <a16:creationId xmlns:a16="http://schemas.microsoft.com/office/drawing/2014/main" id="{00000000-0008-0000-0E00-000068020000}"/>
            </a:ext>
          </a:extLst>
        </xdr:cNvPr>
        <xdr:cNvSpPr txBox="1"/>
      </xdr:nvSpPr>
      <xdr:spPr>
        <a:xfrm>
          <a:off x="18980227" y="96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92930</xdr:rowOff>
    </xdr:from>
    <xdr:ext cx="469744" cy="259045"/>
    <xdr:sp macro="" textlink="">
      <xdr:nvSpPr>
        <xdr:cNvPr id="617" name="n_2mainValue【学校施設】&#10;一人当たり面積">
          <a:extLst>
            <a:ext uri="{FF2B5EF4-FFF2-40B4-BE49-F238E27FC236}">
              <a16:creationId xmlns:a16="http://schemas.microsoft.com/office/drawing/2014/main" id="{00000000-0008-0000-0E00-000069020000}"/>
            </a:ext>
          </a:extLst>
        </xdr:cNvPr>
        <xdr:cNvSpPr txBox="1"/>
      </xdr:nvSpPr>
      <xdr:spPr>
        <a:xfrm>
          <a:off x="18180127" y="967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153738</xdr:rowOff>
    </xdr:from>
    <xdr:ext cx="469744" cy="259045"/>
    <xdr:sp macro="" textlink="">
      <xdr:nvSpPr>
        <xdr:cNvPr id="618" name="n_3mainValue【学校施設】&#10;一人当たり面積">
          <a:extLst>
            <a:ext uri="{FF2B5EF4-FFF2-40B4-BE49-F238E27FC236}">
              <a16:creationId xmlns:a16="http://schemas.microsoft.com/office/drawing/2014/main" id="{00000000-0008-0000-0E00-00006A020000}"/>
            </a:ext>
          </a:extLst>
        </xdr:cNvPr>
        <xdr:cNvSpPr txBox="1"/>
      </xdr:nvSpPr>
      <xdr:spPr>
        <a:xfrm>
          <a:off x="17386377" y="957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1490</xdr:rowOff>
    </xdr:from>
    <xdr:ext cx="469744" cy="259045"/>
    <xdr:sp macro="" textlink="">
      <xdr:nvSpPr>
        <xdr:cNvPr id="619" name="n_4mainValue【学校施設】&#10;一人当たり面積">
          <a:extLst>
            <a:ext uri="{FF2B5EF4-FFF2-40B4-BE49-F238E27FC236}">
              <a16:creationId xmlns:a16="http://schemas.microsoft.com/office/drawing/2014/main" id="{00000000-0008-0000-0E00-00006B020000}"/>
            </a:ext>
          </a:extLst>
        </xdr:cNvPr>
        <xdr:cNvSpPr txBox="1"/>
      </xdr:nvSpPr>
      <xdr:spPr>
        <a:xfrm>
          <a:off x="16592627" y="974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00000000-0008-0000-0E00-000083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flipV="1">
          <a:off x="14699614" y="13081636"/>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645" name="【児童館】&#10;有形固定資産減価償却率最小値テキスト">
          <a:extLst>
            <a:ext uri="{FF2B5EF4-FFF2-40B4-BE49-F238E27FC236}">
              <a16:creationId xmlns:a16="http://schemas.microsoft.com/office/drawing/2014/main" id="{00000000-0008-0000-0E00-000085020000}"/>
            </a:ext>
          </a:extLst>
        </xdr:cNvPr>
        <xdr:cNvSpPr txBox="1"/>
      </xdr:nvSpPr>
      <xdr:spPr>
        <a:xfrm>
          <a:off x="14738350" y="1429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4611350" y="142944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647" name="【児童館】&#10;有形固定資産減価償却率最大値テキスト">
          <a:extLst>
            <a:ext uri="{FF2B5EF4-FFF2-40B4-BE49-F238E27FC236}">
              <a16:creationId xmlns:a16="http://schemas.microsoft.com/office/drawing/2014/main" id="{00000000-0008-0000-0E00-000087020000}"/>
            </a:ext>
          </a:extLst>
        </xdr:cNvPr>
        <xdr:cNvSpPr txBox="1"/>
      </xdr:nvSpPr>
      <xdr:spPr>
        <a:xfrm>
          <a:off x="14738350" y="1286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4611350" y="13081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649" name="【児童館】&#10;有形固定資産減価償却率平均値テキスト">
          <a:extLst>
            <a:ext uri="{FF2B5EF4-FFF2-40B4-BE49-F238E27FC236}">
              <a16:creationId xmlns:a16="http://schemas.microsoft.com/office/drawing/2014/main" id="{00000000-0008-0000-0E00-000089020000}"/>
            </a:ext>
          </a:extLst>
        </xdr:cNvPr>
        <xdr:cNvSpPr txBox="1"/>
      </xdr:nvSpPr>
      <xdr:spPr>
        <a:xfrm>
          <a:off x="14738350" y="13505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4649450" y="136480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3887450" y="135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3093700" y="135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2299950" y="135134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148715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4649450" y="137883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661" name="【児童館】&#10;有形固定資産減価償却率該当値テキスト">
          <a:extLst>
            <a:ext uri="{FF2B5EF4-FFF2-40B4-BE49-F238E27FC236}">
              <a16:creationId xmlns:a16="http://schemas.microsoft.com/office/drawing/2014/main" id="{00000000-0008-0000-0E00-000095020000}"/>
            </a:ext>
          </a:extLst>
        </xdr:cNvPr>
        <xdr:cNvSpPr txBox="1"/>
      </xdr:nvSpPr>
      <xdr:spPr>
        <a:xfrm>
          <a:off x="14738350"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388745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129539</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3938250" y="13770611"/>
          <a:ext cx="762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3093700" y="13657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83</xdr:row>
      <xdr:rowOff>60961</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3144500" y="13708380"/>
          <a:ext cx="79375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50164</xdr:rowOff>
    </xdr:from>
    <xdr:to>
      <xdr:col>72</xdr:col>
      <xdr:colOff>38100</xdr:colOff>
      <xdr:row>82</xdr:row>
      <xdr:rowOff>151764</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2299950" y="135947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100964</xdr:rowOff>
    </xdr:from>
    <xdr:to>
      <xdr:col>76</xdr:col>
      <xdr:colOff>114300</xdr:colOff>
      <xdr:row>82</xdr:row>
      <xdr:rowOff>163830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344400" y="13645514"/>
          <a:ext cx="8001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19686</xdr:rowOff>
    </xdr:from>
    <xdr:to>
      <xdr:col>67</xdr:col>
      <xdr:colOff>101600</xdr:colOff>
      <xdr:row>82</xdr:row>
      <xdr:rowOff>121286</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148715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70486</xdr:rowOff>
    </xdr:from>
    <xdr:to>
      <xdr:col>71</xdr:col>
      <xdr:colOff>177800</xdr:colOff>
      <xdr:row>82</xdr:row>
      <xdr:rowOff>100964</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1537950" y="13615036"/>
          <a:ext cx="8064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154957</xdr:rowOff>
    </xdr:from>
    <xdr:ext cx="405111" cy="259045"/>
    <xdr:sp macro="" textlink="">
      <xdr:nvSpPr>
        <xdr:cNvPr id="670" name="n_1aveValue【児童館】&#10;有形固定資産減価償却率">
          <a:extLst>
            <a:ext uri="{FF2B5EF4-FFF2-40B4-BE49-F238E27FC236}">
              <a16:creationId xmlns:a16="http://schemas.microsoft.com/office/drawing/2014/main" id="{00000000-0008-0000-0E00-00009E020000}"/>
            </a:ext>
          </a:extLst>
        </xdr:cNvPr>
        <xdr:cNvSpPr txBox="1"/>
      </xdr:nvSpPr>
      <xdr:spPr>
        <a:xfrm>
          <a:off x="13742044"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671" name="n_2aveValue【児童館】&#10;有形固定資産減価償却率">
          <a:extLst>
            <a:ext uri="{FF2B5EF4-FFF2-40B4-BE49-F238E27FC236}">
              <a16:creationId xmlns:a16="http://schemas.microsoft.com/office/drawing/2014/main" id="{00000000-0008-0000-0E00-00009F020000}"/>
            </a:ext>
          </a:extLst>
        </xdr:cNvPr>
        <xdr:cNvSpPr txBox="1"/>
      </xdr:nvSpPr>
      <xdr:spPr>
        <a:xfrm>
          <a:off x="12960994" y="1336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672" name="n_3aveValue【児童館】&#10;有形固定資産減価償却率">
          <a:extLst>
            <a:ext uri="{FF2B5EF4-FFF2-40B4-BE49-F238E27FC236}">
              <a16:creationId xmlns:a16="http://schemas.microsoft.com/office/drawing/2014/main" id="{00000000-0008-0000-0E00-0000A0020000}"/>
            </a:ext>
          </a:extLst>
        </xdr:cNvPr>
        <xdr:cNvSpPr txBox="1"/>
      </xdr:nvSpPr>
      <xdr:spPr>
        <a:xfrm>
          <a:off x="12167244"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673" name="n_4aveValue【児童館】&#10;有形固定資産減価償却率">
          <a:extLst>
            <a:ext uri="{FF2B5EF4-FFF2-40B4-BE49-F238E27FC236}">
              <a16:creationId xmlns:a16="http://schemas.microsoft.com/office/drawing/2014/main" id="{00000000-0008-0000-0E00-0000A1020000}"/>
            </a:ext>
          </a:extLst>
        </xdr:cNvPr>
        <xdr:cNvSpPr txBox="1"/>
      </xdr:nvSpPr>
      <xdr:spPr>
        <a:xfrm>
          <a:off x="1135444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674" name="n_1mainValue【児童館】&#10;有形固定資産減価償却率">
          <a:extLst>
            <a:ext uri="{FF2B5EF4-FFF2-40B4-BE49-F238E27FC236}">
              <a16:creationId xmlns:a16="http://schemas.microsoft.com/office/drawing/2014/main" id="{00000000-0008-0000-0E00-0000A2020000}"/>
            </a:ext>
          </a:extLst>
        </xdr:cNvPr>
        <xdr:cNvSpPr txBox="1"/>
      </xdr:nvSpPr>
      <xdr:spPr>
        <a:xfrm>
          <a:off x="13742044"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34307</xdr:rowOff>
    </xdr:from>
    <xdr:ext cx="405111" cy="259045"/>
    <xdr:sp macro="" textlink="">
      <xdr:nvSpPr>
        <xdr:cNvPr id="675" name="n_2mainValue【児童館】&#10;有形固定資産減価償却率">
          <a:extLst>
            <a:ext uri="{FF2B5EF4-FFF2-40B4-BE49-F238E27FC236}">
              <a16:creationId xmlns:a16="http://schemas.microsoft.com/office/drawing/2014/main" id="{00000000-0008-0000-0E00-0000A3020000}"/>
            </a:ext>
          </a:extLst>
        </xdr:cNvPr>
        <xdr:cNvSpPr txBox="1"/>
      </xdr:nvSpPr>
      <xdr:spPr>
        <a:xfrm>
          <a:off x="12960994" y="1374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142891</xdr:rowOff>
    </xdr:from>
    <xdr:ext cx="405111" cy="259045"/>
    <xdr:sp macro="" textlink="">
      <xdr:nvSpPr>
        <xdr:cNvPr id="676" name="n_3mainValue【児童館】&#10;有形固定資産減価償却率">
          <a:extLst>
            <a:ext uri="{FF2B5EF4-FFF2-40B4-BE49-F238E27FC236}">
              <a16:creationId xmlns:a16="http://schemas.microsoft.com/office/drawing/2014/main" id="{00000000-0008-0000-0E00-0000A4020000}"/>
            </a:ext>
          </a:extLst>
        </xdr:cNvPr>
        <xdr:cNvSpPr txBox="1"/>
      </xdr:nvSpPr>
      <xdr:spPr>
        <a:xfrm>
          <a:off x="12167244" y="1368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112413</xdr:rowOff>
    </xdr:from>
    <xdr:ext cx="405111" cy="259045"/>
    <xdr:sp macro="" textlink="">
      <xdr:nvSpPr>
        <xdr:cNvPr id="677" name="n_4mainValue【児童館】&#10;有形固定資産減価償却率">
          <a:extLst>
            <a:ext uri="{FF2B5EF4-FFF2-40B4-BE49-F238E27FC236}">
              <a16:creationId xmlns:a16="http://schemas.microsoft.com/office/drawing/2014/main" id="{00000000-0008-0000-0E00-0000A5020000}"/>
            </a:ext>
          </a:extLst>
        </xdr:cNvPr>
        <xdr:cNvSpPr txBox="1"/>
      </xdr:nvSpPr>
      <xdr:spPr>
        <a:xfrm>
          <a:off x="11354444" y="1365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9951064" y="12905921"/>
          <a:ext cx="0" cy="138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19989800" y="1429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9881850" y="142920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1998980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988185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19989800" y="13817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900900" y="139600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9157950" y="139600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834515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7551400" y="139436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6757650" y="13868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9900900" y="14041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19989800" y="1402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9157950" y="140416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9202400" y="1408611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8345150" y="140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62593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18395950" y="14086114"/>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7551400" y="140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62593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7602200" y="1410244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11793</xdr:rowOff>
    </xdr:from>
    <xdr:to>
      <xdr:col>98</xdr:col>
      <xdr:colOff>38100</xdr:colOff>
      <xdr:row>85</xdr:row>
      <xdr:rowOff>113393</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6757650" y="140516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62593</xdr:rowOff>
    </xdr:from>
    <xdr:to>
      <xdr:col>102</xdr:col>
      <xdr:colOff>114300</xdr:colOff>
      <xdr:row>85</xdr:row>
      <xdr:rowOff>62593</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6802100" y="1410244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31948</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18980227" y="1374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181801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7386377" y="137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65926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18980227" y="1412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18180127"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104520</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7386377"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104520</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6592627"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4699614" y="168344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473835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4611350" y="18089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4738350" y="1660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4611350" y="168344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4738350" y="17327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4649450" y="173494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388745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093700" y="1732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299950" y="17341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148715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88264</xdr:rowOff>
    </xdr:from>
    <xdr:to>
      <xdr:col>85</xdr:col>
      <xdr:colOff>177800</xdr:colOff>
      <xdr:row>105</xdr:row>
      <xdr:rowOff>18414</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4649450" y="173475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111141</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4738350" y="171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388745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95250</xdr:rowOff>
    </xdr:from>
    <xdr:to>
      <xdr:col>85</xdr:col>
      <xdr:colOff>127000</xdr:colOff>
      <xdr:row>104</xdr:row>
      <xdr:rowOff>139064</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3938250" y="17354550"/>
          <a:ext cx="762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3093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95250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3144500" y="17312639"/>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2299950" y="17223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53339</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2344400" y="17274539"/>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154939</xdr:rowOff>
    </xdr:from>
    <xdr:to>
      <xdr:col>67</xdr:col>
      <xdr:colOff>101600</xdr:colOff>
      <xdr:row>104</xdr:row>
      <xdr:rowOff>85089</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148715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15239</xdr:rowOff>
    </xdr:from>
    <xdr:to>
      <xdr:col>71</xdr:col>
      <xdr:colOff>177800</xdr:colOff>
      <xdr:row>104</xdr:row>
      <xdr:rowOff>34289</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11537950" y="17274539"/>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37420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2960994"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2167244"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13544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162577</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374204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296099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21672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101616</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13544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E00-00002F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19951064" y="166702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E00-000031030000}"/>
            </a:ext>
          </a:extLst>
        </xdr:cNvPr>
        <xdr:cNvSpPr txBox="1"/>
      </xdr:nvSpPr>
      <xdr:spPr>
        <a:xfrm>
          <a:off x="19989800" y="1800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9881850" y="180007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E00-000033030000}"/>
            </a:ext>
          </a:extLst>
        </xdr:cNvPr>
        <xdr:cNvSpPr txBox="1"/>
      </xdr:nvSpPr>
      <xdr:spPr>
        <a:xfrm>
          <a:off x="19989800" y="1644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9881850" y="16670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E00-000035030000}"/>
            </a:ext>
          </a:extLst>
        </xdr:cNvPr>
        <xdr:cNvSpPr txBox="1"/>
      </xdr:nvSpPr>
      <xdr:spPr>
        <a:xfrm>
          <a:off x="19989800" y="1728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9009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9157950" y="174195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8345150" y="1738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7551400" y="1740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6757650" y="17399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18542</xdr:rowOff>
    </xdr:from>
    <xdr:to>
      <xdr:col>116</xdr:col>
      <xdr:colOff>114300</xdr:colOff>
      <xdr:row>107</xdr:row>
      <xdr:rowOff>120142</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199009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168419</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E00-000041030000}"/>
            </a:ext>
          </a:extLst>
        </xdr:cNvPr>
        <xdr:cNvSpPr txBox="1"/>
      </xdr:nvSpPr>
      <xdr:spPr>
        <a:xfrm>
          <a:off x="19989800" y="1777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20828</xdr:rowOff>
    </xdr:from>
    <xdr:to>
      <xdr:col>112</xdr:col>
      <xdr:colOff>38100</xdr:colOff>
      <xdr:row>107</xdr:row>
      <xdr:rowOff>122428</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9157950" y="177944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69342</xdr:rowOff>
    </xdr:from>
    <xdr:to>
      <xdr:col>116</xdr:col>
      <xdr:colOff>63500</xdr:colOff>
      <xdr:row>107</xdr:row>
      <xdr:rowOff>71628</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19202400" y="17842992"/>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23113</xdr:rowOff>
    </xdr:from>
    <xdr:to>
      <xdr:col>107</xdr:col>
      <xdr:colOff>101600</xdr:colOff>
      <xdr:row>107</xdr:row>
      <xdr:rowOff>124713</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834515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71628</xdr:rowOff>
    </xdr:from>
    <xdr:to>
      <xdr:col>111</xdr:col>
      <xdr:colOff>177800</xdr:colOff>
      <xdr:row>107</xdr:row>
      <xdr:rowOff>73913</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8395950" y="17845278"/>
          <a:ext cx="8064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75514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62485</xdr:rowOff>
    </xdr:from>
    <xdr:to>
      <xdr:col>107</xdr:col>
      <xdr:colOff>50800</xdr:colOff>
      <xdr:row>107</xdr:row>
      <xdr:rowOff>73913</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17602200" y="17836135"/>
          <a:ext cx="7937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114554</xdr:rowOff>
    </xdr:from>
    <xdr:to>
      <xdr:col>98</xdr:col>
      <xdr:colOff>38100</xdr:colOff>
      <xdr:row>107</xdr:row>
      <xdr:rowOff>44704</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6757650" y="17716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165354</xdr:rowOff>
    </xdr:from>
    <xdr:to>
      <xdr:col>102</xdr:col>
      <xdr:colOff>114300</xdr:colOff>
      <xdr:row>107</xdr:row>
      <xdr:rowOff>62485</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6802100" y="17767554"/>
          <a:ext cx="8001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842" name="n_1aveValue【公民館】&#10;一人当たり面積">
          <a:extLst>
            <a:ext uri="{FF2B5EF4-FFF2-40B4-BE49-F238E27FC236}">
              <a16:creationId xmlns:a16="http://schemas.microsoft.com/office/drawing/2014/main" id="{00000000-0008-0000-0E00-00004A030000}"/>
            </a:ext>
          </a:extLst>
        </xdr:cNvPr>
        <xdr:cNvSpPr txBox="1"/>
      </xdr:nvSpPr>
      <xdr:spPr>
        <a:xfrm>
          <a:off x="1898022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843" name="n_2aveValue【公民館】&#10;一人当たり面積">
          <a:extLst>
            <a:ext uri="{FF2B5EF4-FFF2-40B4-BE49-F238E27FC236}">
              <a16:creationId xmlns:a16="http://schemas.microsoft.com/office/drawing/2014/main" id="{00000000-0008-0000-0E00-00004B030000}"/>
            </a:ext>
          </a:extLst>
        </xdr:cNvPr>
        <xdr:cNvSpPr txBox="1"/>
      </xdr:nvSpPr>
      <xdr:spPr>
        <a:xfrm>
          <a:off x="18180127" y="1715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844" name="n_3aveValue【公民館】&#10;一人当たり面積">
          <a:extLst>
            <a:ext uri="{FF2B5EF4-FFF2-40B4-BE49-F238E27FC236}">
              <a16:creationId xmlns:a16="http://schemas.microsoft.com/office/drawing/2014/main" id="{00000000-0008-0000-0E00-00004C030000}"/>
            </a:ext>
          </a:extLst>
        </xdr:cNvPr>
        <xdr:cNvSpPr txBox="1"/>
      </xdr:nvSpPr>
      <xdr:spPr>
        <a:xfrm>
          <a:off x="17386377" y="171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45" name="n_4aveValue【公民館】&#10;一人当たり面積">
          <a:extLst>
            <a:ext uri="{FF2B5EF4-FFF2-40B4-BE49-F238E27FC236}">
              <a16:creationId xmlns:a16="http://schemas.microsoft.com/office/drawing/2014/main" id="{00000000-0008-0000-0E00-00004D030000}"/>
            </a:ext>
          </a:extLst>
        </xdr:cNvPr>
        <xdr:cNvSpPr txBox="1"/>
      </xdr:nvSpPr>
      <xdr:spPr>
        <a:xfrm>
          <a:off x="165926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113555</xdr:rowOff>
    </xdr:from>
    <xdr:ext cx="469744" cy="259045"/>
    <xdr:sp macro="" textlink="">
      <xdr:nvSpPr>
        <xdr:cNvPr id="846" name="n_1mainValue【公民館】&#10;一人当たり面積">
          <a:extLst>
            <a:ext uri="{FF2B5EF4-FFF2-40B4-BE49-F238E27FC236}">
              <a16:creationId xmlns:a16="http://schemas.microsoft.com/office/drawing/2014/main" id="{00000000-0008-0000-0E00-00004E030000}"/>
            </a:ext>
          </a:extLst>
        </xdr:cNvPr>
        <xdr:cNvSpPr txBox="1"/>
      </xdr:nvSpPr>
      <xdr:spPr>
        <a:xfrm>
          <a:off x="18980227" y="178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115840</xdr:rowOff>
    </xdr:from>
    <xdr:ext cx="469744" cy="259045"/>
    <xdr:sp macro="" textlink="">
      <xdr:nvSpPr>
        <xdr:cNvPr id="847" name="n_2mainValue【公民館】&#10;一人当たり面積">
          <a:extLst>
            <a:ext uri="{FF2B5EF4-FFF2-40B4-BE49-F238E27FC236}">
              <a16:creationId xmlns:a16="http://schemas.microsoft.com/office/drawing/2014/main" id="{00000000-0008-0000-0E00-00004F030000}"/>
            </a:ext>
          </a:extLst>
        </xdr:cNvPr>
        <xdr:cNvSpPr txBox="1"/>
      </xdr:nvSpPr>
      <xdr:spPr>
        <a:xfrm>
          <a:off x="18180127" y="1788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48" name="n_3mainValue【公民館】&#10;一人当たり面積">
          <a:extLst>
            <a:ext uri="{FF2B5EF4-FFF2-40B4-BE49-F238E27FC236}">
              <a16:creationId xmlns:a16="http://schemas.microsoft.com/office/drawing/2014/main" id="{00000000-0008-0000-0E00-000050030000}"/>
            </a:ext>
          </a:extLst>
        </xdr:cNvPr>
        <xdr:cNvSpPr txBox="1"/>
      </xdr:nvSpPr>
      <xdr:spPr>
        <a:xfrm>
          <a:off x="17386377" y="178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35831</xdr:rowOff>
    </xdr:from>
    <xdr:ext cx="469744" cy="259045"/>
    <xdr:sp macro="" textlink="">
      <xdr:nvSpPr>
        <xdr:cNvPr id="849" name="n_4mainValue【公民館】&#10;一人当たり面積">
          <a:extLst>
            <a:ext uri="{FF2B5EF4-FFF2-40B4-BE49-F238E27FC236}">
              <a16:creationId xmlns:a16="http://schemas.microsoft.com/office/drawing/2014/main" id="{00000000-0008-0000-0E00-000051030000}"/>
            </a:ext>
          </a:extLst>
        </xdr:cNvPr>
        <xdr:cNvSpPr txBox="1"/>
      </xdr:nvSpPr>
      <xdr:spPr>
        <a:xfrm>
          <a:off x="16592627" y="17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類型全体的には、有形固定資産減価償却率に大きな差はないが、建築物としてこども園（保育園）や児童館が類似団体と比較し高くなっている。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少子化に歯止めがかからない中、１５園あるこども園のうち半数以上が築３０年以上を迎え、そのような老朽化した園の統合や除却が進んでいない現状が大きく反映されている</a:t>
          </a:r>
          <a:r>
            <a:rPr kumimoji="1" lang="ja-JP" altLang="ja-JP" sz="1100" b="0" i="0" u="none" strike="noStrike" kern="0" cap="none" spc="0" normalizeH="0" baseline="0" noProof="0">
              <a:ln>
                <a:noFill/>
              </a:ln>
              <a:solidFill>
                <a:schemeClr val="tx1"/>
              </a:solidFill>
              <a:effectLst/>
              <a:uLnTx/>
              <a:uFillTx/>
              <a:latin typeface="+mn-lt"/>
              <a:ea typeface="+mn-ea"/>
              <a:cs typeface="+mn-cs"/>
            </a:rPr>
            <a:t>。</a:t>
          </a:r>
          <a:r>
            <a:rPr kumimoji="1" lang="ja-JP" altLang="en-US" sz="1100" b="0" i="0" u="none" strike="noStrike" kern="0" cap="none" spc="0" normalizeH="0" baseline="0" noProof="0">
              <a:ln>
                <a:noFill/>
              </a:ln>
              <a:solidFill>
                <a:schemeClr val="tx1"/>
              </a:solidFill>
              <a:effectLst/>
              <a:uLnTx/>
              <a:uFillTx/>
              <a:latin typeface="+mn-lt"/>
              <a:ea typeface="+mn-ea"/>
              <a:cs typeface="+mn-cs"/>
            </a:rPr>
            <a:t>児童館についても、鳥原児童館が築</a:t>
          </a:r>
          <a:r>
            <a:rPr kumimoji="1" lang="en-US" altLang="ja-JP" sz="1100" b="0" i="0" u="none" strike="noStrike" kern="0" cap="none" spc="0" normalizeH="0" baseline="0" noProof="0">
              <a:ln>
                <a:noFill/>
              </a:ln>
              <a:solidFill>
                <a:schemeClr val="tx1"/>
              </a:solidFill>
              <a:effectLst/>
              <a:uLnTx/>
              <a:uFillTx/>
              <a:latin typeface="+mn-lt"/>
              <a:ea typeface="+mn-ea"/>
              <a:cs typeface="+mn-cs"/>
            </a:rPr>
            <a:t>25</a:t>
          </a:r>
          <a:r>
            <a:rPr kumimoji="1" lang="ja-JP" altLang="en-US" sz="1100" b="0" i="0" u="none" strike="noStrike" kern="0" cap="none" spc="0" normalizeH="0" baseline="0" noProof="0">
              <a:ln>
                <a:noFill/>
              </a:ln>
              <a:solidFill>
                <a:schemeClr val="tx1"/>
              </a:solidFill>
              <a:effectLst/>
              <a:uLnTx/>
              <a:uFillTx/>
              <a:latin typeface="+mn-lt"/>
              <a:ea typeface="+mn-ea"/>
              <a:cs typeface="+mn-cs"/>
            </a:rPr>
            <a:t>年を迎え老朽化が進んでおり数値に反映されている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策定した個別施設計画や今後の人口推移に基づき、統廃合を踏まえた施設の維持、長寿命化を進めていかなければならない。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44,501
43,538
499.23
26,544,628
25,166,129
1,325,567
15,445,633
29,139,898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177665" y="560596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216400" y="703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108450" y="7028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216400" y="53875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108450" y="5605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167476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216400" y="6117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127500" y="6259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84550" y="61616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7175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780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84250" y="6101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31931</xdr:rowOff>
    </xdr:from>
    <xdr:to>
      <xdr:col>24</xdr:col>
      <xdr:colOff>114300</xdr:colOff>
      <xdr:row>39</xdr:row>
      <xdr:rowOff>133531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127500" y="64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10358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216400" y="645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170724</xdr:rowOff>
    </xdr:from>
    <xdr:to>
      <xdr:col>20</xdr:col>
      <xdr:colOff>38100</xdr:colOff>
      <xdr:row>39</xdr:row>
      <xdr:rowOff>100874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84550" y="64445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50074</xdr:rowOff>
    </xdr:from>
    <xdr:to>
      <xdr:col>24</xdr:col>
      <xdr:colOff>63500</xdr:colOff>
      <xdr:row>39</xdr:row>
      <xdr:rowOff>82731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429000" y="6495324"/>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71750" y="64182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17417</xdr:rowOff>
    </xdr:from>
    <xdr:to>
      <xdr:col>19</xdr:col>
      <xdr:colOff>177800</xdr:colOff>
      <xdr:row>39</xdr:row>
      <xdr:rowOff>50074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622550" y="646266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78000" y="6385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17417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828800" y="6436360"/>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69487</xdr:rowOff>
    </xdr:from>
    <xdr:to>
      <xdr:col>6</xdr:col>
      <xdr:colOff>38100</xdr:colOff>
      <xdr:row>38</xdr:row>
      <xdr:rowOff>171087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84250" y="63496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120287</xdr:rowOff>
    </xdr:from>
    <xdr:to>
      <xdr:col>10</xdr:col>
      <xdr:colOff>114300</xdr:colOff>
      <xdr:row>38</xdr:row>
      <xdr:rowOff>156210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28700" y="6400437"/>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239144" y="5949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439044" y="590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4529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515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92001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239144" y="653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439044" y="650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45294"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51544" y="644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9429115" y="5522686"/>
          <a:ext cx="0" cy="1299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9467850" y="682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359900" y="68217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9467850" y="53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359900" y="5522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9467850" y="630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398000" y="6446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636000" y="63980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7842250" y="63871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029450" y="6441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235700" y="6441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398000" y="65114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44649</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9467850" y="648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66222</xdr:rowOff>
    </xdr:from>
    <xdr:to>
      <xdr:col>50</xdr:col>
      <xdr:colOff>165100</xdr:colOff>
      <xdr:row>39</xdr:row>
      <xdr:rowOff>167822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36000" y="65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117022</xdr:rowOff>
    </xdr:from>
    <xdr:to>
      <xdr:col>55</xdr:col>
      <xdr:colOff>0</xdr:colOff>
      <xdr:row>39</xdr:row>
      <xdr:rowOff>117022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686800" y="656227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77107</xdr:rowOff>
    </xdr:from>
    <xdr:to>
      <xdr:col>46</xdr:col>
      <xdr:colOff>38100</xdr:colOff>
      <xdr:row>40</xdr:row>
      <xdr:rowOff>7257</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42250" y="65223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117022</xdr:rowOff>
    </xdr:from>
    <xdr:to>
      <xdr:col>50</xdr:col>
      <xdr:colOff>114300</xdr:colOff>
      <xdr:row>39</xdr:row>
      <xdr:rowOff>127907</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86700" y="6562272"/>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87993</xdr:rowOff>
    </xdr:from>
    <xdr:to>
      <xdr:col>41</xdr:col>
      <xdr:colOff>101600</xdr:colOff>
      <xdr:row>40</xdr:row>
      <xdr:rowOff>18143</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029450" y="6533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127907</xdr:rowOff>
    </xdr:from>
    <xdr:to>
      <xdr:col>45</xdr:col>
      <xdr:colOff>177800</xdr:colOff>
      <xdr:row>39</xdr:row>
      <xdr:rowOff>138793</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7080250" y="6573157"/>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87993</xdr:rowOff>
    </xdr:from>
    <xdr:to>
      <xdr:col>36</xdr:col>
      <xdr:colOff>165100</xdr:colOff>
      <xdr:row>40</xdr:row>
      <xdr:rowOff>18143</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235700" y="6533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138793</xdr:rowOff>
    </xdr:from>
    <xdr:to>
      <xdr:col>41</xdr:col>
      <xdr:colOff>50800</xdr:colOff>
      <xdr:row>39</xdr:row>
      <xdr:rowOff>138793</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286500" y="658404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845827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76772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6864427"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070677"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158949</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845827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169834</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7677227" y="660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9270</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6864427" y="661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9270</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070677" y="661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177665" y="910399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2164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108450" y="1057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216400" y="889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108450" y="9103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216400" y="9786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127500" y="992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384550" y="9841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571750" y="984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778000" y="9896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984250" y="9848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124460</xdr:rowOff>
    </xdr:from>
    <xdr:to>
      <xdr:col>24</xdr:col>
      <xdr:colOff>114300</xdr:colOff>
      <xdr:row>64</xdr:row>
      <xdr:rowOff>54610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127500" y="10532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39387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2164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114935</xdr:rowOff>
    </xdr:from>
    <xdr:to>
      <xdr:col>20</xdr:col>
      <xdr:colOff>38100</xdr:colOff>
      <xdr:row>64</xdr:row>
      <xdr:rowOff>45085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384550" y="105225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165735</xdr:rowOff>
    </xdr:from>
    <xdr:to>
      <xdr:col>24</xdr:col>
      <xdr:colOff>63500</xdr:colOff>
      <xdr:row>64</xdr:row>
      <xdr:rowOff>3810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429000" y="10573385"/>
          <a:ext cx="7493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103505</xdr:rowOff>
    </xdr:from>
    <xdr:to>
      <xdr:col>15</xdr:col>
      <xdr:colOff>101600</xdr:colOff>
      <xdr:row>64</xdr:row>
      <xdr:rowOff>33655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571750" y="10511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154305</xdr:rowOff>
    </xdr:from>
    <xdr:to>
      <xdr:col>19</xdr:col>
      <xdr:colOff>177800</xdr:colOff>
      <xdr:row>63</xdr:row>
      <xdr:rowOff>165735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622550" y="10561955"/>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90170</xdr:rowOff>
    </xdr:from>
    <xdr:to>
      <xdr:col>10</xdr:col>
      <xdr:colOff>165100</xdr:colOff>
      <xdr:row>64</xdr:row>
      <xdr:rowOff>20320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778000" y="10497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140970</xdr:rowOff>
    </xdr:from>
    <xdr:to>
      <xdr:col>15</xdr:col>
      <xdr:colOff>50800</xdr:colOff>
      <xdr:row>63</xdr:row>
      <xdr:rowOff>154305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828800" y="10548620"/>
          <a:ext cx="7937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78740</xdr:rowOff>
    </xdr:from>
    <xdr:to>
      <xdr:col>6</xdr:col>
      <xdr:colOff>38100</xdr:colOff>
      <xdr:row>64</xdr:row>
      <xdr:rowOff>8890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984250" y="104863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129540</xdr:rowOff>
    </xdr:from>
    <xdr:to>
      <xdr:col>10</xdr:col>
      <xdr:colOff>114300</xdr:colOff>
      <xdr:row>63</xdr:row>
      <xdr:rowOff>140970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28700" y="1053719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2391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439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64529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515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36212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2391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24782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439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11447</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64529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8515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F00-0000E9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9429115" y="9297670"/>
          <a:ext cx="0" cy="121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F00-0000EB000000}"/>
            </a:ext>
          </a:extLst>
        </xdr:cNvPr>
        <xdr:cNvSpPr txBox="1"/>
      </xdr:nvSpPr>
      <xdr:spPr>
        <a:xfrm>
          <a:off x="9467850" y="105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9359900" y="105137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F00-0000ED000000}"/>
            </a:ext>
          </a:extLst>
        </xdr:cNvPr>
        <xdr:cNvSpPr txBox="1"/>
      </xdr:nvSpPr>
      <xdr:spPr>
        <a:xfrm>
          <a:off x="9467850" y="908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9359900" y="929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F00-0000EF000000}"/>
            </a:ext>
          </a:extLst>
        </xdr:cNvPr>
        <xdr:cNvSpPr txBox="1"/>
      </xdr:nvSpPr>
      <xdr:spPr>
        <a:xfrm>
          <a:off x="9467850" y="991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39800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36000" y="1009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42250" y="100803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029450" y="101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235700" y="1010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55335</xdr:rowOff>
    </xdr:from>
    <xdr:to>
      <xdr:col>55</xdr:col>
      <xdr:colOff>50800</xdr:colOff>
      <xdr:row>63</xdr:row>
      <xdr:rowOff>156935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398000" y="10462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141712</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F00-0000FB000000}"/>
            </a:ext>
          </a:extLst>
        </xdr:cNvPr>
        <xdr:cNvSpPr txBox="1"/>
      </xdr:nvSpPr>
      <xdr:spPr>
        <a:xfrm>
          <a:off x="9467850" y="1038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58601</xdr:rowOff>
    </xdr:from>
    <xdr:to>
      <xdr:col>50</xdr:col>
      <xdr:colOff>165100</xdr:colOff>
      <xdr:row>63</xdr:row>
      <xdr:rowOff>160201</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36000" y="104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106135</xdr:rowOff>
    </xdr:from>
    <xdr:to>
      <xdr:col>55</xdr:col>
      <xdr:colOff>0</xdr:colOff>
      <xdr:row>63</xdr:row>
      <xdr:rowOff>109401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686800" y="10513785"/>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61867</xdr:rowOff>
    </xdr:from>
    <xdr:to>
      <xdr:col>46</xdr:col>
      <xdr:colOff>38100</xdr:colOff>
      <xdr:row>63</xdr:row>
      <xdr:rowOff>163467</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42250" y="104695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109401</xdr:rowOff>
    </xdr:from>
    <xdr:to>
      <xdr:col>50</xdr:col>
      <xdr:colOff>114300</xdr:colOff>
      <xdr:row>63</xdr:row>
      <xdr:rowOff>112667</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86700" y="10517051"/>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65133</xdr:rowOff>
    </xdr:from>
    <xdr:to>
      <xdr:col>41</xdr:col>
      <xdr:colOff>101600</xdr:colOff>
      <xdr:row>63</xdr:row>
      <xdr:rowOff>166733</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029450" y="104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112667</xdr:rowOff>
    </xdr:from>
    <xdr:to>
      <xdr:col>45</xdr:col>
      <xdr:colOff>177800</xdr:colOff>
      <xdr:row>63</xdr:row>
      <xdr:rowOff>115933</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080250" y="10520317"/>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66766</xdr:rowOff>
    </xdr:from>
    <xdr:to>
      <xdr:col>36</xdr:col>
      <xdr:colOff>165100</xdr:colOff>
      <xdr:row>63</xdr:row>
      <xdr:rowOff>168366</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235700" y="104744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115933</xdr:rowOff>
    </xdr:from>
    <xdr:to>
      <xdr:col>41</xdr:col>
      <xdr:colOff>50800</xdr:colOff>
      <xdr:row>63</xdr:row>
      <xdr:rowOff>117566</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6286500" y="10523583"/>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132642</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F00-000004010000}"/>
            </a:ext>
          </a:extLst>
        </xdr:cNvPr>
        <xdr:cNvSpPr txBox="1"/>
      </xdr:nvSpPr>
      <xdr:spPr>
        <a:xfrm>
          <a:off x="8458277" y="987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114680</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F00-000005010000}"/>
            </a:ext>
          </a:extLst>
        </xdr:cNvPr>
        <xdr:cNvSpPr txBox="1"/>
      </xdr:nvSpPr>
      <xdr:spPr>
        <a:xfrm>
          <a:off x="7677227" y="98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152236</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F00-000006010000}"/>
            </a:ext>
          </a:extLst>
        </xdr:cNvPr>
        <xdr:cNvSpPr txBox="1"/>
      </xdr:nvSpPr>
      <xdr:spPr>
        <a:xfrm>
          <a:off x="6864427" y="989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142439</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F00-000007010000}"/>
            </a:ext>
          </a:extLst>
        </xdr:cNvPr>
        <xdr:cNvSpPr txBox="1"/>
      </xdr:nvSpPr>
      <xdr:spPr>
        <a:xfrm>
          <a:off x="6070677" y="98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151328</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F00-000008010000}"/>
            </a:ext>
          </a:extLst>
        </xdr:cNvPr>
        <xdr:cNvSpPr txBox="1"/>
      </xdr:nvSpPr>
      <xdr:spPr>
        <a:xfrm>
          <a:off x="8458277" y="1055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154594</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F00-000009010000}"/>
            </a:ext>
          </a:extLst>
        </xdr:cNvPr>
        <xdr:cNvSpPr txBox="1"/>
      </xdr:nvSpPr>
      <xdr:spPr>
        <a:xfrm>
          <a:off x="7677227" y="1056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157860</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F00-00000A010000}"/>
            </a:ext>
          </a:extLst>
        </xdr:cNvPr>
        <xdr:cNvSpPr txBox="1"/>
      </xdr:nvSpPr>
      <xdr:spPr>
        <a:xfrm>
          <a:off x="6864427" y="1056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159493</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F00-00000B010000}"/>
            </a:ext>
          </a:extLst>
        </xdr:cNvPr>
        <xdr:cNvSpPr txBox="1"/>
      </xdr:nvSpPr>
      <xdr:spPr>
        <a:xfrm>
          <a:off x="6070677" y="1056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177665" y="13009118"/>
          <a:ext cx="0" cy="11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216400"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108450" y="14183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216400" y="1279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108450" y="13009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216400" y="13279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127500" y="134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384550" y="134216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57175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778000" y="13373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984250" y="13311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74168</xdr:rowOff>
    </xdr:from>
    <xdr:to>
      <xdr:col>24</xdr:col>
      <xdr:colOff>114300</xdr:colOff>
      <xdr:row>82</xdr:row>
      <xdr:rowOff>4318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127500" y="134536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52595</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216400" y="1343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384550" y="13401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124968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429000" y="13451839"/>
          <a:ext cx="7493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140463</xdr:rowOff>
    </xdr:from>
    <xdr:to>
      <xdr:col>15</xdr:col>
      <xdr:colOff>101600</xdr:colOff>
      <xdr:row>81</xdr:row>
      <xdr:rowOff>70613</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571750" y="133548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19813</xdr:rowOff>
    </xdr:from>
    <xdr:to>
      <xdr:col>19</xdr:col>
      <xdr:colOff>177800</xdr:colOff>
      <xdr:row>81</xdr:row>
      <xdr:rowOff>72389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622550" y="13399263"/>
          <a:ext cx="80645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46737</xdr:rowOff>
    </xdr:from>
    <xdr:to>
      <xdr:col>10</xdr:col>
      <xdr:colOff>165100</xdr:colOff>
      <xdr:row>80</xdr:row>
      <xdr:rowOff>148337</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778000" y="132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97537</xdr:rowOff>
    </xdr:from>
    <xdr:to>
      <xdr:col>15</xdr:col>
      <xdr:colOff>50800</xdr:colOff>
      <xdr:row>81</xdr:row>
      <xdr:rowOff>19813</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828800" y="13311887"/>
          <a:ext cx="79375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19304</xdr:rowOff>
    </xdr:from>
    <xdr:to>
      <xdr:col>6</xdr:col>
      <xdr:colOff>38100</xdr:colOff>
      <xdr:row>80</xdr:row>
      <xdr:rowOff>120904</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984250" y="132336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70104</xdr:rowOff>
    </xdr:from>
    <xdr:to>
      <xdr:col>10</xdr:col>
      <xdr:colOff>114300</xdr:colOff>
      <xdr:row>80</xdr:row>
      <xdr:rowOff>97537</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028700" y="13284454"/>
          <a:ext cx="8001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134890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239144" y="1351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121175</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439044" y="1350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64529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18305</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851544" y="1339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139716</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2391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87140</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439044" y="1313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645294" y="1304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137431</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851544" y="13021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9429115" y="12791439"/>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9467850" y="142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9359900" y="1422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946785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935990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9467850" y="13712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398000" y="138546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029450" y="13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235700" y="1393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1015</xdr:rowOff>
    </xdr:from>
    <xdr:to>
      <xdr:col>55</xdr:col>
      <xdr:colOff>50800</xdr:colOff>
      <xdr:row>84</xdr:row>
      <xdr:rowOff>102615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398000" y="13875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150892</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9467850" y="1386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5587</xdr:rowOff>
    </xdr:from>
    <xdr:to>
      <xdr:col>50</xdr:col>
      <xdr:colOff>165100</xdr:colOff>
      <xdr:row>84</xdr:row>
      <xdr:rowOff>107187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36000" y="138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51815</xdr:rowOff>
    </xdr:from>
    <xdr:to>
      <xdr:col>55</xdr:col>
      <xdr:colOff>0</xdr:colOff>
      <xdr:row>84</xdr:row>
      <xdr:rowOff>56387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686800" y="13926565"/>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xdr:rowOff>
    </xdr:from>
    <xdr:to>
      <xdr:col>46</xdr:col>
      <xdr:colOff>38100</xdr:colOff>
      <xdr:row>84</xdr:row>
      <xdr:rowOff>114046</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42250" y="138871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56387</xdr:rowOff>
    </xdr:from>
    <xdr:to>
      <xdr:col>50</xdr:col>
      <xdr:colOff>114300</xdr:colOff>
      <xdr:row>84</xdr:row>
      <xdr:rowOff>63246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86700" y="13931137"/>
          <a:ext cx="8001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21589</xdr:rowOff>
    </xdr:from>
    <xdr:to>
      <xdr:col>41</xdr:col>
      <xdr:colOff>101600</xdr:colOff>
      <xdr:row>84</xdr:row>
      <xdr:rowOff>123189</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02945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63246</xdr:rowOff>
    </xdr:from>
    <xdr:to>
      <xdr:col>45</xdr:col>
      <xdr:colOff>177800</xdr:colOff>
      <xdr:row>84</xdr:row>
      <xdr:rowOff>72389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080250" y="13937996"/>
          <a:ext cx="80645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xdr:rowOff>
    </xdr:from>
    <xdr:to>
      <xdr:col>36</xdr:col>
      <xdr:colOff>165100</xdr:colOff>
      <xdr:row>84</xdr:row>
      <xdr:rowOff>118618</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235700" y="1389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67818</xdr:rowOff>
    </xdr:from>
    <xdr:to>
      <xdr:col>41</xdr:col>
      <xdr:colOff>50800</xdr:colOff>
      <xdr:row>84</xdr:row>
      <xdr:rowOff>72389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286500" y="13942568"/>
          <a:ext cx="7937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84582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76772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6864427" y="140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070677"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123714</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8458277" y="136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130573</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7677227" y="136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139716</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6864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135145</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070677" y="136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177665" y="167101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216400" y="16485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108450" y="167101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216400" y="17227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12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384550" y="172944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571750" y="172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7780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984250" y="172683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146231</xdr:rowOff>
    </xdr:from>
    <xdr:to>
      <xdr:col>24</xdr:col>
      <xdr:colOff>114300</xdr:colOff>
      <xdr:row>106</xdr:row>
      <xdr:rowOff>76381</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127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124658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216400" y="1755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384550" y="17524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144780</xdr:rowOff>
    </xdr:from>
    <xdr:to>
      <xdr:col>24</xdr:col>
      <xdr:colOff>63500</xdr:colOff>
      <xdr:row>106</xdr:row>
      <xdr:rowOff>25581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429000" y="17575530"/>
          <a:ext cx="7493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72752</xdr:rowOff>
    </xdr:from>
    <xdr:to>
      <xdr:col>15</xdr:col>
      <xdr:colOff>101600</xdr:colOff>
      <xdr:row>106</xdr:row>
      <xdr:rowOff>2902</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57175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123552</xdr:rowOff>
    </xdr:from>
    <xdr:to>
      <xdr:col>19</xdr:col>
      <xdr:colOff>177800</xdr:colOff>
      <xdr:row>105</xdr:row>
      <xdr:rowOff>144780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622550" y="17554302"/>
          <a:ext cx="80645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84182</xdr:rowOff>
    </xdr:from>
    <xdr:to>
      <xdr:col>10</xdr:col>
      <xdr:colOff>165100</xdr:colOff>
      <xdr:row>106</xdr:row>
      <xdr:rowOff>14332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7780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123552</xdr:rowOff>
    </xdr:from>
    <xdr:to>
      <xdr:col>15</xdr:col>
      <xdr:colOff>50800</xdr:colOff>
      <xdr:row>105</xdr:row>
      <xdr:rowOff>134982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828800" y="17554302"/>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144599</xdr:rowOff>
    </xdr:from>
    <xdr:to>
      <xdr:col>6</xdr:col>
      <xdr:colOff>38100</xdr:colOff>
      <xdr:row>105</xdr:row>
      <xdr:rowOff>74749</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984250" y="174038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23949</xdr:rowOff>
    </xdr:from>
    <xdr:to>
      <xdr:col>10</xdr:col>
      <xdr:colOff>114300</xdr:colOff>
      <xdr:row>105</xdr:row>
      <xdr:rowOff>134982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28700" y="17454699"/>
          <a:ext cx="8001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2391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4390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64529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8515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2391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165479</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439044" y="17596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5459</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64529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65876</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851544" y="1749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9429115" y="165506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9467850"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935990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9467850" y="163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9359900" y="16550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9467850" y="17423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939800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86360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7842250" y="17425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02945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235700" y="1750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135889</xdr:rowOff>
    </xdr:from>
    <xdr:to>
      <xdr:col>55</xdr:col>
      <xdr:colOff>50800</xdr:colOff>
      <xdr:row>104</xdr:row>
      <xdr:rowOff>66039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398000" y="17223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158766</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9467850"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147320</xdr:rowOff>
    </xdr:from>
    <xdr:to>
      <xdr:col>50</xdr:col>
      <xdr:colOff>165100</xdr:colOff>
      <xdr:row>104</xdr:row>
      <xdr:rowOff>77470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360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15239</xdr:rowOff>
    </xdr:from>
    <xdr:to>
      <xdr:col>55</xdr:col>
      <xdr:colOff>0</xdr:colOff>
      <xdr:row>104</xdr:row>
      <xdr:rowOff>26670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686800" y="17274539"/>
          <a:ext cx="7429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162561</xdr:rowOff>
    </xdr:from>
    <xdr:to>
      <xdr:col>46</xdr:col>
      <xdr:colOff>38100</xdr:colOff>
      <xdr:row>104</xdr:row>
      <xdr:rowOff>92711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42250" y="172504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26670</xdr:rowOff>
    </xdr:from>
    <xdr:to>
      <xdr:col>50</xdr:col>
      <xdr:colOff>114300</xdr:colOff>
      <xdr:row>104</xdr:row>
      <xdr:rowOff>41911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886700" y="17285970"/>
          <a:ext cx="8001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2539</xdr:rowOff>
    </xdr:from>
    <xdr:to>
      <xdr:col>41</xdr:col>
      <xdr:colOff>101600</xdr:colOff>
      <xdr:row>104</xdr:row>
      <xdr:rowOff>104139</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02945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41911</xdr:rowOff>
    </xdr:from>
    <xdr:to>
      <xdr:col>45</xdr:col>
      <xdr:colOff>177800</xdr:colOff>
      <xdr:row>104</xdr:row>
      <xdr:rowOff>53339</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080250" y="17301211"/>
          <a:ext cx="8064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2357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53339</xdr:rowOff>
    </xdr:from>
    <xdr:to>
      <xdr:col>41</xdr:col>
      <xdr:colOff>50800</xdr:colOff>
      <xdr:row>104</xdr:row>
      <xdr:rowOff>64770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286500" y="17312639"/>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845827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87647</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7677227" y="1751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163847</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6864427" y="175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070677" y="1760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93997</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8458277"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109238</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7677227"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120666</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6864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07067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4699614" y="5715000"/>
          <a:ext cx="0" cy="124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4738350" y="696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4611350" y="6957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4738350"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46113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17162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4738350" y="613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649450" y="61537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887450" y="6247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09370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299950" y="62337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148715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649450" y="6148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55897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4738350"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887450" y="6188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123825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3938250" y="619887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093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123825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144500" y="6166485"/>
          <a:ext cx="7937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2299950" y="60991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28575</xdr:rowOff>
    </xdr:from>
    <xdr:to>
      <xdr:col>76</xdr:col>
      <xdr:colOff>114300</xdr:colOff>
      <xdr:row>37</xdr:row>
      <xdr:rowOff>51435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344400" y="6143625"/>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132080</xdr:rowOff>
    </xdr:from>
    <xdr:to>
      <xdr:col>67</xdr:col>
      <xdr:colOff>101600</xdr:colOff>
      <xdr:row>37</xdr:row>
      <xdr:rowOff>62230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1487150" y="6082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11430</xdr:rowOff>
    </xdr:from>
    <xdr:to>
      <xdr:col>71</xdr:col>
      <xdr:colOff>177800</xdr:colOff>
      <xdr:row>37</xdr:row>
      <xdr:rowOff>28575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1537950" y="6126480"/>
          <a:ext cx="8064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742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960994"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167244" y="632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1354444" y="621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19702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742044" y="596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960994" y="590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167244" y="588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78757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1354444"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F00-00003D02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19951064" y="5524198"/>
          <a:ext cx="0" cy="1367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F00-00003F020000}"/>
            </a:ext>
          </a:extLst>
        </xdr:cNvPr>
        <xdr:cNvSpPr txBox="1"/>
      </xdr:nvSpPr>
      <xdr:spPr>
        <a:xfrm>
          <a:off x="19989800" y="689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9881850" y="68913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F00-000041020000}"/>
            </a:ext>
          </a:extLst>
        </xdr:cNvPr>
        <xdr:cNvSpPr txBox="1"/>
      </xdr:nvSpPr>
      <xdr:spPr>
        <a:xfrm>
          <a:off x="19989800" y="530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9881850" y="5524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F00-000043020000}"/>
            </a:ext>
          </a:extLst>
        </xdr:cNvPr>
        <xdr:cNvSpPr txBox="1"/>
      </xdr:nvSpPr>
      <xdr:spPr>
        <a:xfrm>
          <a:off x="19989800" y="6234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900900" y="63770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9157950" y="6420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8345150" y="640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7551400" y="6420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6757650" y="64853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170168</xdr:rowOff>
    </xdr:from>
    <xdr:to>
      <xdr:col>116</xdr:col>
      <xdr:colOff>114300</xdr:colOff>
      <xdr:row>40</xdr:row>
      <xdr:rowOff>100318</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9900900" y="66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148595</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F00-00004F020000}"/>
            </a:ext>
          </a:extLst>
        </xdr:cNvPr>
        <xdr:cNvSpPr txBox="1"/>
      </xdr:nvSpPr>
      <xdr:spPr>
        <a:xfrm>
          <a:off x="19989800" y="65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170904</xdr:rowOff>
    </xdr:from>
    <xdr:to>
      <xdr:col>112</xdr:col>
      <xdr:colOff>38100</xdr:colOff>
      <xdr:row>40</xdr:row>
      <xdr:rowOff>101054</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9157950" y="66098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49518</xdr:rowOff>
    </xdr:from>
    <xdr:to>
      <xdr:col>116</xdr:col>
      <xdr:colOff>63500</xdr:colOff>
      <xdr:row>40</xdr:row>
      <xdr:rowOff>50254</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9202400" y="6659868"/>
          <a:ext cx="7493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3788</xdr:rowOff>
    </xdr:from>
    <xdr:to>
      <xdr:col>107</xdr:col>
      <xdr:colOff>101600</xdr:colOff>
      <xdr:row>40</xdr:row>
      <xdr:rowOff>105388</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345150" y="66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50254</xdr:rowOff>
    </xdr:from>
    <xdr:to>
      <xdr:col>111</xdr:col>
      <xdr:colOff>177800</xdr:colOff>
      <xdr:row>40</xdr:row>
      <xdr:rowOff>54588</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8395950" y="6660604"/>
          <a:ext cx="80645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17335</xdr:rowOff>
    </xdr:from>
    <xdr:to>
      <xdr:col>102</xdr:col>
      <xdr:colOff>165100</xdr:colOff>
      <xdr:row>40</xdr:row>
      <xdr:rowOff>118935</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7551400" y="66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54588</xdr:rowOff>
    </xdr:from>
    <xdr:to>
      <xdr:col>107</xdr:col>
      <xdr:colOff>50800</xdr:colOff>
      <xdr:row>40</xdr:row>
      <xdr:rowOff>68135</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7602200" y="6664938"/>
          <a:ext cx="793750" cy="1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26063</xdr:rowOff>
    </xdr:from>
    <xdr:to>
      <xdr:col>98</xdr:col>
      <xdr:colOff>38100</xdr:colOff>
      <xdr:row>40</xdr:row>
      <xdr:rowOff>127663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6757650" y="66364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68135</xdr:rowOff>
    </xdr:from>
    <xdr:to>
      <xdr:col>102</xdr:col>
      <xdr:colOff>114300</xdr:colOff>
      <xdr:row>40</xdr:row>
      <xdr:rowOff>76863</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6802100" y="6678485"/>
          <a:ext cx="8001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87428</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947911" y="62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8134545" y="618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7354061" y="62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6560311" y="62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92181</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947911" y="670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96515</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166861" y="670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110062</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7354061" y="67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118790</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6560311" y="67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4699614" y="9411970"/>
          <a:ext cx="0" cy="12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473835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4611350" y="10614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473835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4611350" y="9411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4738350" y="954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649450" y="9691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88745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30937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2299950" y="9657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1487150" y="96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xdr:rowOff>
    </xdr:from>
    <xdr:to>
      <xdr:col>85</xdr:col>
      <xdr:colOff>177800</xdr:colOff>
      <xdr:row>59</xdr:row>
      <xdr:rowOff>109855</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649450" y="97555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158132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4738350" y="974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145415</xdr:rowOff>
    </xdr:from>
    <xdr:to>
      <xdr:col>81</xdr:col>
      <xdr:colOff>101600</xdr:colOff>
      <xdr:row>59</xdr:row>
      <xdr:rowOff>75565</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887450" y="9727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59055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3938250" y="9772015"/>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093700" y="9695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24765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144500" y="9745980"/>
          <a:ext cx="7937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299950" y="9660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129540</xdr:rowOff>
    </xdr:from>
    <xdr:to>
      <xdr:col>76</xdr:col>
      <xdr:colOff>114300</xdr:colOff>
      <xdr:row>58</xdr:row>
      <xdr:rowOff>163830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344400" y="971169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44450</xdr:rowOff>
    </xdr:from>
    <xdr:to>
      <xdr:col>67</xdr:col>
      <xdr:colOff>101600</xdr:colOff>
      <xdr:row>58</xdr:row>
      <xdr:rowOff>146050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148715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95250</xdr:rowOff>
    </xdr:from>
    <xdr:to>
      <xdr:col>71</xdr:col>
      <xdr:colOff>177800</xdr:colOff>
      <xdr:row>58</xdr:row>
      <xdr:rowOff>129540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1537950" y="967740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742044" y="942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960994" y="940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2167244" y="943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142892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1354444" y="972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66692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742044" y="981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34307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960994" y="978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167244" y="9747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1354444"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F00-0000AE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flipV="1">
          <a:off x="19951064" y="9306814"/>
          <a:ext cx="0" cy="126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F00-0000B0020000}"/>
            </a:ext>
          </a:extLst>
        </xdr:cNvPr>
        <xdr:cNvSpPr txBox="1"/>
      </xdr:nvSpPr>
      <xdr:spPr>
        <a:xfrm>
          <a:off x="19989800"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9881850" y="10569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F00-0000B2020000}"/>
            </a:ext>
          </a:extLst>
        </xdr:cNvPr>
        <xdr:cNvSpPr txBox="1"/>
      </xdr:nvSpPr>
      <xdr:spPr>
        <a:xfrm>
          <a:off x="19989800" y="908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9881850" y="9306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F00-0000B4020000}"/>
            </a:ext>
          </a:extLst>
        </xdr:cNvPr>
        <xdr:cNvSpPr txBox="1"/>
      </xdr:nvSpPr>
      <xdr:spPr>
        <a:xfrm>
          <a:off x="19989800" y="10037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9900900" y="101798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91579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8345150" y="10170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7551400" y="10234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6757650" y="102163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26924</xdr:rowOff>
    </xdr:from>
    <xdr:to>
      <xdr:col>116</xdr:col>
      <xdr:colOff>114300</xdr:colOff>
      <xdr:row>62</xdr:row>
      <xdr:rowOff>128524</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9900900" y="102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5351</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F00-0000C0020000}"/>
            </a:ext>
          </a:extLst>
        </xdr:cNvPr>
        <xdr:cNvSpPr txBox="1"/>
      </xdr:nvSpPr>
      <xdr:spPr>
        <a:xfrm>
          <a:off x="19989800" y="1024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31496</xdr:rowOff>
    </xdr:from>
    <xdr:to>
      <xdr:col>112</xdr:col>
      <xdr:colOff>38100</xdr:colOff>
      <xdr:row>62</xdr:row>
      <xdr:rowOff>133096</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9157950" y="102740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77724</xdr:rowOff>
    </xdr:from>
    <xdr:to>
      <xdr:col>116</xdr:col>
      <xdr:colOff>63500</xdr:colOff>
      <xdr:row>62</xdr:row>
      <xdr:rowOff>82296</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19202400" y="10320274"/>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8345150" y="102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82296</xdr:rowOff>
    </xdr:from>
    <xdr:to>
      <xdr:col>111</xdr:col>
      <xdr:colOff>177800</xdr:colOff>
      <xdr:row>62</xdr:row>
      <xdr:rowOff>86868</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8395950" y="1032484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75514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86868</xdr:rowOff>
    </xdr:from>
    <xdr:to>
      <xdr:col>107</xdr:col>
      <xdr:colOff>50800</xdr:colOff>
      <xdr:row>62</xdr:row>
      <xdr:rowOff>91440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7602200" y="1032941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45212</xdr:rowOff>
    </xdr:from>
    <xdr:to>
      <xdr:col>98</xdr:col>
      <xdr:colOff>38100</xdr:colOff>
      <xdr:row>62</xdr:row>
      <xdr:rowOff>146812</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6757650" y="102877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96012</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6802100" y="10333990"/>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21607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898022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8180127" y="99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103903</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7386377" y="100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6592627" y="999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124223</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8980227" y="1036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8180127" y="103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738637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16592627" y="1038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07977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F00-0000E6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4699614" y="12882880"/>
          <a:ext cx="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00000000-0008-0000-0F00-0000E8020000}"/>
            </a:ext>
          </a:extLst>
        </xdr:cNvPr>
        <xdr:cNvSpPr txBox="1"/>
      </xdr:nvSpPr>
      <xdr:spPr>
        <a:xfrm>
          <a:off x="14738350" y="14040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4611350" y="14036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F00-0000EA020000}"/>
            </a:ext>
          </a:extLst>
        </xdr:cNvPr>
        <xdr:cNvSpPr txBox="1"/>
      </xdr:nvSpPr>
      <xdr:spPr>
        <a:xfrm>
          <a:off x="14738350" y="1266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46113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F00-0000EC020000}"/>
            </a:ext>
          </a:extLst>
        </xdr:cNvPr>
        <xdr:cNvSpPr txBox="1"/>
      </xdr:nvSpPr>
      <xdr:spPr>
        <a:xfrm>
          <a:off x="14738350" y="13249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4649450" y="133918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3887450" y="13327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3093700" y="13322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2299950" y="132542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1487150" y="132057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65024</xdr:rowOff>
    </xdr:from>
    <xdr:to>
      <xdr:col>85</xdr:col>
      <xdr:colOff>177800</xdr:colOff>
      <xdr:row>81</xdr:row>
      <xdr:rowOff>166624</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4649450" y="134444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43451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F00-0000F8020000}"/>
            </a:ext>
          </a:extLst>
        </xdr:cNvPr>
        <xdr:cNvSpPr txBox="1"/>
      </xdr:nvSpPr>
      <xdr:spPr>
        <a:xfrm>
          <a:off x="14738350" y="134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19304</xdr:rowOff>
    </xdr:from>
    <xdr:to>
      <xdr:col>81</xdr:col>
      <xdr:colOff>101600</xdr:colOff>
      <xdr:row>81</xdr:row>
      <xdr:rowOff>120904</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388745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70104</xdr:rowOff>
    </xdr:from>
    <xdr:to>
      <xdr:col>85</xdr:col>
      <xdr:colOff>127000</xdr:colOff>
      <xdr:row>81</xdr:row>
      <xdr:rowOff>115824</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3938250" y="13449554"/>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142748</xdr:rowOff>
    </xdr:from>
    <xdr:to>
      <xdr:col>76</xdr:col>
      <xdr:colOff>165100</xdr:colOff>
      <xdr:row>81</xdr:row>
      <xdr:rowOff>72898</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3093700" y="133570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22098</xdr:rowOff>
    </xdr:from>
    <xdr:to>
      <xdr:col>81</xdr:col>
      <xdr:colOff>50800</xdr:colOff>
      <xdr:row>81</xdr:row>
      <xdr:rowOff>70104</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3144500" y="13401548"/>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110744</xdr:rowOff>
    </xdr:from>
    <xdr:to>
      <xdr:col>72</xdr:col>
      <xdr:colOff>38100</xdr:colOff>
      <xdr:row>81</xdr:row>
      <xdr:rowOff>40894</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2299950" y="133250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161544</xdr:rowOff>
    </xdr:from>
    <xdr:to>
      <xdr:col>76</xdr:col>
      <xdr:colOff>114300</xdr:colOff>
      <xdr:row>81</xdr:row>
      <xdr:rowOff>22098</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344400" y="13375894"/>
          <a:ext cx="8001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65024</xdr:rowOff>
    </xdr:from>
    <xdr:to>
      <xdr:col>67</xdr:col>
      <xdr:colOff>101600</xdr:colOff>
      <xdr:row>80</xdr:row>
      <xdr:rowOff>166624</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1487150" y="132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115824</xdr:rowOff>
    </xdr:from>
    <xdr:to>
      <xdr:col>71</xdr:col>
      <xdr:colOff>177800</xdr:colOff>
      <xdr:row>80</xdr:row>
      <xdr:rowOff>161544</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1537950" y="13330174"/>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F00-000001030000}"/>
            </a:ext>
          </a:extLst>
        </xdr:cNvPr>
        <xdr:cNvSpPr txBox="1"/>
      </xdr:nvSpPr>
      <xdr:spPr>
        <a:xfrm>
          <a:off x="13742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F00-000002030000}"/>
            </a:ext>
          </a:extLst>
        </xdr:cNvPr>
        <xdr:cNvSpPr txBox="1"/>
      </xdr:nvSpPr>
      <xdr:spPr>
        <a:xfrm>
          <a:off x="12960994" y="1310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F00-000003030000}"/>
            </a:ext>
          </a:extLst>
        </xdr:cNvPr>
        <xdr:cNvSpPr txBox="1"/>
      </xdr:nvSpPr>
      <xdr:spPr>
        <a:xfrm>
          <a:off x="12167244" y="1304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F00-000004030000}"/>
            </a:ext>
          </a:extLst>
        </xdr:cNvPr>
        <xdr:cNvSpPr txBox="1"/>
      </xdr:nvSpPr>
      <xdr:spPr>
        <a:xfrm>
          <a:off x="11354444" y="129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112031</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F00-000005030000}"/>
            </a:ext>
          </a:extLst>
        </xdr:cNvPr>
        <xdr:cNvSpPr txBox="1"/>
      </xdr:nvSpPr>
      <xdr:spPr>
        <a:xfrm>
          <a:off x="13742044" y="134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64025</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F00-000006030000}"/>
            </a:ext>
          </a:extLst>
        </xdr:cNvPr>
        <xdr:cNvSpPr txBox="1"/>
      </xdr:nvSpPr>
      <xdr:spPr>
        <a:xfrm>
          <a:off x="12960994" y="1344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32021</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F00-000007030000}"/>
            </a:ext>
          </a:extLst>
        </xdr:cNvPr>
        <xdr:cNvSpPr txBox="1"/>
      </xdr:nvSpPr>
      <xdr:spPr>
        <a:xfrm>
          <a:off x="12167244" y="134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157751</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1354444" y="1337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00000000-0008-0000-0F00-00002103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19951064" y="12742455"/>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a:extLst>
            <a:ext uri="{FF2B5EF4-FFF2-40B4-BE49-F238E27FC236}">
              <a16:creationId xmlns:a16="http://schemas.microsoft.com/office/drawing/2014/main" id="{00000000-0008-0000-0F00-000023030000}"/>
            </a:ext>
          </a:extLst>
        </xdr:cNvPr>
        <xdr:cNvSpPr txBox="1"/>
      </xdr:nvSpPr>
      <xdr:spPr>
        <a:xfrm>
          <a:off x="19989800" y="1425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9881850" y="142463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a:extLst>
            <a:ext uri="{FF2B5EF4-FFF2-40B4-BE49-F238E27FC236}">
              <a16:creationId xmlns:a16="http://schemas.microsoft.com/office/drawing/2014/main" id="{00000000-0008-0000-0F00-000025030000}"/>
            </a:ext>
          </a:extLst>
        </xdr:cNvPr>
        <xdr:cNvSpPr txBox="1"/>
      </xdr:nvSpPr>
      <xdr:spPr>
        <a:xfrm>
          <a:off x="19989800" y="1253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9881850" y="12742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135545</xdr:rowOff>
    </xdr:from>
    <xdr:ext cx="469744" cy="259045"/>
    <xdr:sp macro="" textlink="">
      <xdr:nvSpPr>
        <xdr:cNvPr id="807" name="【消防施設】&#10;一人当たり面積平均値テキスト">
          <a:extLst>
            <a:ext uri="{FF2B5EF4-FFF2-40B4-BE49-F238E27FC236}">
              <a16:creationId xmlns:a16="http://schemas.microsoft.com/office/drawing/2014/main" id="{00000000-0008-0000-0F00-000027030000}"/>
            </a:ext>
          </a:extLst>
        </xdr:cNvPr>
        <xdr:cNvSpPr txBox="1"/>
      </xdr:nvSpPr>
      <xdr:spPr>
        <a:xfrm>
          <a:off x="19989800" y="1368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19900900" y="13701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157950" y="137214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345150" y="1376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7551400" y="13786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6757650" y="138259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19900900" y="13691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819" name="【消防施設】&#10;一人当たり面積該当値テキスト">
          <a:extLst>
            <a:ext uri="{FF2B5EF4-FFF2-40B4-BE49-F238E27FC236}">
              <a16:creationId xmlns:a16="http://schemas.microsoft.com/office/drawing/2014/main" id="{00000000-0008-0000-0F00-000033030000}"/>
            </a:ext>
          </a:extLst>
        </xdr:cNvPr>
        <xdr:cNvSpPr txBox="1"/>
      </xdr:nvSpPr>
      <xdr:spPr>
        <a:xfrm>
          <a:off x="19989800"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157118</xdr:rowOff>
    </xdr:from>
    <xdr:to>
      <xdr:col>112</xdr:col>
      <xdr:colOff>38100</xdr:colOff>
      <xdr:row>83</xdr:row>
      <xdr:rowOff>87268</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19157950" y="137016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36468</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19202400" y="13736320"/>
          <a:ext cx="7493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163649</xdr:rowOff>
    </xdr:from>
    <xdr:to>
      <xdr:col>107</xdr:col>
      <xdr:colOff>101600</xdr:colOff>
      <xdr:row>83</xdr:row>
      <xdr:rowOff>93799</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8345150" y="137081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36468</xdr:rowOff>
    </xdr:from>
    <xdr:to>
      <xdr:col>111</xdr:col>
      <xdr:colOff>177800</xdr:colOff>
      <xdr:row>83</xdr:row>
      <xdr:rowOff>42999</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8395950" y="13746118"/>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166914</xdr:rowOff>
    </xdr:from>
    <xdr:to>
      <xdr:col>102</xdr:col>
      <xdr:colOff>165100</xdr:colOff>
      <xdr:row>83</xdr:row>
      <xdr:rowOff>97064</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7551400" y="13711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42999</xdr:rowOff>
    </xdr:from>
    <xdr:to>
      <xdr:col>107</xdr:col>
      <xdr:colOff>50800</xdr:colOff>
      <xdr:row>83</xdr:row>
      <xdr:rowOff>46264</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7602200" y="13752649"/>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166914</xdr:rowOff>
    </xdr:from>
    <xdr:to>
      <xdr:col>98</xdr:col>
      <xdr:colOff>38100</xdr:colOff>
      <xdr:row>83</xdr:row>
      <xdr:rowOff>97064</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16757650" y="137114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46264</xdr:rowOff>
    </xdr:from>
    <xdr:to>
      <xdr:col>102</xdr:col>
      <xdr:colOff>114300</xdr:colOff>
      <xdr:row>83</xdr:row>
      <xdr:rowOff>46264</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6802100" y="137559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104520</xdr:rowOff>
    </xdr:from>
    <xdr:ext cx="469744" cy="259045"/>
    <xdr:sp macro="" textlink="">
      <xdr:nvSpPr>
        <xdr:cNvPr id="828" name="n_1aveValue【消防施設】&#10;一人当たり面積">
          <a:extLst>
            <a:ext uri="{FF2B5EF4-FFF2-40B4-BE49-F238E27FC236}">
              <a16:creationId xmlns:a16="http://schemas.microsoft.com/office/drawing/2014/main" id="{00000000-0008-0000-0F00-00003C030000}"/>
            </a:ext>
          </a:extLst>
        </xdr:cNvPr>
        <xdr:cNvSpPr txBox="1"/>
      </xdr:nvSpPr>
      <xdr:spPr>
        <a:xfrm>
          <a:off x="18980227" y="138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143708</xdr:rowOff>
    </xdr:from>
    <xdr:ext cx="469744" cy="259045"/>
    <xdr:sp macro="" textlink="">
      <xdr:nvSpPr>
        <xdr:cNvPr id="829" name="n_2aveValue【消防施設】&#10;一人当たり面積">
          <a:extLst>
            <a:ext uri="{FF2B5EF4-FFF2-40B4-BE49-F238E27FC236}">
              <a16:creationId xmlns:a16="http://schemas.microsoft.com/office/drawing/2014/main" id="{00000000-0008-0000-0F00-00003D030000}"/>
            </a:ext>
          </a:extLst>
        </xdr:cNvPr>
        <xdr:cNvSpPr txBox="1"/>
      </xdr:nvSpPr>
      <xdr:spPr>
        <a:xfrm>
          <a:off x="18180127" y="1385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830" name="n_3aveValue【消防施設】&#10;一人当たり面積">
          <a:extLst>
            <a:ext uri="{FF2B5EF4-FFF2-40B4-BE49-F238E27FC236}">
              <a16:creationId xmlns:a16="http://schemas.microsoft.com/office/drawing/2014/main" id="{00000000-0008-0000-0F00-00003E030000}"/>
            </a:ext>
          </a:extLst>
        </xdr:cNvPr>
        <xdr:cNvSpPr txBox="1"/>
      </xdr:nvSpPr>
      <xdr:spPr>
        <a:xfrm>
          <a:off x="17386377" y="138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37572</xdr:rowOff>
    </xdr:from>
    <xdr:ext cx="469744" cy="259045"/>
    <xdr:sp macro="" textlink="">
      <xdr:nvSpPr>
        <xdr:cNvPr id="831" name="n_4aveValue【消防施設】&#10;一人当たり面積">
          <a:extLst>
            <a:ext uri="{FF2B5EF4-FFF2-40B4-BE49-F238E27FC236}">
              <a16:creationId xmlns:a16="http://schemas.microsoft.com/office/drawing/2014/main" id="{00000000-0008-0000-0F00-00003F030000}"/>
            </a:ext>
          </a:extLst>
        </xdr:cNvPr>
        <xdr:cNvSpPr txBox="1"/>
      </xdr:nvSpPr>
      <xdr:spPr>
        <a:xfrm>
          <a:off x="16592627" y="139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103795</xdr:rowOff>
    </xdr:from>
    <xdr:ext cx="469744" cy="259045"/>
    <xdr:sp macro="" textlink="">
      <xdr:nvSpPr>
        <xdr:cNvPr id="832" name="n_1mainValue【消防施設】&#10;一人当たり面積">
          <a:extLst>
            <a:ext uri="{FF2B5EF4-FFF2-40B4-BE49-F238E27FC236}">
              <a16:creationId xmlns:a16="http://schemas.microsoft.com/office/drawing/2014/main" id="{00000000-0008-0000-0F00-000040030000}"/>
            </a:ext>
          </a:extLst>
        </xdr:cNvPr>
        <xdr:cNvSpPr txBox="1"/>
      </xdr:nvSpPr>
      <xdr:spPr>
        <a:xfrm>
          <a:off x="18980227" y="1348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110326</xdr:rowOff>
    </xdr:from>
    <xdr:ext cx="469744" cy="259045"/>
    <xdr:sp macro="" textlink="">
      <xdr:nvSpPr>
        <xdr:cNvPr id="833" name="n_2mainValue【消防施設】&#10;一人当たり面積">
          <a:extLst>
            <a:ext uri="{FF2B5EF4-FFF2-40B4-BE49-F238E27FC236}">
              <a16:creationId xmlns:a16="http://schemas.microsoft.com/office/drawing/2014/main" id="{00000000-0008-0000-0F00-000041030000}"/>
            </a:ext>
          </a:extLst>
        </xdr:cNvPr>
        <xdr:cNvSpPr txBox="1"/>
      </xdr:nvSpPr>
      <xdr:spPr>
        <a:xfrm>
          <a:off x="18180127" y="1348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113591</xdr:rowOff>
    </xdr:from>
    <xdr:ext cx="469744" cy="259045"/>
    <xdr:sp macro="" textlink="">
      <xdr:nvSpPr>
        <xdr:cNvPr id="834" name="n_3mainValue【消防施設】&#10;一人当たり面積">
          <a:extLst>
            <a:ext uri="{FF2B5EF4-FFF2-40B4-BE49-F238E27FC236}">
              <a16:creationId xmlns:a16="http://schemas.microsoft.com/office/drawing/2014/main" id="{00000000-0008-0000-0F00-000042030000}"/>
            </a:ext>
          </a:extLst>
        </xdr:cNvPr>
        <xdr:cNvSpPr txBox="1"/>
      </xdr:nvSpPr>
      <xdr:spPr>
        <a:xfrm>
          <a:off x="17386377" y="1349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113591</xdr:rowOff>
    </xdr:from>
    <xdr:ext cx="469744" cy="259045"/>
    <xdr:sp macro="" textlink="">
      <xdr:nvSpPr>
        <xdr:cNvPr id="835" name="n_4mainValue【消防施設】&#10;一人当たり面積">
          <a:extLst>
            <a:ext uri="{FF2B5EF4-FFF2-40B4-BE49-F238E27FC236}">
              <a16:creationId xmlns:a16="http://schemas.microsoft.com/office/drawing/2014/main" id="{00000000-0008-0000-0F00-000043030000}"/>
            </a:ext>
          </a:extLst>
        </xdr:cNvPr>
        <xdr:cNvSpPr txBox="1"/>
      </xdr:nvSpPr>
      <xdr:spPr>
        <a:xfrm>
          <a:off x="16592627" y="1349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F00-00005A03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14699614" y="167201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a:extLst>
            <a:ext uri="{FF2B5EF4-FFF2-40B4-BE49-F238E27FC236}">
              <a16:creationId xmlns:a16="http://schemas.microsoft.com/office/drawing/2014/main" id="{00000000-0008-0000-0F00-00005C030000}"/>
            </a:ext>
          </a:extLst>
        </xdr:cNvPr>
        <xdr:cNvSpPr txBox="1"/>
      </xdr:nvSpPr>
      <xdr:spPr>
        <a:xfrm>
          <a:off x="1473835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4611350" y="181775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F00-00005E030000}"/>
            </a:ext>
          </a:extLst>
        </xdr:cNvPr>
        <xdr:cNvSpPr txBox="1"/>
      </xdr:nvSpPr>
      <xdr:spPr>
        <a:xfrm>
          <a:off x="14738350" y="164954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4611350" y="16720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137177</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F00-000060030000}"/>
            </a:ext>
          </a:extLst>
        </xdr:cNvPr>
        <xdr:cNvSpPr txBox="1"/>
      </xdr:nvSpPr>
      <xdr:spPr>
        <a:xfrm>
          <a:off x="14738350" y="1739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4649450" y="174180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3887450" y="1741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30937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2299950" y="17379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148715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126364</xdr:rowOff>
    </xdr:from>
    <xdr:to>
      <xdr:col>85</xdr:col>
      <xdr:colOff>177800</xdr:colOff>
      <xdr:row>104</xdr:row>
      <xdr:rowOff>56514</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4649450" y="172142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149241</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F00-00006C030000}"/>
            </a:ext>
          </a:extLst>
        </xdr:cNvPr>
        <xdr:cNvSpPr txBox="1"/>
      </xdr:nvSpPr>
      <xdr:spPr>
        <a:xfrm>
          <a:off x="14738350"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388745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104</xdr:row>
      <xdr:rowOff>5714</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3938250" y="17183100"/>
          <a:ext cx="762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168275</xdr:rowOff>
    </xdr:from>
    <xdr:to>
      <xdr:col>76</xdr:col>
      <xdr:colOff>165100</xdr:colOff>
      <xdr:row>103</xdr:row>
      <xdr:rowOff>98425</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30937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47625</xdr:rowOff>
    </xdr:from>
    <xdr:to>
      <xdr:col>81</xdr:col>
      <xdr:colOff>50800</xdr:colOff>
      <xdr:row>103</xdr:row>
      <xdr:rowOff>95250</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3144500" y="17135475"/>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95886</xdr:rowOff>
    </xdr:from>
    <xdr:to>
      <xdr:col>72</xdr:col>
      <xdr:colOff>38100</xdr:colOff>
      <xdr:row>103</xdr:row>
      <xdr:rowOff>26036</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2299950" y="17012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146686</xdr:rowOff>
    </xdr:from>
    <xdr:to>
      <xdr:col>76</xdr:col>
      <xdr:colOff>114300</xdr:colOff>
      <xdr:row>103</xdr:row>
      <xdr:rowOff>47625</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2344400" y="17063086"/>
          <a:ext cx="8001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17780</xdr:rowOff>
    </xdr:from>
    <xdr:to>
      <xdr:col>67</xdr:col>
      <xdr:colOff>101600</xdr:colOff>
      <xdr:row>106</xdr:row>
      <xdr:rowOff>119380</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148715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146686</xdr:rowOff>
    </xdr:from>
    <xdr:to>
      <xdr:col>71</xdr:col>
      <xdr:colOff>177800</xdr:colOff>
      <xdr:row>106</xdr:row>
      <xdr:rowOff>68580</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flipV="1">
          <a:off x="11537950" y="17063086"/>
          <a:ext cx="806450" cy="60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F00-000075030000}"/>
            </a:ext>
          </a:extLst>
        </xdr:cNvPr>
        <xdr:cNvSpPr txBox="1"/>
      </xdr:nvSpPr>
      <xdr:spPr>
        <a:xfrm>
          <a:off x="13742044" y="175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F00-000076030000}"/>
            </a:ext>
          </a:extLst>
        </xdr:cNvPr>
        <xdr:cNvSpPr txBox="1"/>
      </xdr:nvSpPr>
      <xdr:spPr>
        <a:xfrm>
          <a:off x="1296099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F00-000077030000}"/>
            </a:ext>
          </a:extLst>
        </xdr:cNvPr>
        <xdr:cNvSpPr txBox="1"/>
      </xdr:nvSpPr>
      <xdr:spPr>
        <a:xfrm>
          <a:off x="121672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126382</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F00-000078030000}"/>
            </a:ext>
          </a:extLst>
        </xdr:cNvPr>
        <xdr:cNvSpPr txBox="1"/>
      </xdr:nvSpPr>
      <xdr:spPr>
        <a:xfrm>
          <a:off x="113544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F00-000079030000}"/>
            </a:ext>
          </a:extLst>
        </xdr:cNvPr>
        <xdr:cNvSpPr txBox="1"/>
      </xdr:nvSpPr>
      <xdr:spPr>
        <a:xfrm>
          <a:off x="137420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114952</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F00-00007A030000}"/>
            </a:ext>
          </a:extLst>
        </xdr:cNvPr>
        <xdr:cNvSpPr txBox="1"/>
      </xdr:nvSpPr>
      <xdr:spPr>
        <a:xfrm>
          <a:off x="1296099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42563</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F00-00007B030000}"/>
            </a:ext>
          </a:extLst>
        </xdr:cNvPr>
        <xdr:cNvSpPr txBox="1"/>
      </xdr:nvSpPr>
      <xdr:spPr>
        <a:xfrm>
          <a:off x="12167244" y="16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110507</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F00-00007C030000}"/>
            </a:ext>
          </a:extLst>
        </xdr:cNvPr>
        <xdr:cNvSpPr txBox="1"/>
      </xdr:nvSpPr>
      <xdr:spPr>
        <a:xfrm>
          <a:off x="113544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00000000-0008-0000-0F00-000095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flipV="1">
          <a:off x="19951064" y="164711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9" name="【庁舎】&#10;一人当たり面積最小値テキスト">
          <a:extLst>
            <a:ext uri="{FF2B5EF4-FFF2-40B4-BE49-F238E27FC236}">
              <a16:creationId xmlns:a16="http://schemas.microsoft.com/office/drawing/2014/main" id="{00000000-0008-0000-0F00-000097030000}"/>
            </a:ext>
          </a:extLst>
        </xdr:cNvPr>
        <xdr:cNvSpPr txBox="1"/>
      </xdr:nvSpPr>
      <xdr:spPr>
        <a:xfrm>
          <a:off x="19989800" y="1798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9881850" y="179799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1" name="【庁舎】&#10;一人当たり面積最大値テキスト">
          <a:extLst>
            <a:ext uri="{FF2B5EF4-FFF2-40B4-BE49-F238E27FC236}">
              <a16:creationId xmlns:a16="http://schemas.microsoft.com/office/drawing/2014/main" id="{00000000-0008-0000-0F00-000099030000}"/>
            </a:ext>
          </a:extLst>
        </xdr:cNvPr>
        <xdr:cNvSpPr txBox="1"/>
      </xdr:nvSpPr>
      <xdr:spPr>
        <a:xfrm>
          <a:off x="19989800" y="1624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9881850" y="16471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923" name="【庁舎】&#10;一人当たり面積平均値テキスト">
          <a:extLst>
            <a:ext uri="{FF2B5EF4-FFF2-40B4-BE49-F238E27FC236}">
              <a16:creationId xmlns:a16="http://schemas.microsoft.com/office/drawing/2014/main" id="{00000000-0008-0000-0F00-00009B030000}"/>
            </a:ext>
          </a:extLst>
        </xdr:cNvPr>
        <xdr:cNvSpPr txBox="1"/>
      </xdr:nvSpPr>
      <xdr:spPr>
        <a:xfrm>
          <a:off x="19989800" y="17507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9900900" y="1765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9157950" y="176667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834515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175514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16757650" y="17696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105955</xdr:rowOff>
    </xdr:from>
    <xdr:to>
      <xdr:col>116</xdr:col>
      <xdr:colOff>114300</xdr:colOff>
      <xdr:row>107</xdr:row>
      <xdr:rowOff>36105</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19900900" y="177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84382</xdr:rowOff>
    </xdr:from>
    <xdr:ext cx="469744" cy="259045"/>
    <xdr:sp macro="" textlink="">
      <xdr:nvSpPr>
        <xdr:cNvPr id="935" name="【庁舎】&#10;一人当たり面積該当値テキスト">
          <a:extLst>
            <a:ext uri="{FF2B5EF4-FFF2-40B4-BE49-F238E27FC236}">
              <a16:creationId xmlns:a16="http://schemas.microsoft.com/office/drawing/2014/main" id="{00000000-0008-0000-0F00-0000A7030000}"/>
            </a:ext>
          </a:extLst>
        </xdr:cNvPr>
        <xdr:cNvSpPr txBox="1"/>
      </xdr:nvSpPr>
      <xdr:spPr>
        <a:xfrm>
          <a:off x="19989800" y="1768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19157950" y="17699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106</xdr:row>
      <xdr:rowOff>156755</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a:off x="19202400" y="17750245"/>
          <a:ext cx="7493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103777</xdr:rowOff>
    </xdr:from>
    <xdr:to>
      <xdr:col>107</xdr:col>
      <xdr:colOff>101600</xdr:colOff>
      <xdr:row>107</xdr:row>
      <xdr:rowOff>33927</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834515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148045</xdr:rowOff>
    </xdr:from>
    <xdr:to>
      <xdr:col>111</xdr:col>
      <xdr:colOff>177800</xdr:colOff>
      <xdr:row>106</xdr:row>
      <xdr:rowOff>154577</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18395950" y="17750245"/>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110308</xdr:rowOff>
    </xdr:from>
    <xdr:to>
      <xdr:col>102</xdr:col>
      <xdr:colOff>165100</xdr:colOff>
      <xdr:row>107</xdr:row>
      <xdr:rowOff>40458</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75514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154577</xdr:rowOff>
    </xdr:from>
    <xdr:to>
      <xdr:col>107</xdr:col>
      <xdr:colOff>50800</xdr:colOff>
      <xdr:row>106</xdr:row>
      <xdr:rowOff>161108</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17602200" y="17756777"/>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72752</xdr:rowOff>
    </xdr:from>
    <xdr:to>
      <xdr:col>98</xdr:col>
      <xdr:colOff>38100</xdr:colOff>
      <xdr:row>108</xdr:row>
      <xdr:rowOff>2902</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6757650" y="178464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161108</xdr:rowOff>
    </xdr:from>
    <xdr:to>
      <xdr:col>102</xdr:col>
      <xdr:colOff>114300</xdr:colOff>
      <xdr:row>107</xdr:row>
      <xdr:rowOff>123552</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16802100" y="17763308"/>
          <a:ext cx="8001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11265</xdr:rowOff>
    </xdr:from>
    <xdr:ext cx="469744" cy="259045"/>
    <xdr:sp macro="" textlink="">
      <xdr:nvSpPr>
        <xdr:cNvPr id="944" name="n_1aveValue【庁舎】&#10;一人当たり面積">
          <a:extLst>
            <a:ext uri="{FF2B5EF4-FFF2-40B4-BE49-F238E27FC236}">
              <a16:creationId xmlns:a16="http://schemas.microsoft.com/office/drawing/2014/main" id="{00000000-0008-0000-0F00-0000B0030000}"/>
            </a:ext>
          </a:extLst>
        </xdr:cNvPr>
        <xdr:cNvSpPr txBox="1"/>
      </xdr:nvSpPr>
      <xdr:spPr>
        <a:xfrm>
          <a:off x="18980227" y="1744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25416</xdr:rowOff>
    </xdr:from>
    <xdr:ext cx="469744" cy="259045"/>
    <xdr:sp macro="" textlink="">
      <xdr:nvSpPr>
        <xdr:cNvPr id="945" name="n_2aveValue【庁舎】&#10;一人当たり面積">
          <a:extLst>
            <a:ext uri="{FF2B5EF4-FFF2-40B4-BE49-F238E27FC236}">
              <a16:creationId xmlns:a16="http://schemas.microsoft.com/office/drawing/2014/main" id="{00000000-0008-0000-0F00-0000B1030000}"/>
            </a:ext>
          </a:extLst>
        </xdr:cNvPr>
        <xdr:cNvSpPr txBox="1"/>
      </xdr:nvSpPr>
      <xdr:spPr>
        <a:xfrm>
          <a:off x="181801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946" name="n_3aveValue【庁舎】&#10;一人当たり面積">
          <a:extLst>
            <a:ext uri="{FF2B5EF4-FFF2-40B4-BE49-F238E27FC236}">
              <a16:creationId xmlns:a16="http://schemas.microsoft.com/office/drawing/2014/main" id="{00000000-0008-0000-0F00-0000B2030000}"/>
            </a:ext>
          </a:extLst>
        </xdr:cNvPr>
        <xdr:cNvSpPr txBox="1"/>
      </xdr:nvSpPr>
      <xdr:spPr>
        <a:xfrm>
          <a:off x="17386377" y="174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947" name="n_4aveValue【庁舎】&#10;一人当たり面積">
          <a:extLst>
            <a:ext uri="{FF2B5EF4-FFF2-40B4-BE49-F238E27FC236}">
              <a16:creationId xmlns:a16="http://schemas.microsoft.com/office/drawing/2014/main" id="{00000000-0008-0000-0F00-0000B3030000}"/>
            </a:ext>
          </a:extLst>
        </xdr:cNvPr>
        <xdr:cNvSpPr txBox="1"/>
      </xdr:nvSpPr>
      <xdr:spPr>
        <a:xfrm>
          <a:off x="165926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18522</xdr:rowOff>
    </xdr:from>
    <xdr:ext cx="469744" cy="259045"/>
    <xdr:sp macro="" textlink="">
      <xdr:nvSpPr>
        <xdr:cNvPr id="948" name="n_1mainValue【庁舎】&#10;一人当たり面積">
          <a:extLst>
            <a:ext uri="{FF2B5EF4-FFF2-40B4-BE49-F238E27FC236}">
              <a16:creationId xmlns:a16="http://schemas.microsoft.com/office/drawing/2014/main" id="{00000000-0008-0000-0F00-0000B4030000}"/>
            </a:ext>
          </a:extLst>
        </xdr:cNvPr>
        <xdr:cNvSpPr txBox="1"/>
      </xdr:nvSpPr>
      <xdr:spPr>
        <a:xfrm>
          <a:off x="18980227" y="1779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949" name="n_2mainValue【庁舎】&#10;一人当たり面積">
          <a:extLst>
            <a:ext uri="{FF2B5EF4-FFF2-40B4-BE49-F238E27FC236}">
              <a16:creationId xmlns:a16="http://schemas.microsoft.com/office/drawing/2014/main" id="{00000000-0008-0000-0F00-0000B5030000}"/>
            </a:ext>
          </a:extLst>
        </xdr:cNvPr>
        <xdr:cNvSpPr txBox="1"/>
      </xdr:nvSpPr>
      <xdr:spPr>
        <a:xfrm>
          <a:off x="18180127" y="177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31585</xdr:rowOff>
    </xdr:from>
    <xdr:ext cx="469744" cy="259045"/>
    <xdr:sp macro="" textlink="">
      <xdr:nvSpPr>
        <xdr:cNvPr id="950" name="n_3mainValue【庁舎】&#10;一人当たり面積">
          <a:extLst>
            <a:ext uri="{FF2B5EF4-FFF2-40B4-BE49-F238E27FC236}">
              <a16:creationId xmlns:a16="http://schemas.microsoft.com/office/drawing/2014/main" id="{00000000-0008-0000-0F00-0000B6030000}"/>
            </a:ext>
          </a:extLst>
        </xdr:cNvPr>
        <xdr:cNvSpPr txBox="1"/>
      </xdr:nvSpPr>
      <xdr:spPr>
        <a:xfrm>
          <a:off x="17386377" y="1780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165479</xdr:rowOff>
    </xdr:from>
    <xdr:ext cx="469744" cy="259045"/>
    <xdr:sp macro="" textlink="">
      <xdr:nvSpPr>
        <xdr:cNvPr id="951" name="n_4mainValue【庁舎】&#10;一人当たり面積">
          <a:extLst>
            <a:ext uri="{FF2B5EF4-FFF2-40B4-BE49-F238E27FC236}">
              <a16:creationId xmlns:a16="http://schemas.microsoft.com/office/drawing/2014/main" id="{00000000-0008-0000-0F00-0000B7030000}"/>
            </a:ext>
          </a:extLst>
        </xdr:cNvPr>
        <xdr:cNvSpPr txBox="1"/>
      </xdr:nvSpPr>
      <xdr:spPr>
        <a:xfrm>
          <a:off x="16592627" y="1793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F00-0000B8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F00-0000B9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F00-0000BA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有形固定資産減価償却率</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ついては、類似団体内平均値と著しく差のある類型として、体育館・プールについてであるが、令和３年度にプールを解体（除却）したが、体育館については市町村合併を機に統廃合した昭和５０年代に建築した小学校体育館が６棟あり、個別施設計画において、建物本来の用途（機能）としての方向性は廃止を検討しているが、大きな減価償却率の減少は見込めない。その反面、市役所本庁舎については、建替により平成３０年度から大きく比率がさがっている。それに加え、令和５年５月時点で、合併により総合支所扱いとなっている旧鳳来町庁舎の建替が完了し、後年度さらに比率としては下が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その他、類似団体内平均値と比較し</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高い</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ものとして、図書館及び市民会館については、地域文化広場として昭和６１年に建築され３０年以上経過している。大規模改修や更新が必要となっており個別計画で長寿命化に位置付け、将来の費用負担や確実な財源確保など財政的な観点から中期的に更新計画を立て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73660</xdr:rowOff>
    </xdr:from>
    <xdr:to>
      <xdr:col>64</xdr:col>
      <xdr:colOff>12700</xdr:colOff>
      <xdr:row>6</xdr:row>
      <xdr:rowOff>24130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08940"/>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80010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22275"/>
          <a:ext cx="3488055"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111125</xdr:rowOff>
    </xdr:from>
    <xdr:to>
      <xdr:col>114</xdr:col>
      <xdr:colOff>184150</xdr:colOff>
      <xdr:row>5</xdr:row>
      <xdr:rowOff>55245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46405"/>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80010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22275"/>
          <a:ext cx="236474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111125</xdr:rowOff>
    </xdr:from>
    <xdr:to>
      <xdr:col>95</xdr:col>
      <xdr:colOff>101600</xdr:colOff>
      <xdr:row>5</xdr:row>
      <xdr:rowOff>55245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46405"/>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55245</xdr:rowOff>
    </xdr:from>
    <xdr:to>
      <xdr:col>34</xdr:col>
      <xdr:colOff>50800</xdr:colOff>
      <xdr:row>13</xdr:row>
      <xdr:rowOff>42545</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28725"/>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55245</xdr:rowOff>
    </xdr:from>
    <xdr:to>
      <xdr:col>40</xdr:col>
      <xdr:colOff>63500</xdr:colOff>
      <xdr:row>13</xdr:row>
      <xdr:rowOff>42545</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28725"/>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55245</xdr:rowOff>
    </xdr:from>
    <xdr:to>
      <xdr:col>43</xdr:col>
      <xdr:colOff>133350</xdr:colOff>
      <xdr:row>13</xdr:row>
      <xdr:rowOff>42545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28725"/>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73660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50304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98425</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25625"/>
          <a:ext cx="114427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20955</xdr:rowOff>
    </xdr:from>
    <xdr:to>
      <xdr:col>51</xdr:col>
      <xdr:colOff>188595</xdr:colOff>
      <xdr:row>12</xdr:row>
      <xdr:rowOff>158750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32635"/>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129540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39875"/>
          <a:ext cx="8064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6180" cy="25273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2943225"/>
          <a:ext cx="88061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4005" cy="25209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190875"/>
          <a:ext cx="91840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3735" cy="24765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439795"/>
          <a:ext cx="57537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0455" cy="25273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688080"/>
          <a:ext cx="8720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80010</xdr:rowOff>
    </xdr:from>
    <xdr:ext cx="5956300" cy="25273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3935730"/>
          <a:ext cx="59563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1335" cy="24892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185285"/>
          <a:ext cx="814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42545</xdr:rowOff>
    </xdr:from>
    <xdr:to>
      <xdr:col>27</xdr:col>
      <xdr:colOff>184150</xdr:colOff>
      <xdr:row>31</xdr:row>
      <xdr:rowOff>17780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490410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7460" cy="3022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258435"/>
          <a:ext cx="126746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5920" cy="34988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234305"/>
          <a:ext cx="164592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142240</xdr:rowOff>
    </xdr:from>
    <xdr:to>
      <xdr:col>35</xdr:col>
      <xdr:colOff>95250</xdr:colOff>
      <xdr:row>33</xdr:row>
      <xdr:rowOff>55245</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33908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142240</xdr:rowOff>
    </xdr:from>
    <xdr:to>
      <xdr:col>42</xdr:col>
      <xdr:colOff>25400</xdr:colOff>
      <xdr:row>33</xdr:row>
      <xdr:rowOff>55245</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33908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142240</xdr:rowOff>
    </xdr:from>
    <xdr:to>
      <xdr:col>49</xdr:col>
      <xdr:colOff>19050</xdr:colOff>
      <xdr:row>33</xdr:row>
      <xdr:rowOff>55245</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33908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129540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649595"/>
          <a:ext cx="4577080" cy="23590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129540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649595"/>
          <a:ext cx="5424805" cy="2359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対前年度比と０．２ポイントの減ではあるが、類似団体平均を上回っている状況である。</a:t>
          </a:r>
        </a:p>
        <a:p>
          <a:r>
            <a:rPr lang="ja-JP" altLang="en-US" sz="1200">
              <a:latin typeface="ＭＳ Ｐゴシック"/>
              <a:ea typeface="ＭＳ Ｐゴシック"/>
            </a:rPr>
            <a:t>　根幹的な自主財源である地方税の大幅な伸びは見込めず、また</a:t>
          </a:r>
          <a:r>
            <a:rPr lang="ja-JP" altLang="en-US" sz="1200">
              <a:solidFill>
                <a:srgbClr val="FF0000"/>
              </a:solidFill>
              <a:latin typeface="ＭＳ Ｐゴシック"/>
              <a:ea typeface="ＭＳ Ｐゴシック"/>
            </a:rPr>
            <a:t>普通交付税の合併算定替</a:t>
          </a:r>
          <a:r>
            <a:rPr lang="ja-JP" altLang="en-US" sz="1200">
              <a:latin typeface="ＭＳ Ｐゴシック"/>
              <a:ea typeface="ＭＳ Ｐゴシック"/>
            </a:rPr>
            <a:t>が終了されたことにより厳しい状況にはある。さらに、公共施設等総合管理計画を着実に進め公共施設の維持・修繕に努めなければならない。</a:t>
          </a:r>
          <a:endParaRPr kumimoji="1" lang="ja-JP" altLang="en-US" sz="1300">
            <a:latin typeface="ＭＳ Ｐゴシック"/>
            <a:ea typeface="ＭＳ Ｐゴシック"/>
          </a:endParaRPr>
        </a:p>
        <a:p>
          <a:r>
            <a:rPr lang="ja-JP" altLang="en-US" sz="1200">
              <a:latin typeface="ＭＳ Ｐゴシック"/>
              <a:ea typeface="ＭＳ Ｐゴシック"/>
            </a:rPr>
            <a:t>　このような背景を踏まえ、平成３０年度に策定した新城市財政健全化推進プランに基づき自主財源の確保に努めるとともに、事務効率化等の歳出見直しや公共施設等管理適正化に取り組んでいく。</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129540</xdr:rowOff>
    </xdr:from>
    <xdr:to>
      <xdr:col>27</xdr:col>
      <xdr:colOff>184150</xdr:colOff>
      <xdr:row>47</xdr:row>
      <xdr:rowOff>129540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0086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5019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08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161925</xdr:rowOff>
    </xdr:from>
    <xdr:to>
      <xdr:col>27</xdr:col>
      <xdr:colOff>184150</xdr:colOff>
      <xdr:row>44</xdr:row>
      <xdr:rowOff>161925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699135" y="7538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21590</xdr:rowOff>
    </xdr:from>
    <xdr:ext cx="762000" cy="25273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977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24130</xdr:rowOff>
    </xdr:from>
    <xdr:to>
      <xdr:col>27</xdr:col>
      <xdr:colOff>184150</xdr:colOff>
      <xdr:row>42</xdr:row>
      <xdr:rowOff>24130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699135" y="70650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52705</xdr:rowOff>
    </xdr:from>
    <xdr:ext cx="762000" cy="24828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259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55245</xdr:rowOff>
    </xdr:from>
    <xdr:to>
      <xdr:col>27</xdr:col>
      <xdr:colOff>184150</xdr:colOff>
      <xdr:row>39</xdr:row>
      <xdr:rowOff>55245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699135" y="6593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84455</xdr:rowOff>
    </xdr:from>
    <xdr:ext cx="762000" cy="24765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5477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86995</xdr:rowOff>
    </xdr:from>
    <xdr:to>
      <xdr:col>27</xdr:col>
      <xdr:colOff>184150</xdr:colOff>
      <xdr:row>36</xdr:row>
      <xdr:rowOff>86995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699135" y="6122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115570</xdr:rowOff>
    </xdr:from>
    <xdr:ext cx="762000" cy="25273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9829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5146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5111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129540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699135" y="5649595"/>
          <a:ext cx="4577080" cy="23590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157480</xdr:rowOff>
    </xdr:from>
    <xdr:to>
      <xdr:col>23</xdr:col>
      <xdr:colOff>133350</xdr:colOff>
      <xdr:row>44</xdr:row>
      <xdr:rowOff>67310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471035" y="6192520"/>
          <a:ext cx="0" cy="1250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39370</xdr:rowOff>
    </xdr:from>
    <xdr:ext cx="762000" cy="25209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4538980" y="74155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67310</xdr:rowOff>
    </xdr:from>
    <xdr:to>
      <xdr:col>24</xdr:col>
      <xdr:colOff>12700</xdr:colOff>
      <xdr:row>44</xdr:row>
      <xdr:rowOff>67310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382135" y="74434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73660</xdr:rowOff>
    </xdr:from>
    <xdr:ext cx="762000" cy="25082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4538980" y="59410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0.77</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157480</xdr:rowOff>
    </xdr:from>
    <xdr:to>
      <xdr:col>24</xdr:col>
      <xdr:colOff>12700</xdr:colOff>
      <xdr:row>36</xdr:row>
      <xdr:rowOff>157480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382135" y="61925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127000</xdr:rowOff>
    </xdr:from>
    <xdr:to>
      <xdr:col>23</xdr:col>
      <xdr:colOff>133350</xdr:colOff>
      <xdr:row>40</xdr:row>
      <xdr:rowOff>5715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716655" y="6664960"/>
          <a:ext cx="7543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92075</xdr:rowOff>
    </xdr:from>
    <xdr:ext cx="762000" cy="251460"/>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4538980" y="696531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118745</xdr:rowOff>
    </xdr:from>
    <xdr:to>
      <xdr:col>23</xdr:col>
      <xdr:colOff>184150</xdr:colOff>
      <xdr:row>42</xdr:row>
      <xdr:rowOff>50800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420235" y="69919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127000</xdr:rowOff>
    </xdr:from>
    <xdr:to>
      <xdr:col>19</xdr:col>
      <xdr:colOff>133350</xdr:colOff>
      <xdr:row>39</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911475" y="666496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95250</xdr:rowOff>
    </xdr:from>
    <xdr:to>
      <xdr:col>19</xdr:col>
      <xdr:colOff>184150</xdr:colOff>
      <xdr:row>42</xdr:row>
      <xdr:rowOff>26670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665855" y="69684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12700</xdr:rowOff>
    </xdr:from>
    <xdr:ext cx="736600" cy="25082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377565" y="705358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103505</xdr:rowOff>
    </xdr:from>
    <xdr:to>
      <xdr:col>15</xdr:col>
      <xdr:colOff>82550</xdr:colOff>
      <xdr:row>39</xdr:row>
      <xdr:rowOff>127000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106295" y="6641465"/>
          <a:ext cx="8051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118745</xdr:rowOff>
    </xdr:from>
    <xdr:to>
      <xdr:col>15</xdr:col>
      <xdr:colOff>133350</xdr:colOff>
      <xdr:row>42</xdr:row>
      <xdr:rowOff>50800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860675" y="69919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36195</xdr:rowOff>
    </xdr:from>
    <xdr:ext cx="756920" cy="24892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572385" y="7077075"/>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39</xdr:row>
      <xdr:rowOff>78740</xdr:rowOff>
    </xdr:from>
    <xdr:to>
      <xdr:col>11</xdr:col>
      <xdr:colOff>31750</xdr:colOff>
      <xdr:row>39</xdr:row>
      <xdr:rowOff>103505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320165" y="6616700"/>
          <a:ext cx="78613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41</xdr:row>
      <xdr:rowOff>95250</xdr:rowOff>
    </xdr:from>
    <xdr:to>
      <xdr:col>11</xdr:col>
      <xdr:colOff>82550</xdr:colOff>
      <xdr:row>42</xdr:row>
      <xdr:rowOff>26670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074545" y="69684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12700</xdr:rowOff>
    </xdr:from>
    <xdr:ext cx="762000" cy="25082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767205" y="70535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95250</xdr:rowOff>
    </xdr:from>
    <xdr:to>
      <xdr:col>7</xdr:col>
      <xdr:colOff>31750</xdr:colOff>
      <xdr:row>42</xdr:row>
      <xdr:rowOff>26670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271270" y="696849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12700</xdr:rowOff>
    </xdr:from>
    <xdr:ext cx="756920" cy="25082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962025" y="705358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146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27609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146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52171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6920" cy="25146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716530" y="8007350"/>
          <a:ext cx="756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146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1135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146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127125"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124460</xdr:rowOff>
    </xdr:from>
    <xdr:to>
      <xdr:col>23</xdr:col>
      <xdr:colOff>184150</xdr:colOff>
      <xdr:row>40</xdr:row>
      <xdr:rowOff>55245</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420235" y="66624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140335</xdr:rowOff>
    </xdr:from>
    <xdr:ext cx="762000" cy="247650"/>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4538980" y="651065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76200</xdr:rowOff>
    </xdr:from>
    <xdr:to>
      <xdr:col>19</xdr:col>
      <xdr:colOff>184150</xdr:colOff>
      <xdr:row>40</xdr:row>
      <xdr:rowOff>7620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3665855" y="6614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17780</xdr:rowOff>
    </xdr:from>
    <xdr:ext cx="736600" cy="24828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377565" y="638810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76200</xdr:rowOff>
    </xdr:from>
    <xdr:to>
      <xdr:col>15</xdr:col>
      <xdr:colOff>133350</xdr:colOff>
      <xdr:row>40</xdr:row>
      <xdr:rowOff>7620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2860675" y="6614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17780</xdr:rowOff>
    </xdr:from>
    <xdr:ext cx="756920" cy="24828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572385" y="638810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39</xdr:row>
      <xdr:rowOff>52705</xdr:rowOff>
    </xdr:from>
    <xdr:to>
      <xdr:col>11</xdr:col>
      <xdr:colOff>82550</xdr:colOff>
      <xdr:row>39</xdr:row>
      <xdr:rowOff>151765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074545" y="65906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162560</xdr:rowOff>
    </xdr:from>
    <xdr:ext cx="762000" cy="24828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767205" y="63652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29845</xdr:rowOff>
    </xdr:from>
    <xdr:to>
      <xdr:col>7</xdr:col>
      <xdr:colOff>31750</xdr:colOff>
      <xdr:row>39</xdr:row>
      <xdr:rowOff>128905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271270" y="656780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139065</xdr:rowOff>
    </xdr:from>
    <xdr:ext cx="756920" cy="24955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962025" y="6341745"/>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80010</xdr:rowOff>
    </xdr:from>
    <xdr:to>
      <xdr:col>27</xdr:col>
      <xdr:colOff>184150</xdr:colOff>
      <xdr:row>53</xdr:row>
      <xdr:rowOff>55245</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699135" y="862965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98425</xdr:rowOff>
    </xdr:from>
    <xdr:ext cx="1438910" cy="30035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525905" y="8983345"/>
          <a:ext cx="1438910" cy="3003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73660</xdr:rowOff>
    </xdr:from>
    <xdr:ext cx="1645920" cy="34861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2945130" y="8958580"/>
          <a:ext cx="1645920" cy="3486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73660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318760" y="8879205"/>
          <a:ext cx="137731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73660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6802120" y="88792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73660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8115935" y="88792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129540</xdr:rowOff>
    </xdr:from>
    <xdr:to>
      <xdr:col>56</xdr:col>
      <xdr:colOff>188595</xdr:colOff>
      <xdr:row>69</xdr:row>
      <xdr:rowOff>106045</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5551805" y="9685020"/>
          <a:ext cx="5198110" cy="19881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経常収支比率は８６．８%（△５．２%）となり大幅に減少した。しかし、地方交付税の再算定や地方消費税の増加などの一時的な要因によるところが大きい。今後の歳入面での見通しとしては、合併算定替が終了し、生産年齢人口を中心とした人口減少に伴う税収の減少が見込まれるため、市民税法人税割おいては、令和元年度に超過税率を設ける等歳入確保の取り組みを行っている。</a:t>
          </a:r>
        </a:p>
        <a:p>
          <a:r>
            <a:rPr lang="ja-JP" altLang="en-US" sz="1100">
              <a:latin typeface="ＭＳ Ｐゴシック"/>
              <a:ea typeface="ＭＳ Ｐゴシック"/>
            </a:rPr>
            <a:t>　新型コロナウイルス感染症拡大の影響も重なり地方税の大幅な伸びは見込めず、また</a:t>
          </a:r>
          <a:r>
            <a:rPr lang="ja-JP" altLang="en-US" sz="1100">
              <a:solidFill>
                <a:srgbClr val="FF0000"/>
              </a:solidFill>
              <a:latin typeface="ＭＳ Ｐゴシック"/>
              <a:ea typeface="ＭＳ Ｐゴシック"/>
            </a:rPr>
            <a:t>普通交付税の合併算定替</a:t>
          </a:r>
          <a:r>
            <a:rPr lang="ja-JP" altLang="en-US" sz="1100">
              <a:latin typeface="ＭＳ Ｐゴシック"/>
              <a:ea typeface="ＭＳ Ｐゴシック"/>
            </a:rPr>
            <a:t>が終了されたことにより厳しい状況にはあるなか、経常一般財源等は減少する見込みである。財政構造の硬直化を抑制するため、今後とも事務事業の見直しを進め、経常経費の削減に努める。</a:t>
          </a:r>
          <a:endParaRPr kumimoji="1" lang="ja-JP" altLang="en-US" sz="1100">
            <a:latin typeface="ＭＳ Ｐゴシック"/>
            <a:ea typeface="ＭＳ Ｐゴシック"/>
          </a:endParaRPr>
        </a:p>
      </xdr:txBody>
    </xdr:sp>
    <xdr:clientData/>
  </xdr:twoCellAnchor>
  <xdr:oneCellAnchor>
    <xdr:from>
      <xdr:col>3</xdr:col>
      <xdr:colOff>95250</xdr:colOff>
      <xdr:row>54</xdr:row>
      <xdr:rowOff>135890</xdr:rowOff>
    </xdr:from>
    <xdr:ext cx="298450" cy="2203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61035" y="918845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765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9573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109220</xdr:rowOff>
    </xdr:from>
    <xdr:to>
      <xdr:col>27</xdr:col>
      <xdr:colOff>184150</xdr:colOff>
      <xdr:row>67</xdr:row>
      <xdr:rowOff>109220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699135" y="1134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138430</xdr:rowOff>
    </xdr:from>
    <xdr:ext cx="762000" cy="24955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026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50800</xdr:rowOff>
    </xdr:from>
    <xdr:to>
      <xdr:col>27</xdr:col>
      <xdr:colOff>184150</xdr:colOff>
      <xdr:row>65</xdr:row>
      <xdr:rowOff>50800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699135" y="109474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79375</xdr:rowOff>
    </xdr:from>
    <xdr:ext cx="762000" cy="25273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083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161925</xdr:rowOff>
    </xdr:from>
    <xdr:to>
      <xdr:col>27</xdr:col>
      <xdr:colOff>184150</xdr:colOff>
      <xdr:row>62</xdr:row>
      <xdr:rowOff>161925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21590</xdr:rowOff>
    </xdr:from>
    <xdr:ext cx="762000" cy="25273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5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104140</xdr:rowOff>
    </xdr:from>
    <xdr:to>
      <xdr:col>27</xdr:col>
      <xdr:colOff>184150</xdr:colOff>
      <xdr:row>60</xdr:row>
      <xdr:rowOff>104140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131445</xdr:rowOff>
    </xdr:from>
    <xdr:ext cx="762000" cy="25209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222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44450</xdr:rowOff>
    </xdr:from>
    <xdr:to>
      <xdr:col>27</xdr:col>
      <xdr:colOff>184150</xdr:colOff>
      <xdr:row>58</xdr:row>
      <xdr:rowOff>44450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699135" y="97675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73025</xdr:rowOff>
    </xdr:from>
    <xdr:ext cx="762000" cy="25082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6285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4892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2367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103505</xdr:rowOff>
    </xdr:from>
    <xdr:to>
      <xdr:col>23</xdr:col>
      <xdr:colOff>133350</xdr:colOff>
      <xdr:row>66</xdr:row>
      <xdr:rowOff>56515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471035" y="9658985"/>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29845</xdr:rowOff>
    </xdr:from>
    <xdr:ext cx="762000" cy="24765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38980" y="1109408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56515</xdr:rowOff>
    </xdr:from>
    <xdr:to>
      <xdr:col>24</xdr:col>
      <xdr:colOff>12700</xdr:colOff>
      <xdr:row>66</xdr:row>
      <xdr:rowOff>56515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382135" y="111207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19050</xdr:rowOff>
    </xdr:from>
    <xdr:ext cx="762000" cy="25209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38980" y="94068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78.6</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103505</xdr:rowOff>
    </xdr:from>
    <xdr:to>
      <xdr:col>24</xdr:col>
      <xdr:colOff>12700</xdr:colOff>
      <xdr:row>57</xdr:row>
      <xdr:rowOff>103505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382135" y="96589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76835</xdr:rowOff>
    </xdr:from>
    <xdr:to>
      <xdr:col>23</xdr:col>
      <xdr:colOff>133350</xdr:colOff>
      <xdr:row>63</xdr:row>
      <xdr:rowOff>151130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716655" y="10302875"/>
          <a:ext cx="754380" cy="409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16510</xdr:rowOff>
    </xdr:from>
    <xdr:ext cx="762000" cy="24892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38980" y="1024255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42545</xdr:rowOff>
    </xdr:from>
    <xdr:to>
      <xdr:col>23</xdr:col>
      <xdr:colOff>184150</xdr:colOff>
      <xdr:row>61</xdr:row>
      <xdr:rowOff>142240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20235" y="10268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95250</xdr:rowOff>
    </xdr:from>
    <xdr:to>
      <xdr:col>19</xdr:col>
      <xdr:colOff>133350</xdr:colOff>
      <xdr:row>63</xdr:row>
      <xdr:rowOff>151130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911475" y="10656570"/>
          <a:ext cx="8051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46990</xdr:rowOff>
    </xdr:from>
    <xdr:to>
      <xdr:col>19</xdr:col>
      <xdr:colOff>184150</xdr:colOff>
      <xdr:row>63</xdr:row>
      <xdr:rowOff>146050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665855" y="106083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155575</xdr:rowOff>
    </xdr:from>
    <xdr:ext cx="736600" cy="24892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377565" y="1038161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64135</xdr:rowOff>
    </xdr:from>
    <xdr:to>
      <xdr:col>15</xdr:col>
      <xdr:colOff>82550</xdr:colOff>
      <xdr:row>63</xdr:row>
      <xdr:rowOff>95250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106295" y="10625455"/>
          <a:ext cx="8051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132080</xdr:rowOff>
    </xdr:from>
    <xdr:to>
      <xdr:col>15</xdr:col>
      <xdr:colOff>133350</xdr:colOff>
      <xdr:row>64</xdr:row>
      <xdr:rowOff>64135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60675" y="10693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50165</xdr:rowOff>
    </xdr:from>
    <xdr:ext cx="756920" cy="25019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72385" y="1077912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62</xdr:row>
      <xdr:rowOff>137795</xdr:rowOff>
    </xdr:from>
    <xdr:to>
      <xdr:col>11</xdr:col>
      <xdr:colOff>31750</xdr:colOff>
      <xdr:row>63</xdr:row>
      <xdr:rowOff>64135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320165" y="10531475"/>
          <a:ext cx="78613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63</xdr:row>
      <xdr:rowOff>76835</xdr:rowOff>
    </xdr:from>
    <xdr:to>
      <xdr:col>11</xdr:col>
      <xdr:colOff>82550</xdr:colOff>
      <xdr:row>64</xdr:row>
      <xdr:rowOff>8255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74545" y="106381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162560</xdr:rowOff>
    </xdr:from>
    <xdr:ext cx="762000" cy="24828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67205" y="1072388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134620</xdr:rowOff>
    </xdr:from>
    <xdr:to>
      <xdr:col>7</xdr:col>
      <xdr:colOff>31750</xdr:colOff>
      <xdr:row>63</xdr:row>
      <xdr:rowOff>67310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71270" y="10528300"/>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51435</xdr:rowOff>
    </xdr:from>
    <xdr:ext cx="756920" cy="24828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62025" y="1061275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163830</xdr:rowOff>
    </xdr:from>
    <xdr:ext cx="762000" cy="25082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276090" y="117309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163830</xdr:rowOff>
    </xdr:from>
    <xdr:ext cx="762000" cy="25082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21710" y="117309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163830</xdr:rowOff>
    </xdr:from>
    <xdr:ext cx="756920" cy="25082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16530" y="1173099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163830</xdr:rowOff>
    </xdr:from>
    <xdr:ext cx="762000" cy="25082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11350" y="117309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163830</xdr:rowOff>
    </xdr:from>
    <xdr:ext cx="762000" cy="25082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27125" y="117309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28575</xdr:rowOff>
    </xdr:from>
    <xdr:to>
      <xdr:col>23</xdr:col>
      <xdr:colOff>184150</xdr:colOff>
      <xdr:row>61</xdr:row>
      <xdr:rowOff>127635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20235" y="102546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43180</xdr:rowOff>
    </xdr:from>
    <xdr:ext cx="762000" cy="25209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38980" y="10101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100965</xdr:rowOff>
    </xdr:from>
    <xdr:to>
      <xdr:col>19</xdr:col>
      <xdr:colOff>184150</xdr:colOff>
      <xdr:row>64</xdr:row>
      <xdr:rowOff>33020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665855" y="106622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17145</xdr:rowOff>
    </xdr:from>
    <xdr:ext cx="736600" cy="24828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377565" y="1074610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46990</xdr:rowOff>
    </xdr:from>
    <xdr:to>
      <xdr:col>15</xdr:col>
      <xdr:colOff>133350</xdr:colOff>
      <xdr:row>63</xdr:row>
      <xdr:rowOff>146050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60675" y="106083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155575</xdr:rowOff>
    </xdr:from>
    <xdr:ext cx="756920" cy="24892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72385" y="10381615"/>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63</xdr:row>
      <xdr:rowOff>15240</xdr:rowOff>
    </xdr:from>
    <xdr:to>
      <xdr:col>11</xdr:col>
      <xdr:colOff>82550</xdr:colOff>
      <xdr:row>63</xdr:row>
      <xdr:rowOff>113665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74545" y="1057656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124460</xdr:rowOff>
    </xdr:from>
    <xdr:ext cx="762000" cy="24955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67205" y="103505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88265</xdr:rowOff>
    </xdr:from>
    <xdr:to>
      <xdr:col>7</xdr:col>
      <xdr:colOff>31750</xdr:colOff>
      <xdr:row>63</xdr:row>
      <xdr:rowOff>19050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71270" y="10481945"/>
          <a:ext cx="8064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29845</xdr:rowOff>
    </xdr:from>
    <xdr:ext cx="756920" cy="24765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025" y="10255885"/>
          <a:ext cx="756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135890</xdr:rowOff>
    </xdr:from>
    <xdr:ext cx="3218815" cy="30289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1045" y="12708890"/>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111125</xdr:rowOff>
    </xdr:from>
    <xdr:ext cx="1645920" cy="34988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50945" y="12684125"/>
          <a:ext cx="164592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[213,427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111125</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18760" y="1260411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129540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18760" y="12790805"/>
          <a:ext cx="137731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111125</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02120" y="1260411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129540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02120" y="127908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111125</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15935" y="1260411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50165</xdr:rowOff>
    </xdr:from>
    <xdr:to>
      <xdr:col>49</xdr:col>
      <xdr:colOff>19050</xdr:colOff>
      <xdr:row>77</xdr:row>
      <xdr:rowOff>129540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15935" y="127908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148,493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24130</xdr:rowOff>
    </xdr:from>
    <xdr:to>
      <xdr:col>27</xdr:col>
      <xdr:colOff>184150</xdr:colOff>
      <xdr:row>92</xdr:row>
      <xdr:rowOff>37465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99135" y="13100050"/>
          <a:ext cx="457708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57</xdr:col>
      <xdr:colOff>120650</xdr:colOff>
      <xdr:row>92</xdr:row>
      <xdr:rowOff>37465</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45760" y="13100050"/>
          <a:ext cx="542480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46</xdr:col>
      <xdr:colOff>188595</xdr:colOff>
      <xdr:row>79</xdr:row>
      <xdr:rowOff>106045</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45760" y="13100050"/>
          <a:ext cx="3418205"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142240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551805" y="13411200"/>
          <a:ext cx="519811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人口1人当たり人件費・物件費等決算額は、前年度に比べ１２，９９３円増え、依然として類似団体平均を上回っている状況である。</a:t>
          </a:r>
        </a:p>
        <a:p>
          <a:r>
            <a:rPr lang="ja-JP" altLang="en-US" sz="1200">
              <a:latin typeface="ＭＳ Ｐゴシック"/>
              <a:ea typeface="ＭＳ Ｐゴシック"/>
            </a:rPr>
            <a:t>　人件費については、市内１５こども園を直営で運営していることや、近隣町村からの消防業務受託など特殊要因が影響しているが、第4次定員適正化計画に基づき職員数の適正化に引き続き努め、人件費の抑制を図っていく。物件費についても、広大な市域に点在する公共施設について廃止、譲渡などの整理を継続し、更なる経費の削減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5715</xdr:rowOff>
    </xdr:from>
    <xdr:ext cx="349885" cy="21907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1035" y="1291399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4828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128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147320</xdr:rowOff>
    </xdr:from>
    <xdr:to>
      <xdr:col>27</xdr:col>
      <xdr:colOff>184150</xdr:colOff>
      <xdr:row>89</xdr:row>
      <xdr:rowOff>147320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6985</xdr:rowOff>
    </xdr:from>
    <xdr:ext cx="762000" cy="25209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269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88900</xdr:rowOff>
    </xdr:from>
    <xdr:to>
      <xdr:col>27</xdr:col>
      <xdr:colOff>184150</xdr:colOff>
      <xdr:row>87</xdr:row>
      <xdr:rowOff>88900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117475</xdr:rowOff>
    </xdr:from>
    <xdr:ext cx="762000" cy="25209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5345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31115</xdr:rowOff>
    </xdr:from>
    <xdr:to>
      <xdr:col>27</xdr:col>
      <xdr:colOff>184150</xdr:colOff>
      <xdr:row>85</xdr:row>
      <xdr:rowOff>31115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59690</xdr:rowOff>
    </xdr:from>
    <xdr:ext cx="762000" cy="25273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1414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140335</xdr:rowOff>
    </xdr:from>
    <xdr:to>
      <xdr:col>27</xdr:col>
      <xdr:colOff>184150</xdr:colOff>
      <xdr:row>82</xdr:row>
      <xdr:rowOff>140335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699135" y="138868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273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483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82550</xdr:rowOff>
    </xdr:from>
    <xdr:to>
      <xdr:col>27</xdr:col>
      <xdr:colOff>184150</xdr:colOff>
      <xdr:row>80</xdr:row>
      <xdr:rowOff>82550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110490</xdr:rowOff>
    </xdr:from>
    <xdr:ext cx="762000" cy="25082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3540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78</xdr:row>
      <xdr:rowOff>24130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699135" y="13100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52705</xdr:rowOff>
    </xdr:from>
    <xdr:ext cx="762000" cy="24828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29609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92</xdr:row>
      <xdr:rowOff>37465</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699135" y="13100050"/>
          <a:ext cx="457708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148590</xdr:rowOff>
    </xdr:from>
    <xdr:to>
      <xdr:col>23</xdr:col>
      <xdr:colOff>133350</xdr:colOff>
      <xdr:row>89</xdr:row>
      <xdr:rowOff>150495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471035" y="13727430"/>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123190</xdr:rowOff>
    </xdr:from>
    <xdr:ext cx="762000" cy="25019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538980" y="150431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300,418</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150495</xdr:rowOff>
    </xdr:from>
    <xdr:to>
      <xdr:col>24</xdr:col>
      <xdr:colOff>12700</xdr:colOff>
      <xdr:row>89</xdr:row>
      <xdr:rowOff>150495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382135" y="150704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64770</xdr:rowOff>
    </xdr:from>
    <xdr:ext cx="762000" cy="24892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538980" y="134759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129,695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148590</xdr:rowOff>
    </xdr:from>
    <xdr:to>
      <xdr:col>24</xdr:col>
      <xdr:colOff>12700</xdr:colOff>
      <xdr:row>81</xdr:row>
      <xdr:rowOff>148590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382135" y="137274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34290</xdr:rowOff>
    </xdr:from>
    <xdr:to>
      <xdr:col>23</xdr:col>
      <xdr:colOff>133350</xdr:colOff>
      <xdr:row>85</xdr:row>
      <xdr:rowOff>135890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716655" y="14283690"/>
          <a:ext cx="75438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114300</xdr:rowOff>
    </xdr:from>
    <xdr:ext cx="762000" cy="25273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538980" y="1402842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193,627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97790</xdr:rowOff>
    </xdr:from>
    <xdr:to>
      <xdr:col>23</xdr:col>
      <xdr:colOff>184150</xdr:colOff>
      <xdr:row>85</xdr:row>
      <xdr:rowOff>30480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420235" y="141795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139065</xdr:rowOff>
    </xdr:from>
    <xdr:to>
      <xdr:col>19</xdr:col>
      <xdr:colOff>133350</xdr:colOff>
      <xdr:row>85</xdr:row>
      <xdr:rowOff>34290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911475" y="14220825"/>
          <a:ext cx="8051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49530</xdr:rowOff>
    </xdr:from>
    <xdr:to>
      <xdr:col>19</xdr:col>
      <xdr:colOff>184150</xdr:colOff>
      <xdr:row>84</xdr:row>
      <xdr:rowOff>148590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665855" y="14131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158750</xdr:rowOff>
    </xdr:from>
    <xdr:ext cx="736600" cy="25082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377565" y="1390523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139065</xdr:rowOff>
    </xdr:from>
    <xdr:to>
      <xdr:col>15</xdr:col>
      <xdr:colOff>82550</xdr:colOff>
      <xdr:row>85</xdr:row>
      <xdr:rowOff>17780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106295" y="14220825"/>
          <a:ext cx="8051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116840</xdr:rowOff>
    </xdr:from>
    <xdr:to>
      <xdr:col>15</xdr:col>
      <xdr:colOff>133350</xdr:colOff>
      <xdr:row>84</xdr:row>
      <xdr:rowOff>48895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860675" y="140309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58420</xdr:rowOff>
    </xdr:from>
    <xdr:ext cx="756920" cy="25273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572385" y="1380490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83</xdr:row>
      <xdr:rowOff>162560</xdr:rowOff>
    </xdr:from>
    <xdr:to>
      <xdr:col>11</xdr:col>
      <xdr:colOff>31750</xdr:colOff>
      <xdr:row>85</xdr:row>
      <xdr:rowOff>17780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320165" y="14076680"/>
          <a:ext cx="78613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83</xdr:row>
      <xdr:rowOff>51435</xdr:rowOff>
    </xdr:from>
    <xdr:to>
      <xdr:col>11</xdr:col>
      <xdr:colOff>82550</xdr:colOff>
      <xdr:row>83</xdr:row>
      <xdr:rowOff>151130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074545" y="139655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161925</xdr:rowOff>
    </xdr:from>
    <xdr:ext cx="762000" cy="24892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767205" y="137407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153670</xdr:rowOff>
    </xdr:from>
    <xdr:to>
      <xdr:col>7</xdr:col>
      <xdr:colOff>31750</xdr:colOff>
      <xdr:row>83</xdr:row>
      <xdr:rowOff>85725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71270" y="1390015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95250</xdr:rowOff>
    </xdr:from>
    <xdr:ext cx="756920" cy="25209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62025" y="1367409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4955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276090" y="15457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4955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521710" y="15457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6920" cy="24955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716530" y="15457805"/>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4955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11350" y="15457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4955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27125" y="15457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85</xdr:row>
      <xdr:rowOff>86995</xdr:rowOff>
    </xdr:from>
    <xdr:to>
      <xdr:col>23</xdr:col>
      <xdr:colOff>184150</xdr:colOff>
      <xdr:row>86</xdr:row>
      <xdr:rowOff>17780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420235" y="143363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59690</xdr:rowOff>
    </xdr:from>
    <xdr:ext cx="762000" cy="25273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538980" y="143090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213,427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151130</xdr:rowOff>
    </xdr:from>
    <xdr:to>
      <xdr:col>19</xdr:col>
      <xdr:colOff>184150</xdr:colOff>
      <xdr:row>85</xdr:row>
      <xdr:rowOff>84455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665855" y="1423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69850</xdr:rowOff>
    </xdr:from>
    <xdr:ext cx="736600" cy="24892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377565" y="143192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200,434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89535</xdr:rowOff>
    </xdr:from>
    <xdr:to>
      <xdr:col>15</xdr:col>
      <xdr:colOff>133350</xdr:colOff>
      <xdr:row>85</xdr:row>
      <xdr:rowOff>20320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860675" y="141712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5715</xdr:rowOff>
    </xdr:from>
    <xdr:ext cx="756920" cy="25209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572385" y="14255115"/>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192,402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84</xdr:row>
      <xdr:rowOff>135890</xdr:rowOff>
    </xdr:from>
    <xdr:to>
      <xdr:col>11</xdr:col>
      <xdr:colOff>82550</xdr:colOff>
      <xdr:row>85</xdr:row>
      <xdr:rowOff>68580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074545" y="1421765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52705</xdr:rowOff>
    </xdr:from>
    <xdr:ext cx="762000" cy="24828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767205" y="143021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198,425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112395</xdr:rowOff>
    </xdr:from>
    <xdr:to>
      <xdr:col>7</xdr:col>
      <xdr:colOff>31750</xdr:colOff>
      <xdr:row>84</xdr:row>
      <xdr:rowOff>43815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71270" y="1402651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29845</xdr:rowOff>
    </xdr:from>
    <xdr:ext cx="756920" cy="24765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62025" y="14111605"/>
          <a:ext cx="756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174,107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135890</xdr:rowOff>
    </xdr:from>
    <xdr:ext cx="1648460" cy="30289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289155" y="12708890"/>
          <a:ext cx="164846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111125</xdr:rowOff>
    </xdr:from>
    <xdr:ext cx="1645920" cy="34988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902055" y="12684125"/>
          <a:ext cx="164592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111125</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189325" y="1260411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129540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189325" y="12790805"/>
          <a:ext cx="135636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111125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672685" y="1260411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129540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672685" y="127908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111125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986500" y="1260411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129540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986500" y="127908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24130</xdr:rowOff>
    </xdr:from>
    <xdr:to>
      <xdr:col>85</xdr:col>
      <xdr:colOff>95250</xdr:colOff>
      <xdr:row>92</xdr:row>
      <xdr:rowOff>37465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548745" y="13100050"/>
          <a:ext cx="457708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115</xdr:col>
      <xdr:colOff>31750</xdr:colOff>
      <xdr:row>92</xdr:row>
      <xdr:rowOff>37465</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295370" y="13100050"/>
          <a:ext cx="542480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104</xdr:col>
      <xdr:colOff>114300</xdr:colOff>
      <xdr:row>79</xdr:row>
      <xdr:rowOff>106045</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295370" y="13100050"/>
          <a:ext cx="343281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142240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407765" y="13411200"/>
          <a:ext cx="520636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職員構成の変動はあるものの、前年度同ポイントの９８．６となった。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類似団体平均と比較し１．３ポイント上回っているが、全国市平均と比較すると０．２ポイント下回っている。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今後も適正な給与水準の維持に努める。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56920" cy="24828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870565" y="1532128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62865</xdr:rowOff>
    </xdr:from>
    <xdr:ext cx="756920" cy="25209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870565" y="14982825"/>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61595</xdr:rowOff>
    </xdr:from>
    <xdr:ext cx="756920" cy="25209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870565" y="14646275"/>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60325</xdr:rowOff>
    </xdr:from>
    <xdr:ext cx="756920" cy="25273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870565" y="1430972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59055</xdr:rowOff>
    </xdr:from>
    <xdr:ext cx="756920" cy="25273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870565" y="1397317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56515</xdr:rowOff>
    </xdr:from>
    <xdr:ext cx="756920" cy="25273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870565" y="1363535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26035</xdr:rowOff>
    </xdr:from>
    <xdr:to>
      <xdr:col>85</xdr:col>
      <xdr:colOff>95250</xdr:colOff>
      <xdr:row>80</xdr:row>
      <xdr:rowOff>26035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548745" y="134372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54610</xdr:rowOff>
    </xdr:from>
    <xdr:ext cx="756920" cy="25082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870565" y="1329817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78</xdr:row>
      <xdr:rowOff>24130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548745" y="13100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52705</xdr:rowOff>
    </xdr:from>
    <xdr:ext cx="756920" cy="24828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870565" y="1296098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92</xdr:row>
      <xdr:rowOff>37465</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548745" y="13100050"/>
          <a:ext cx="457708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76200</xdr:rowOff>
    </xdr:from>
    <xdr:to>
      <xdr:col>81</xdr:col>
      <xdr:colOff>44450</xdr:colOff>
      <xdr:row>89</xdr:row>
      <xdr:rowOff>17145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320645" y="13487400"/>
          <a:ext cx="0" cy="1449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158750</xdr:rowOff>
    </xdr:from>
    <xdr:ext cx="756920" cy="25082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409545" y="1491107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17145</xdr:rowOff>
    </xdr:from>
    <xdr:to>
      <xdr:col>81</xdr:col>
      <xdr:colOff>133350</xdr:colOff>
      <xdr:row>89</xdr:row>
      <xdr:rowOff>17145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52700" y="149371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161925</xdr:rowOff>
    </xdr:from>
    <xdr:ext cx="756920" cy="248920"/>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409545" y="13237845"/>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76200</xdr:rowOff>
    </xdr:from>
    <xdr:to>
      <xdr:col>81</xdr:col>
      <xdr:colOff>133350</xdr:colOff>
      <xdr:row>80</xdr:row>
      <xdr:rowOff>76200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52700" y="134874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132080</xdr:rowOff>
    </xdr:from>
    <xdr:to>
      <xdr:col>81</xdr:col>
      <xdr:colOff>44450</xdr:colOff>
      <xdr:row>86</xdr:row>
      <xdr:rowOff>132080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566265" y="1454912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48260</xdr:rowOff>
    </xdr:from>
    <xdr:ext cx="756920" cy="24828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409545" y="14130020"/>
          <a:ext cx="7569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85</xdr:row>
      <xdr:rowOff>31750</xdr:rowOff>
    </xdr:from>
    <xdr:to>
      <xdr:col>81</xdr:col>
      <xdr:colOff>95250</xdr:colOff>
      <xdr:row>85</xdr:row>
      <xdr:rowOff>130175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76195" y="1428115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86</xdr:row>
      <xdr:rowOff>15240</xdr:rowOff>
    </xdr:from>
    <xdr:to>
      <xdr:col>77</xdr:col>
      <xdr:colOff>44450</xdr:colOff>
      <xdr:row>86</xdr:row>
      <xdr:rowOff>132080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767435" y="14432280"/>
          <a:ext cx="79883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49530</xdr:rowOff>
    </xdr:from>
    <xdr:to>
      <xdr:col>77</xdr:col>
      <xdr:colOff>95250</xdr:colOff>
      <xdr:row>85</xdr:row>
      <xdr:rowOff>148590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521815" y="142989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158750</xdr:rowOff>
    </xdr:from>
    <xdr:ext cx="736600" cy="25082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227175" y="1407287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149225</xdr:rowOff>
    </xdr:from>
    <xdr:to>
      <xdr:col>72</xdr:col>
      <xdr:colOff>188595</xdr:colOff>
      <xdr:row>86</xdr:row>
      <xdr:rowOff>15240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2976860" y="14398625"/>
          <a:ext cx="79057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31750</xdr:rowOff>
    </xdr:from>
    <xdr:to>
      <xdr:col>73</xdr:col>
      <xdr:colOff>44450</xdr:colOff>
      <xdr:row>85</xdr:row>
      <xdr:rowOff>130175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731240" y="14281150"/>
          <a:ext cx="8064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140335</xdr:rowOff>
    </xdr:from>
    <xdr:ext cx="756920" cy="24765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421995" y="14054455"/>
          <a:ext cx="756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149225</xdr:rowOff>
    </xdr:from>
    <xdr:to>
      <xdr:col>68</xdr:col>
      <xdr:colOff>152400</xdr:colOff>
      <xdr:row>86</xdr:row>
      <xdr:rowOff>82550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2171680" y="14398625"/>
          <a:ext cx="80518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49530</xdr:rowOff>
    </xdr:from>
    <xdr:to>
      <xdr:col>68</xdr:col>
      <xdr:colOff>188595</xdr:colOff>
      <xdr:row>85</xdr:row>
      <xdr:rowOff>148590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2926060" y="1429893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83</xdr:row>
      <xdr:rowOff>158750</xdr:rowOff>
    </xdr:from>
    <xdr:ext cx="762000" cy="25082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635865" y="14072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82550</xdr:rowOff>
    </xdr:from>
    <xdr:to>
      <xdr:col>64</xdr:col>
      <xdr:colOff>152400</xdr:colOff>
      <xdr:row>86</xdr:row>
      <xdr:rowOff>14605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120880" y="14331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23495</xdr:rowOff>
    </xdr:from>
    <xdr:ext cx="762000" cy="25273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832590" y="141052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4955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125700" y="15457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4955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371320" y="15457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4955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578840" y="15457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6920" cy="24955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781915" y="15457805"/>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4955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1976735" y="15457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86</xdr:row>
      <xdr:rowOff>83185</xdr:rowOff>
    </xdr:from>
    <xdr:to>
      <xdr:col>81</xdr:col>
      <xdr:colOff>95250</xdr:colOff>
      <xdr:row>87</xdr:row>
      <xdr:rowOff>15240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76195" y="1450022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55245</xdr:rowOff>
    </xdr:from>
    <xdr:ext cx="756920" cy="25273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409545" y="1447228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86</xdr:row>
      <xdr:rowOff>83185</xdr:rowOff>
    </xdr:from>
    <xdr:to>
      <xdr:col>77</xdr:col>
      <xdr:colOff>95250</xdr:colOff>
      <xdr:row>87</xdr:row>
      <xdr:rowOff>15240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521815" y="1450022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0</xdr:rowOff>
    </xdr:from>
    <xdr:ext cx="736600" cy="25273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227175" y="145846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132080</xdr:rowOff>
    </xdr:from>
    <xdr:to>
      <xdr:col>73</xdr:col>
      <xdr:colOff>44450</xdr:colOff>
      <xdr:row>86</xdr:row>
      <xdr:rowOff>64135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731240" y="1438148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50165</xdr:rowOff>
    </xdr:from>
    <xdr:ext cx="756920" cy="25019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421995" y="1446720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98425</xdr:rowOff>
    </xdr:from>
    <xdr:to>
      <xdr:col>68</xdr:col>
      <xdr:colOff>188595</xdr:colOff>
      <xdr:row>86</xdr:row>
      <xdr:rowOff>31115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2926060" y="14347825"/>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86</xdr:row>
      <xdr:rowOff>16510</xdr:rowOff>
    </xdr:from>
    <xdr:ext cx="762000" cy="24892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635865" y="144335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33020</xdr:rowOff>
    </xdr:from>
    <xdr:to>
      <xdr:col>64</xdr:col>
      <xdr:colOff>152400</xdr:colOff>
      <xdr:row>86</xdr:row>
      <xdr:rowOff>131445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120880" y="144500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117475</xdr:rowOff>
    </xdr:from>
    <xdr:ext cx="762000" cy="25209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832590" y="145345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80010</xdr:rowOff>
    </xdr:from>
    <xdr:to>
      <xdr:col>85</xdr:col>
      <xdr:colOff>95250</xdr:colOff>
      <xdr:row>53</xdr:row>
      <xdr:rowOff>55245</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548745" y="862965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98425</xdr:rowOff>
    </xdr:from>
    <xdr:ext cx="2258060" cy="30035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026265" y="8983345"/>
          <a:ext cx="2258060" cy="3003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73660</xdr:rowOff>
    </xdr:from>
    <xdr:ext cx="1645920" cy="34861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164945" y="8958580"/>
          <a:ext cx="1645920" cy="3486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73660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189325" y="8879205"/>
          <a:ext cx="135636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73660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672685" y="88792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73660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986500" y="88792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129540</xdr:rowOff>
    </xdr:from>
    <xdr:to>
      <xdr:col>114</xdr:col>
      <xdr:colOff>114300</xdr:colOff>
      <xdr:row>69</xdr:row>
      <xdr:rowOff>106045</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407765" y="9685020"/>
          <a:ext cx="5206365" cy="19881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a:t>
          </a:r>
          <a:r>
            <a:rPr kumimoji="1" lang="ja-JP" altLang="en-US" sz="1200">
              <a:latin typeface="ＭＳ Ｐゴシック"/>
              <a:ea typeface="ＭＳ Ｐゴシック"/>
            </a:rPr>
            <a:t>近隣町村の常備消防業務を受託していること、市内に２箇所の民間小規模保育所はあるものの、それ以外の１５箇所のこども園を市が直営で運営していること等の特殊要因により、類似団体平均を大きく上回っている。今後も</a:t>
          </a:r>
          <a:r>
            <a:rPr lang="ja-JP" altLang="en-US" sz="1200">
              <a:latin typeface="ＭＳ Ｐゴシック"/>
              <a:ea typeface="ＭＳ Ｐゴシック"/>
            </a:rPr>
            <a:t>第4次定員適正化計画に基づき職員数の適正化に引き続き努めていく。</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今後の保育士配置基準の見直しや人口減少という社会変化の中での改善策が必要となってくる。</a:t>
          </a:r>
        </a:p>
      </xdr:txBody>
    </xdr:sp>
    <xdr:clientData/>
  </xdr:twoCellAnchor>
  <xdr:oneCellAnchor>
    <xdr:from>
      <xdr:col>61</xdr:col>
      <xdr:colOff>6350</xdr:colOff>
      <xdr:row>54</xdr:row>
      <xdr:rowOff>135890</xdr:rowOff>
    </xdr:from>
    <xdr:ext cx="344805" cy="2203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510645" y="918845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6920" cy="24765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870565" y="11595735"/>
          <a:ext cx="756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163830</xdr:rowOff>
    </xdr:from>
    <xdr:to>
      <xdr:col>85</xdr:col>
      <xdr:colOff>95250</xdr:colOff>
      <xdr:row>67</xdr:row>
      <xdr:rowOff>163830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548745" y="113957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26035</xdr:rowOff>
    </xdr:from>
    <xdr:ext cx="756920" cy="25273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870565" y="1125791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163195</xdr:rowOff>
    </xdr:from>
    <xdr:to>
      <xdr:col>85</xdr:col>
      <xdr:colOff>95250</xdr:colOff>
      <xdr:row>65</xdr:row>
      <xdr:rowOff>163195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548745" y="110597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24130</xdr:rowOff>
    </xdr:from>
    <xdr:ext cx="756920" cy="25273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870565" y="1092073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162560</xdr:rowOff>
    </xdr:from>
    <xdr:to>
      <xdr:col>85</xdr:col>
      <xdr:colOff>95250</xdr:colOff>
      <xdr:row>63</xdr:row>
      <xdr:rowOff>162560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22225</xdr:rowOff>
    </xdr:from>
    <xdr:ext cx="756920" cy="25273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870565" y="1058354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20955</xdr:rowOff>
    </xdr:from>
    <xdr:ext cx="756920" cy="25209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870565" y="10246995"/>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19050</xdr:rowOff>
    </xdr:from>
    <xdr:ext cx="756920" cy="25209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870565" y="990981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156845</xdr:rowOff>
    </xdr:from>
    <xdr:to>
      <xdr:col>85</xdr:col>
      <xdr:colOff>95250</xdr:colOff>
      <xdr:row>57</xdr:row>
      <xdr:rowOff>156845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17145</xdr:rowOff>
    </xdr:from>
    <xdr:ext cx="756920" cy="24828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870565" y="957262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6920" cy="24892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870565" y="9236710"/>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10795</xdr:rowOff>
    </xdr:from>
    <xdr:to>
      <xdr:col>81</xdr:col>
      <xdr:colOff>44450</xdr:colOff>
      <xdr:row>67</xdr:row>
      <xdr:rowOff>59690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320645" y="9901555"/>
          <a:ext cx="0" cy="1390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32385</xdr:rowOff>
    </xdr:from>
    <xdr:ext cx="756920" cy="24828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409545" y="1126426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59690</xdr:rowOff>
    </xdr:from>
    <xdr:to>
      <xdr:col>81</xdr:col>
      <xdr:colOff>133350</xdr:colOff>
      <xdr:row>67</xdr:row>
      <xdr:rowOff>59690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52700" y="112915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95250</xdr:rowOff>
    </xdr:from>
    <xdr:ext cx="756920" cy="25209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409545" y="965073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10795</xdr:rowOff>
    </xdr:from>
    <xdr:to>
      <xdr:col>81</xdr:col>
      <xdr:colOff>133350</xdr:colOff>
      <xdr:row>59</xdr:row>
      <xdr:rowOff>10795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52700" y="99015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20955</xdr:rowOff>
    </xdr:from>
    <xdr:to>
      <xdr:col>81</xdr:col>
      <xdr:colOff>44450</xdr:colOff>
      <xdr:row>66</xdr:row>
      <xdr:rowOff>60325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566265" y="11085195"/>
          <a:ext cx="7543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123825</xdr:rowOff>
    </xdr:from>
    <xdr:ext cx="756920" cy="24955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409545" y="10182225"/>
          <a:ext cx="7569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61</xdr:row>
      <xdr:rowOff>106680</xdr:rowOff>
    </xdr:from>
    <xdr:to>
      <xdr:col>81</xdr:col>
      <xdr:colOff>95250</xdr:colOff>
      <xdr:row>62</xdr:row>
      <xdr:rowOff>39370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76195" y="1033272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65</xdr:row>
      <xdr:rowOff>151130</xdr:rowOff>
    </xdr:from>
    <xdr:to>
      <xdr:col>77</xdr:col>
      <xdr:colOff>44450</xdr:colOff>
      <xdr:row>66</xdr:row>
      <xdr:rowOff>20955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767435" y="11047730"/>
          <a:ext cx="79883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61</xdr:row>
      <xdr:rowOff>90805</xdr:rowOff>
    </xdr:from>
    <xdr:to>
      <xdr:col>77</xdr:col>
      <xdr:colOff>95250</xdr:colOff>
      <xdr:row>62</xdr:row>
      <xdr:rowOff>21590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521815" y="10316845"/>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32385</xdr:rowOff>
    </xdr:from>
    <xdr:ext cx="736600" cy="24828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227175" y="100907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143510</xdr:rowOff>
    </xdr:from>
    <xdr:to>
      <xdr:col>72</xdr:col>
      <xdr:colOff>188595</xdr:colOff>
      <xdr:row>65</xdr:row>
      <xdr:rowOff>151130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2976860" y="11040110"/>
          <a:ext cx="7905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84455</xdr:rowOff>
    </xdr:from>
    <xdr:to>
      <xdr:col>73</xdr:col>
      <xdr:colOff>44450</xdr:colOff>
      <xdr:row>62</xdr:row>
      <xdr:rowOff>15875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731240" y="1031049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24765</xdr:rowOff>
    </xdr:from>
    <xdr:ext cx="756920" cy="25273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421995" y="1008316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53975</xdr:rowOff>
    </xdr:from>
    <xdr:to>
      <xdr:col>68</xdr:col>
      <xdr:colOff>152400</xdr:colOff>
      <xdr:row>65</xdr:row>
      <xdr:rowOff>143510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2171680" y="10950575"/>
          <a:ext cx="80518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33655</xdr:rowOff>
    </xdr:from>
    <xdr:to>
      <xdr:col>68</xdr:col>
      <xdr:colOff>188595</xdr:colOff>
      <xdr:row>61</xdr:row>
      <xdr:rowOff>132080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926060" y="10259695"/>
          <a:ext cx="8699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59</xdr:row>
      <xdr:rowOff>142240</xdr:rowOff>
    </xdr:from>
    <xdr:ext cx="762000" cy="24765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635865" y="1003300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17145</xdr:rowOff>
    </xdr:from>
    <xdr:to>
      <xdr:col>64</xdr:col>
      <xdr:colOff>152400</xdr:colOff>
      <xdr:row>61</xdr:row>
      <xdr:rowOff>117475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120880" y="102431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127635</xdr:rowOff>
    </xdr:from>
    <xdr:ext cx="762000" cy="24892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832590" y="100183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163830</xdr:rowOff>
    </xdr:from>
    <xdr:ext cx="762000" cy="25082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125700" y="117309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163830</xdr:rowOff>
    </xdr:from>
    <xdr:ext cx="762000" cy="25082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371320" y="117309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163830</xdr:rowOff>
    </xdr:from>
    <xdr:ext cx="762000" cy="25082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578840" y="117309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163830</xdr:rowOff>
    </xdr:from>
    <xdr:ext cx="756920" cy="25082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781915" y="1173099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163830</xdr:rowOff>
    </xdr:from>
    <xdr:ext cx="762000" cy="25082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1976735" y="117309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66</xdr:row>
      <xdr:rowOff>10795</xdr:rowOff>
    </xdr:from>
    <xdr:to>
      <xdr:col>81</xdr:col>
      <xdr:colOff>95250</xdr:colOff>
      <xdr:row>66</xdr:row>
      <xdr:rowOff>109220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76195" y="11075035"/>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151130</xdr:rowOff>
    </xdr:from>
    <xdr:ext cx="756920" cy="25209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409545" y="1104773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65</xdr:row>
      <xdr:rowOff>140335</xdr:rowOff>
    </xdr:from>
    <xdr:to>
      <xdr:col>77</xdr:col>
      <xdr:colOff>95250</xdr:colOff>
      <xdr:row>66</xdr:row>
      <xdr:rowOff>71755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521815" y="1103693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55880</xdr:rowOff>
    </xdr:from>
    <xdr:ext cx="736600" cy="25273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227175" y="111201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102870</xdr:rowOff>
    </xdr:from>
    <xdr:to>
      <xdr:col>73</xdr:col>
      <xdr:colOff>44450</xdr:colOff>
      <xdr:row>66</xdr:row>
      <xdr:rowOff>34290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731240" y="1099947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18415</xdr:rowOff>
    </xdr:from>
    <xdr:ext cx="756920" cy="25209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421995" y="11082655"/>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94615</xdr:rowOff>
    </xdr:from>
    <xdr:to>
      <xdr:col>68</xdr:col>
      <xdr:colOff>188595</xdr:colOff>
      <xdr:row>66</xdr:row>
      <xdr:rowOff>25400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926060" y="10991215"/>
          <a:ext cx="869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66</xdr:row>
      <xdr:rowOff>11430</xdr:rowOff>
    </xdr:from>
    <xdr:ext cx="762000" cy="24892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635865" y="110756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5080</xdr:rowOff>
    </xdr:from>
    <xdr:to>
      <xdr:col>64</xdr:col>
      <xdr:colOff>152400</xdr:colOff>
      <xdr:row>65</xdr:row>
      <xdr:rowOff>104775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120880" y="109016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89535</xdr:rowOff>
    </xdr:from>
    <xdr:ext cx="762000" cy="24955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832590" y="109861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42545</xdr:rowOff>
    </xdr:from>
    <xdr:to>
      <xdr:col>85</xdr:col>
      <xdr:colOff>95250</xdr:colOff>
      <xdr:row>31</xdr:row>
      <xdr:rowOff>17780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548745" y="490410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0835" cy="30226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313285" y="5258435"/>
          <a:ext cx="160083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5920" cy="34988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877925" y="5234305"/>
          <a:ext cx="164592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142240</xdr:rowOff>
    </xdr:from>
    <xdr:to>
      <xdr:col>93</xdr:col>
      <xdr:colOff>6350</xdr:colOff>
      <xdr:row>33</xdr:row>
      <xdr:rowOff>55245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189325" y="533908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142240</xdr:rowOff>
    </xdr:from>
    <xdr:to>
      <xdr:col>99</xdr:col>
      <xdr:colOff>146050</xdr:colOff>
      <xdr:row>33</xdr:row>
      <xdr:rowOff>55245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672685" y="533908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142240</xdr:rowOff>
    </xdr:from>
    <xdr:to>
      <xdr:col>106</xdr:col>
      <xdr:colOff>139700</xdr:colOff>
      <xdr:row>33</xdr:row>
      <xdr:rowOff>55245</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986500" y="533908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129540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548745" y="5649595"/>
          <a:ext cx="4577080" cy="23590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129540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295370" y="5649595"/>
          <a:ext cx="5424805" cy="2359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100">
              <a:latin typeface="ＭＳ Ｐゴシック"/>
              <a:ea typeface="ＭＳ Ｐゴシック"/>
            </a:rPr>
            <a:t>実質公債費比率は算定初年度の平成１８年度には１５．７％であったが、財政健全化に努めた結果、</a:t>
          </a:r>
          <a:r>
            <a:rPr lang="ja-JP" altLang="en-US" sz="1100">
              <a:solidFill>
                <a:srgbClr val="FF0000"/>
              </a:solidFill>
              <a:latin typeface="ＭＳ Ｐゴシック"/>
              <a:ea typeface="ＭＳ Ｐゴシック"/>
            </a:rPr>
            <a:t>８．６</a:t>
          </a:r>
          <a:r>
            <a:rPr lang="ja-JP" altLang="en-US" sz="1100">
              <a:latin typeface="ＭＳ Ｐゴシック"/>
              <a:ea typeface="ＭＳ Ｐゴシック"/>
            </a:rPr>
            <a:t>ポイントの改善を図ることが出来ている。</a:t>
          </a:r>
        </a:p>
        <a:p>
          <a:r>
            <a:rPr lang="ja-JP" altLang="en-US" sz="1100">
              <a:latin typeface="ＭＳ Ｐゴシック"/>
              <a:ea typeface="ＭＳ Ｐゴシック"/>
            </a:rPr>
            <a:t>　しかし、類似団体平均を下回っているものの、平成２９年度以降、上昇傾向にある。</a:t>
          </a:r>
        </a:p>
        <a:p>
          <a:r>
            <a:rPr lang="ja-JP" altLang="en-US" sz="1100">
              <a:latin typeface="ＭＳ Ｐゴシック"/>
              <a:ea typeface="ＭＳ Ｐゴシック"/>
            </a:rPr>
            <a:t>　平成29年度の起債や令和元年度の起債がそれぞれの据置期間を経て、この令和３年度に償還金が発生し、平成30年度と比較し1億8千万円余増えたことが要因と思われる。</a:t>
          </a:r>
          <a:endParaRPr kumimoji="1" lang="ja-JP" altLang="en-US" sz="1100">
            <a:latin typeface="ＭＳ Ｐゴシック"/>
            <a:ea typeface="ＭＳ Ｐゴシック"/>
          </a:endParaRPr>
        </a:p>
        <a:p>
          <a:r>
            <a:rPr lang="ja-JP" altLang="en-US" sz="1100">
              <a:latin typeface="ＭＳ Ｐゴシック"/>
              <a:ea typeface="ＭＳ Ｐゴシック"/>
            </a:rPr>
            <a:t>　今後は、さらなる市債の計画的な発行とともに、財源確保に努め、市債に大きく依存しない財政運営を進めていく。</a:t>
          </a:r>
          <a:endParaRPr kumimoji="1" lang="ja-JP" altLang="en-US" sz="1100">
            <a:latin typeface="ＭＳ Ｐゴシック"/>
            <a:ea typeface="ＭＳ Ｐゴシック"/>
          </a:endParaRPr>
        </a:p>
      </xdr:txBody>
    </xdr:sp>
    <xdr:clientData/>
  </xdr:twoCellAnchor>
  <xdr:oneCellAnchor>
    <xdr:from>
      <xdr:col>61</xdr:col>
      <xdr:colOff>6350</xdr:colOff>
      <xdr:row>32</xdr:row>
      <xdr:rowOff>98425</xdr:rowOff>
    </xdr:from>
    <xdr:ext cx="293370" cy="21907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510645" y="5462905"/>
          <a:ext cx="2933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129540</xdr:rowOff>
    </xdr:from>
    <xdr:to>
      <xdr:col>85</xdr:col>
      <xdr:colOff>95250</xdr:colOff>
      <xdr:row>47</xdr:row>
      <xdr:rowOff>129540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548745" y="80086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6920" cy="2501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870565" y="787082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128905</xdr:rowOff>
    </xdr:from>
    <xdr:to>
      <xdr:col>85</xdr:col>
      <xdr:colOff>95250</xdr:colOff>
      <xdr:row>45</xdr:row>
      <xdr:rowOff>128905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54874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156845</xdr:rowOff>
    </xdr:from>
    <xdr:ext cx="756920" cy="25019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870565" y="753300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127000</xdr:rowOff>
    </xdr:from>
    <xdr:to>
      <xdr:col>85</xdr:col>
      <xdr:colOff>95250</xdr:colOff>
      <xdr:row>43</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54874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154940</xdr:rowOff>
    </xdr:from>
    <xdr:ext cx="756920" cy="24955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870565" y="7195820"/>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125095</xdr:rowOff>
    </xdr:from>
    <xdr:to>
      <xdr:col>85</xdr:col>
      <xdr:colOff>95250</xdr:colOff>
      <xdr:row>41</xdr:row>
      <xdr:rowOff>125095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54874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152400</xdr:rowOff>
    </xdr:from>
    <xdr:ext cx="756920" cy="25209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870565" y="685800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123825</xdr:rowOff>
    </xdr:from>
    <xdr:to>
      <xdr:col>85</xdr:col>
      <xdr:colOff>95250</xdr:colOff>
      <xdr:row>39</xdr:row>
      <xdr:rowOff>123825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54874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151130</xdr:rowOff>
    </xdr:from>
    <xdr:ext cx="756920" cy="25209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870565" y="652145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121920</xdr:rowOff>
    </xdr:from>
    <xdr:to>
      <xdr:col>85</xdr:col>
      <xdr:colOff>95250</xdr:colOff>
      <xdr:row>37</xdr:row>
      <xdr:rowOff>121920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54874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150495</xdr:rowOff>
    </xdr:from>
    <xdr:ext cx="756920" cy="25273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870565" y="618553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119380</xdr:rowOff>
    </xdr:from>
    <xdr:to>
      <xdr:col>85</xdr:col>
      <xdr:colOff>95250</xdr:colOff>
      <xdr:row>35</xdr:row>
      <xdr:rowOff>119380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54874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33</xdr:row>
      <xdr:rowOff>117475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129540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548745" y="5649595"/>
          <a:ext cx="4577080" cy="23590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0</xdr:rowOff>
    </xdr:from>
    <xdr:to>
      <xdr:col>81</xdr:col>
      <xdr:colOff>44450</xdr:colOff>
      <xdr:row>44</xdr:row>
      <xdr:rowOff>87630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320645" y="6202680"/>
          <a:ext cx="0" cy="1261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60325</xdr:rowOff>
    </xdr:from>
    <xdr:ext cx="756920" cy="25273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409545" y="743648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87630</xdr:rowOff>
    </xdr:from>
    <xdr:to>
      <xdr:col>81</xdr:col>
      <xdr:colOff>133350</xdr:colOff>
      <xdr:row>44</xdr:row>
      <xdr:rowOff>87630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52700" y="74637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56920" cy="247650"/>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409545" y="5951855"/>
          <a:ext cx="756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0</xdr:rowOff>
    </xdr:from>
    <xdr:to>
      <xdr:col>81</xdr:col>
      <xdr:colOff>133350</xdr:colOff>
      <xdr:row>37</xdr:row>
      <xdr:rowOff>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52700" y="62026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62230</xdr:rowOff>
    </xdr:from>
    <xdr:to>
      <xdr:col>81</xdr:col>
      <xdr:colOff>44450</xdr:colOff>
      <xdr:row>40</xdr:row>
      <xdr:rowOff>96520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566265" y="6767830"/>
          <a:ext cx="7543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107315</xdr:rowOff>
    </xdr:from>
    <xdr:ext cx="756920" cy="24828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409545" y="6812915"/>
          <a:ext cx="7569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40</xdr:row>
      <xdr:rowOff>134620</xdr:rowOff>
    </xdr:from>
    <xdr:to>
      <xdr:col>81</xdr:col>
      <xdr:colOff>95250</xdr:colOff>
      <xdr:row>41</xdr:row>
      <xdr:rowOff>67310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76195" y="684022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40</xdr:row>
      <xdr:rowOff>22225</xdr:rowOff>
    </xdr:from>
    <xdr:to>
      <xdr:col>77</xdr:col>
      <xdr:colOff>44450</xdr:colOff>
      <xdr:row>40</xdr:row>
      <xdr:rowOff>62230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767435" y="6727825"/>
          <a:ext cx="79883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40</xdr:row>
      <xdr:rowOff>134620</xdr:rowOff>
    </xdr:from>
    <xdr:to>
      <xdr:col>77</xdr:col>
      <xdr:colOff>95250</xdr:colOff>
      <xdr:row>41</xdr:row>
      <xdr:rowOff>67310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521815" y="684022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51435</xdr:rowOff>
    </xdr:from>
    <xdr:ext cx="736600" cy="24828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227175" y="692467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163195</xdr:rowOff>
    </xdr:from>
    <xdr:to>
      <xdr:col>72</xdr:col>
      <xdr:colOff>188595</xdr:colOff>
      <xdr:row>40</xdr:row>
      <xdr:rowOff>22225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2976860" y="6701155"/>
          <a:ext cx="7905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141605</xdr:rowOff>
    </xdr:from>
    <xdr:to>
      <xdr:col>73</xdr:col>
      <xdr:colOff>44450</xdr:colOff>
      <xdr:row>41</xdr:row>
      <xdr:rowOff>73025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731240" y="684720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59055</xdr:rowOff>
    </xdr:from>
    <xdr:ext cx="756920" cy="25273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421995" y="693229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163195</xdr:rowOff>
    </xdr:from>
    <xdr:to>
      <xdr:col>68</xdr:col>
      <xdr:colOff>152400</xdr:colOff>
      <xdr:row>39</xdr:row>
      <xdr:rowOff>163195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2171680" y="670115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141605</xdr:rowOff>
    </xdr:from>
    <xdr:to>
      <xdr:col>68</xdr:col>
      <xdr:colOff>188595</xdr:colOff>
      <xdr:row>41</xdr:row>
      <xdr:rowOff>73025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2926060" y="684720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41</xdr:row>
      <xdr:rowOff>59055</xdr:rowOff>
    </xdr:from>
    <xdr:ext cx="762000" cy="25273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635865" y="6932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141605</xdr:rowOff>
    </xdr:from>
    <xdr:to>
      <xdr:col>64</xdr:col>
      <xdr:colOff>152400</xdr:colOff>
      <xdr:row>41</xdr:row>
      <xdr:rowOff>73025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120880" y="68472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59055</xdr:rowOff>
    </xdr:from>
    <xdr:ext cx="762000" cy="25273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832590" y="6932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146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12570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146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37132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146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57884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6920" cy="25146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781915" y="8007350"/>
          <a:ext cx="756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146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1976735"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40</xdr:row>
      <xdr:rowOff>48260</xdr:rowOff>
    </xdr:from>
    <xdr:to>
      <xdr:col>81</xdr:col>
      <xdr:colOff>95250</xdr:colOff>
      <xdr:row>40</xdr:row>
      <xdr:rowOff>147320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76195" y="675386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62865</xdr:rowOff>
    </xdr:from>
    <xdr:ext cx="756920" cy="25209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409545" y="6600825"/>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40</xdr:row>
      <xdr:rowOff>13970</xdr:rowOff>
    </xdr:from>
    <xdr:to>
      <xdr:col>77</xdr:col>
      <xdr:colOff>95250</xdr:colOff>
      <xdr:row>40</xdr:row>
      <xdr:rowOff>112395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521815" y="671957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123190</xdr:rowOff>
    </xdr:from>
    <xdr:ext cx="736600" cy="25019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227175" y="64935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140335</xdr:rowOff>
    </xdr:from>
    <xdr:to>
      <xdr:col>73</xdr:col>
      <xdr:colOff>44450</xdr:colOff>
      <xdr:row>40</xdr:row>
      <xdr:rowOff>73025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731240" y="6678295"/>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82550</xdr:rowOff>
    </xdr:from>
    <xdr:ext cx="756920" cy="24955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421995" y="6452870"/>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113665</xdr:rowOff>
    </xdr:from>
    <xdr:to>
      <xdr:col>68</xdr:col>
      <xdr:colOff>188595</xdr:colOff>
      <xdr:row>40</xdr:row>
      <xdr:rowOff>45720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2926060" y="665162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38</xdr:row>
      <xdr:rowOff>55245</xdr:rowOff>
    </xdr:from>
    <xdr:ext cx="762000" cy="25273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635865" y="6425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113665</xdr:rowOff>
    </xdr:from>
    <xdr:to>
      <xdr:col>64</xdr:col>
      <xdr:colOff>152400</xdr:colOff>
      <xdr:row>40</xdr:row>
      <xdr:rowOff>45720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120880" y="66516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55245</xdr:rowOff>
    </xdr:from>
    <xdr:ext cx="762000" cy="25273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832590" y="6425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24130</xdr:rowOff>
    </xdr:from>
    <xdr:ext cx="1433830" cy="30289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396470" y="1532890"/>
          <a:ext cx="143383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115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94740" y="1508760"/>
          <a:ext cx="164592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17780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189325" y="1614805"/>
          <a:ext cx="135636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17780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672685" y="16148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106045</xdr:rowOff>
    </xdr:from>
    <xdr:to>
      <xdr:col>106</xdr:col>
      <xdr:colOff>139700</xdr:colOff>
      <xdr:row>11</xdr:row>
      <xdr:rowOff>17780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986500" y="16148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80010</xdr:rowOff>
    </xdr:from>
    <xdr:to>
      <xdr:col>85</xdr:col>
      <xdr:colOff>95250</xdr:colOff>
      <xdr:row>25</xdr:row>
      <xdr:rowOff>93345</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548745" y="1924050"/>
          <a:ext cx="457708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80010</xdr:rowOff>
    </xdr:from>
    <xdr:to>
      <xdr:col>115</xdr:col>
      <xdr:colOff>31750</xdr:colOff>
      <xdr:row>25</xdr:row>
      <xdr:rowOff>93345</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295370" y="1924050"/>
          <a:ext cx="542480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80010</xdr:rowOff>
    </xdr:from>
    <xdr:to>
      <xdr:col>104</xdr:col>
      <xdr:colOff>114300</xdr:colOff>
      <xdr:row>12</xdr:row>
      <xdr:rowOff>161925</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295370" y="1924050"/>
          <a:ext cx="343281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55245</xdr:rowOff>
    </xdr:from>
    <xdr:to>
      <xdr:col>114</xdr:col>
      <xdr:colOff>114300</xdr:colOff>
      <xdr:row>25</xdr:row>
      <xdr:rowOff>31115</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407765" y="223456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a:t>
          </a:r>
          <a:r>
            <a:rPr lang="ja-JP" altLang="en-US" sz="1200">
              <a:latin typeface="ＭＳ Ｐゴシック"/>
              <a:ea typeface="ＭＳ Ｐゴシック"/>
            </a:rPr>
            <a:t>ここ数年地方債の借入額が増加していることもあり、将来負担額が増えておりましたが、令和３年度には標準財政規模が、普通交付税と臨時財政対策債発行可能額が増えたことにより、将来負担比率は５１．６％と前年度と比較し１１％減少いる。</a:t>
          </a:r>
        </a:p>
        <a:p>
          <a:r>
            <a:rPr lang="ja-JP" altLang="en-US" sz="1200">
              <a:latin typeface="ＭＳ Ｐゴシック"/>
              <a:ea typeface="ＭＳ Ｐゴシック"/>
            </a:rPr>
            <a:t>　今後は、鳳来総合支所等整備事業や学校給食施設改築事業など旧合併特例事業債を中心に大型の市債発行が予定されているが、市債の発行については必要性を精査し、また財政調整基金を取り崩さない財政運営を図り、将来負担の抑制に取り組んでいく。</a:t>
          </a:r>
          <a:endParaRPr kumimoji="1" lang="ja-JP" altLang="en-US" sz="1200">
            <a:latin typeface="ＭＳ Ｐゴシック"/>
            <a:ea typeface="ＭＳ Ｐゴシック"/>
          </a:endParaRPr>
        </a:p>
      </xdr:txBody>
    </xdr:sp>
    <xdr:clientData/>
  </xdr:twoCellAnchor>
  <xdr:oneCellAnchor>
    <xdr:from>
      <xdr:col>61</xdr:col>
      <xdr:colOff>6350</xdr:colOff>
      <xdr:row>10</xdr:row>
      <xdr:rowOff>61595</xdr:rowOff>
    </xdr:from>
    <xdr:ext cx="293370" cy="21907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510645" y="1737995"/>
          <a:ext cx="2933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6920" cy="25082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870565" y="414528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91440</xdr:rowOff>
    </xdr:from>
    <xdr:to>
      <xdr:col>85</xdr:col>
      <xdr:colOff>95250</xdr:colOff>
      <xdr:row>23</xdr:row>
      <xdr:rowOff>91440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119380</xdr:rowOff>
    </xdr:from>
    <xdr:ext cx="756920" cy="24892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870565" y="3807460"/>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89535</xdr:rowOff>
    </xdr:from>
    <xdr:to>
      <xdr:col>85</xdr:col>
      <xdr:colOff>95250</xdr:colOff>
      <xdr:row>21</xdr:row>
      <xdr:rowOff>89535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117475</xdr:rowOff>
    </xdr:from>
    <xdr:ext cx="756920" cy="25209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870565" y="3470275"/>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87630</xdr:rowOff>
    </xdr:from>
    <xdr:to>
      <xdr:col>85</xdr:col>
      <xdr:colOff>95250</xdr:colOff>
      <xdr:row>19</xdr:row>
      <xdr:rowOff>87630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116205</xdr:rowOff>
    </xdr:from>
    <xdr:ext cx="756920" cy="25273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870565" y="313372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85725</xdr:rowOff>
    </xdr:from>
    <xdr:to>
      <xdr:col>85</xdr:col>
      <xdr:colOff>95250</xdr:colOff>
      <xdr:row>17</xdr:row>
      <xdr:rowOff>85725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548745" y="293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114300</xdr:rowOff>
    </xdr:from>
    <xdr:ext cx="756920" cy="25273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870565" y="279654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84455</xdr:rowOff>
    </xdr:from>
    <xdr:to>
      <xdr:col>85</xdr:col>
      <xdr:colOff>95250</xdr:colOff>
      <xdr:row>15</xdr:row>
      <xdr:rowOff>84455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112395</xdr:rowOff>
    </xdr:from>
    <xdr:ext cx="756920" cy="25273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870565" y="245935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82550</xdr:rowOff>
    </xdr:from>
    <xdr:to>
      <xdr:col>85</xdr:col>
      <xdr:colOff>95250</xdr:colOff>
      <xdr:row>13</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110490</xdr:rowOff>
    </xdr:from>
    <xdr:ext cx="756920" cy="25082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870565" y="212217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80010</xdr:rowOff>
    </xdr:from>
    <xdr:to>
      <xdr:col>85</xdr:col>
      <xdr:colOff>95250</xdr:colOff>
      <xdr:row>11</xdr:row>
      <xdr:rowOff>80010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548745" y="1924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80010</xdr:rowOff>
    </xdr:from>
    <xdr:to>
      <xdr:col>85</xdr:col>
      <xdr:colOff>95250</xdr:colOff>
      <xdr:row>25</xdr:row>
      <xdr:rowOff>93345</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1548745" y="1924050"/>
          <a:ext cx="457708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82550</xdr:rowOff>
    </xdr:from>
    <xdr:to>
      <xdr:col>81</xdr:col>
      <xdr:colOff>44450</xdr:colOff>
      <xdr:row>22</xdr:row>
      <xdr:rowOff>8255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320645" y="2261870"/>
          <a:ext cx="0" cy="1434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149860</xdr:rowOff>
    </xdr:from>
    <xdr:ext cx="756920" cy="25273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5409545" y="367030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127.8</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8255</xdr:rowOff>
    </xdr:from>
    <xdr:to>
      <xdr:col>81</xdr:col>
      <xdr:colOff>133350</xdr:colOff>
      <xdr:row>22</xdr:row>
      <xdr:rowOff>8255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52700" y="36963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163830</xdr:rowOff>
    </xdr:from>
    <xdr:ext cx="756920" cy="25082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5409545" y="200787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82550</xdr:rowOff>
    </xdr:from>
    <xdr:to>
      <xdr:col>81</xdr:col>
      <xdr:colOff>133350</xdr:colOff>
      <xdr:row>13</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160020</xdr:rowOff>
    </xdr:from>
    <xdr:to>
      <xdr:col>81</xdr:col>
      <xdr:colOff>44450</xdr:colOff>
      <xdr:row>17</xdr:row>
      <xdr:rowOff>115570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566265" y="2842260"/>
          <a:ext cx="75438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31115</xdr:rowOff>
    </xdr:from>
    <xdr:ext cx="756920" cy="247650"/>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5409545" y="2210435"/>
          <a:ext cx="75692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15240</xdr:rowOff>
    </xdr:from>
    <xdr:to>
      <xdr:col>81</xdr:col>
      <xdr:colOff>95250</xdr:colOff>
      <xdr:row>14</xdr:row>
      <xdr:rowOff>113665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76195" y="236220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16</xdr:row>
      <xdr:rowOff>149225</xdr:rowOff>
    </xdr:from>
    <xdr:to>
      <xdr:col>77</xdr:col>
      <xdr:colOff>44450</xdr:colOff>
      <xdr:row>17</xdr:row>
      <xdr:rowOff>115570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767435" y="2831465"/>
          <a:ext cx="79883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14</xdr:row>
      <xdr:rowOff>28575</xdr:rowOff>
    </xdr:from>
    <xdr:to>
      <xdr:col>77</xdr:col>
      <xdr:colOff>95250</xdr:colOff>
      <xdr:row>14</xdr:row>
      <xdr:rowOff>127635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521815" y="237553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137160</xdr:rowOff>
    </xdr:from>
    <xdr:ext cx="736600" cy="24955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227175" y="214884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94615</xdr:rowOff>
    </xdr:from>
    <xdr:to>
      <xdr:col>72</xdr:col>
      <xdr:colOff>188595</xdr:colOff>
      <xdr:row>16</xdr:row>
      <xdr:rowOff>149225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2976860" y="2776855"/>
          <a:ext cx="79057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32385</xdr:rowOff>
    </xdr:from>
    <xdr:to>
      <xdr:col>73</xdr:col>
      <xdr:colOff>44450</xdr:colOff>
      <xdr:row>14</xdr:row>
      <xdr:rowOff>130810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731240" y="2379345"/>
          <a:ext cx="8064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141605</xdr:rowOff>
    </xdr:from>
    <xdr:ext cx="756920" cy="24765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421995" y="2153285"/>
          <a:ext cx="756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120015</xdr:rowOff>
    </xdr:from>
    <xdr:to>
      <xdr:col>68</xdr:col>
      <xdr:colOff>152400</xdr:colOff>
      <xdr:row>16</xdr:row>
      <xdr:rowOff>94615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2171680" y="2634615"/>
          <a:ext cx="80518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37465</xdr:rowOff>
    </xdr:from>
    <xdr:to>
      <xdr:col>68</xdr:col>
      <xdr:colOff>188595</xdr:colOff>
      <xdr:row>14</xdr:row>
      <xdr:rowOff>135890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2926060" y="2384425"/>
          <a:ext cx="8699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12</xdr:row>
      <xdr:rowOff>146685</xdr:rowOff>
    </xdr:from>
    <xdr:ext cx="762000" cy="25146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635865" y="21583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78105</xdr:rowOff>
    </xdr:from>
    <xdr:to>
      <xdr:col>64</xdr:col>
      <xdr:colOff>152400</xdr:colOff>
      <xdr:row>15</xdr:row>
      <xdr:rowOff>10795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2120880" y="24250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19685</xdr:rowOff>
    </xdr:from>
    <xdr:ext cx="762000" cy="25209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1832590" y="21990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4955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125700" y="4281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4955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371320" y="4281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4955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578840" y="4281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6920" cy="24955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2781915" y="4281805"/>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4955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1976735" y="4281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16</xdr:row>
      <xdr:rowOff>109220</xdr:rowOff>
    </xdr:from>
    <xdr:to>
      <xdr:col>81</xdr:col>
      <xdr:colOff>95250</xdr:colOff>
      <xdr:row>17</xdr:row>
      <xdr:rowOff>40640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76195" y="279146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82550</xdr:rowOff>
    </xdr:from>
    <xdr:ext cx="756920" cy="24955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5409545" y="2764790"/>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17</xdr:row>
      <xdr:rowOff>66040</xdr:rowOff>
    </xdr:from>
    <xdr:to>
      <xdr:col>77</xdr:col>
      <xdr:colOff>95250</xdr:colOff>
      <xdr:row>17</xdr:row>
      <xdr:rowOff>163830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521815" y="291592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150495</xdr:rowOff>
    </xdr:from>
    <xdr:ext cx="736600" cy="25273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227175" y="30003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98425</xdr:rowOff>
    </xdr:from>
    <xdr:to>
      <xdr:col>73</xdr:col>
      <xdr:colOff>44450</xdr:colOff>
      <xdr:row>17</xdr:row>
      <xdr:rowOff>31115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731240" y="2780665"/>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16510</xdr:rowOff>
    </xdr:from>
    <xdr:ext cx="756920" cy="24892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421995" y="2866390"/>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43815</xdr:rowOff>
    </xdr:from>
    <xdr:to>
      <xdr:col>68</xdr:col>
      <xdr:colOff>188595</xdr:colOff>
      <xdr:row>16</xdr:row>
      <xdr:rowOff>143510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2926060" y="272605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16</xdr:row>
      <xdr:rowOff>128905</xdr:rowOff>
    </xdr:from>
    <xdr:ext cx="762000" cy="25082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2635865" y="28111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71120</xdr:rowOff>
    </xdr:from>
    <xdr:to>
      <xdr:col>64</xdr:col>
      <xdr:colOff>152400</xdr:colOff>
      <xdr:row>16</xdr:row>
      <xdr:rowOff>2540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2120880" y="2585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154940</xdr:rowOff>
    </xdr:from>
    <xdr:ext cx="762000" cy="24955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1832590" y="26695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26</xdr:row>
      <xdr:rowOff>55880</xdr:rowOff>
    </xdr:from>
    <xdr:ext cx="9097645" cy="41592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699135" y="4414520"/>
          <a:ext cx="9097645" cy="4159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令和２年度に会計年度任用職員制度が始まり昨年度は２．０ポイント増加したものの、今年度は若干の改善が見られ、１．４ポイントマイナスの２７．６ポイントとなってはいる。しかし、類似団体と比較し、４．５ポイントと大きく上回っている。</a:t>
          </a:r>
        </a:p>
        <a:p>
          <a:r>
            <a:rPr kumimoji="1" lang="ja-JP" altLang="en-US" sz="1200">
              <a:latin typeface="ＭＳ Ｐゴシック"/>
              <a:ea typeface="ＭＳ Ｐゴシック"/>
            </a:rPr>
            <a:t>　近隣町村の常備消防業務を受託していること、１５箇所ものこども園を市直営で運営していること等の特殊要因となっている。</a:t>
          </a:r>
        </a:p>
        <a:p>
          <a:r>
            <a:rPr lang="ja-JP" altLang="en-US" sz="1200">
              <a:latin typeface="ＭＳ Ｐゴシック"/>
              <a:ea typeface="ＭＳ Ｐゴシック"/>
            </a:rPr>
            <a:t>　第4次定員適正化計画に基づき職員数の適正化に引き続き努め、人件費の抑制を図っていく。</a:t>
          </a:r>
          <a:endParaRPr kumimoji="1" lang="ja-JP" altLang="en-US" sz="12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368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338320" y="58293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168910</xdr:rowOff>
    </xdr:from>
    <xdr:ext cx="762000" cy="25400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427220" y="7198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72263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86360</xdr:rowOff>
    </xdr:from>
    <xdr:ext cx="762000" cy="25400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427220" y="557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269740" y="58293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40</xdr:row>
      <xdr:rowOff>12700</xdr:rowOff>
    </xdr:from>
    <xdr:to>
      <xdr:col>24</xdr:col>
      <xdr:colOff>25400</xdr:colOff>
      <xdr:row>41</xdr:row>
      <xdr:rowOff>19050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594100" y="6870700"/>
          <a:ext cx="74422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92710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42722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307840" y="6248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179705</xdr:colOff>
      <xdr:row>41</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794000" y="6794500"/>
          <a:ext cx="8001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550920" y="6451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48260</xdr:rowOff>
    </xdr:from>
    <xdr:ext cx="73152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241040" y="62204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107950</xdr:rowOff>
    </xdr:from>
    <xdr:to>
      <xdr:col>15</xdr:col>
      <xdr:colOff>98425</xdr:colOff>
      <xdr:row>39</xdr:row>
      <xdr:rowOff>120650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986280" y="6794500"/>
          <a:ext cx="8077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43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105410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5364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57150</xdr:rowOff>
    </xdr:from>
    <xdr:to>
      <xdr:col>11</xdr:col>
      <xdr:colOff>9525</xdr:colOff>
      <xdr:row>39</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198880" y="6743700"/>
          <a:ext cx="7874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55800" y="62611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29210</xdr:rowOff>
    </xdr:from>
    <xdr:ext cx="762000" cy="25400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45920" y="6029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4808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3810</xdr:rowOff>
    </xdr:from>
    <xdr:ext cx="75692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58520" y="6004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692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14274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692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0614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692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033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307840" y="6819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105410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427220" y="679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139700</xdr:rowOff>
    </xdr:from>
    <xdr:to>
      <xdr:col>20</xdr:col>
      <xdr:colOff>38100</xdr:colOff>
      <xdr:row>41</xdr:row>
      <xdr:rowOff>69850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550920" y="6997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54610</xdr:rowOff>
    </xdr:from>
    <xdr:ext cx="731520" cy="25400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41040" y="70840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43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143510</xdr:rowOff>
    </xdr:from>
    <xdr:ext cx="762000" cy="25400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53640" y="6830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69850</xdr:rowOff>
    </xdr:from>
    <xdr:to>
      <xdr:col>11</xdr:col>
      <xdr:colOff>60325</xdr:colOff>
      <xdr:row>40</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55800" y="6756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156210</xdr:rowOff>
    </xdr:from>
    <xdr:ext cx="762000" cy="25400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4592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6350</xdr:rowOff>
    </xdr:from>
    <xdr:to>
      <xdr:col>6</xdr:col>
      <xdr:colOff>171450</xdr:colOff>
      <xdr:row>39</xdr:row>
      <xdr:rowOff>107950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4808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92710</xdr:rowOff>
    </xdr:from>
    <xdr:ext cx="75692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58520" y="6779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物件費は前年度と比較し２．１ポイント改善したが、類似団体平均を依然として上回っている。</a:t>
          </a:r>
          <a:r>
            <a:rPr lang="ja-JP" altLang="en-US" sz="1200">
              <a:latin typeface="ＭＳ Ｐゴシック"/>
              <a:ea typeface="ＭＳ Ｐゴシック"/>
            </a:rPr>
            <a:t>市内１５こども園を直営で運営していることや、近隣町村からの消防業務受託などの特殊要因が数値を押し上げている面があるが、今後も物件費の抑制策として、</a:t>
          </a:r>
          <a:r>
            <a:rPr kumimoji="1" lang="ja-JP" altLang="en-US" sz="1200">
              <a:latin typeface="ＭＳ Ｐゴシック"/>
              <a:ea typeface="ＭＳ Ｐゴシック"/>
            </a:rPr>
            <a:t>広大な市域に点在する公共施設の維持管理経費を削減するため、新城市公共施設等総合管理計画に基づき、市民の理解を得たうえで施設の譲渡・廃止を進めていく。</a:t>
          </a:r>
        </a:p>
      </xdr:txBody>
    </xdr:sp>
    <xdr:clientData/>
  </xdr:twoCellAnchor>
  <xdr:oneCellAnchor>
    <xdr:from>
      <xdr:col>62</xdr:col>
      <xdr:colOff>6350</xdr:colOff>
      <xdr:row>9</xdr:row>
      <xdr:rowOff>107950</xdr:rowOff>
    </xdr:from>
    <xdr:ext cx="29337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14806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73912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73912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4843760" y="22479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80010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4915515" y="368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107950</xdr:rowOff>
    </xdr:from>
    <xdr:to>
      <xdr:col>82</xdr:col>
      <xdr:colOff>179705</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54860" y="37084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105410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4915515" y="199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19050</xdr:rowOff>
    </xdr:from>
    <xdr:to>
      <xdr:col>82</xdr:col>
      <xdr:colOff>179705</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54860" y="2247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18</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086840" y="2832100"/>
          <a:ext cx="75692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14</xdr:row>
      <xdr:rowOff>137160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4915515" y="2537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9296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18</xdr:row>
      <xdr:rowOff>12700</xdr:rowOff>
    </xdr:from>
    <xdr:to>
      <xdr:col>78</xdr:col>
      <xdr:colOff>69850</xdr:colOff>
      <xdr:row>18</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298170" y="3098800"/>
          <a:ext cx="78867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03604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86360</xdr:rowOff>
    </xdr:from>
    <xdr:ext cx="731520" cy="25400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746480" y="24866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38100</xdr:rowOff>
    </xdr:from>
    <xdr:to>
      <xdr:col>73</xdr:col>
      <xdr:colOff>179705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2491720" y="3124200"/>
          <a:ext cx="80645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248640" y="28321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29210</xdr:rowOff>
    </xdr:from>
    <xdr:ext cx="762000" cy="25400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938760" y="2600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133350</xdr:rowOff>
    </xdr:from>
    <xdr:to>
      <xdr:col>69</xdr:col>
      <xdr:colOff>92075</xdr:colOff>
      <xdr:row>18</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1684000" y="3048000"/>
          <a:ext cx="8077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44092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3810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151360" y="257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653520" y="2755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343640" y="25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692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64818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89126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9296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16</xdr:row>
      <xdr:rowOff>10160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4915515"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03604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48260</xdr:rowOff>
    </xdr:from>
    <xdr:ext cx="73152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746480" y="31343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248640" y="3073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938760" y="315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44092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162560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15136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653520" y="2997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168910</xdr:rowOff>
    </xdr:from>
    <xdr:ext cx="762000" cy="25400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343640" y="3083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扶助費は前年度と比較し大きな変動はなく、類似団体平均を下回っている。</a:t>
          </a:r>
        </a:p>
        <a:p>
          <a:r>
            <a:rPr kumimoji="1" lang="ja-JP" altLang="en-US" sz="1200">
              <a:latin typeface="ＭＳ Ｐゴシック"/>
              <a:ea typeface="ＭＳ Ｐゴシック"/>
            </a:rPr>
            <a:t>　扶助費全体では減少しているものの、サービス充実に伴う介護給付事業や障害者サービス利用施設の増加、保育所管理事業費用が増加傾向にあり、高齢者人口の増加による生活扶助の増加も今後も考えられる。</a:t>
          </a:r>
        </a:p>
        <a:p>
          <a:r>
            <a:rPr kumimoji="1" lang="ja-JP" altLang="en-US" sz="1200">
              <a:latin typeface="ＭＳ Ｐゴシック"/>
              <a:ea typeface="ＭＳ Ｐゴシック"/>
            </a:rPr>
            <a:t>　扶助費の増加は今後も続くことが見込まれるが、引き続き適正な給付事務に努めていく。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845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368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368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368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368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368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368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368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338320" y="93091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42722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269740" y="106616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42722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269740" y="93091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50800</xdr:rowOff>
    </xdr:from>
    <xdr:to>
      <xdr:col>24</xdr:col>
      <xdr:colOff>25400</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594100" y="9480550"/>
          <a:ext cx="7442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86360</xdr:rowOff>
    </xdr:from>
    <xdr:ext cx="762000" cy="25400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427220" y="96875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307840" y="9715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179705</xdr:colOff>
      <xdr:row>57</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794000" y="9518650"/>
          <a:ext cx="8001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550920" y="98107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124460</xdr:rowOff>
    </xdr:from>
    <xdr:ext cx="73152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241040" y="98971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127000</xdr:rowOff>
    </xdr:from>
    <xdr:to>
      <xdr:col>15</xdr:col>
      <xdr:colOff>98425</xdr:colOff>
      <xdr:row>57</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986280" y="9728200"/>
          <a:ext cx="8077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743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105410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45364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198880" y="972820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955800" y="98869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29210</xdr:rowOff>
    </xdr:from>
    <xdr:ext cx="762000" cy="25400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645920" y="99733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14808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124460</xdr:rowOff>
    </xdr:from>
    <xdr:ext cx="75692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858520" y="98971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692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14274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692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40614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692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0033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307840" y="94297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42722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550920" y="94678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149860</xdr:rowOff>
    </xdr:from>
    <xdr:ext cx="73152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241040" y="92367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743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45364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955800" y="9677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16510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64592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14808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16510</xdr:rowOff>
    </xdr:from>
    <xdr:ext cx="75692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858520" y="9446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lang="ja-JP" altLang="en-US" sz="1200">
              <a:latin typeface="ＭＳ Ｐゴシック"/>
              <a:ea typeface="ＭＳ Ｐゴシック"/>
            </a:rPr>
            <a:t>平成３０年度に介護保険事業が東三河広域連合に統合されたことによる介護保険事業特別会計繰出金の性質変更（繰出金から補助費等）により、平成３０年度以降は類似団体平均を大きく下回る状況となっている。</a:t>
          </a:r>
        </a:p>
        <a:p>
          <a:r>
            <a:rPr kumimoji="1" lang="ja-JP" altLang="en-US" sz="1200">
              <a:latin typeface="ＭＳ Ｐゴシック"/>
              <a:ea typeface="ＭＳ Ｐゴシック"/>
            </a:rPr>
            <a:t>　また、新城市公共施設等総合管理計画に基づき公共施設の統合・譲渡などを進め、施設の維持管理経費を削減するとともに、公営企業の利用者の増加などを図っていく。</a:t>
          </a:r>
        </a:p>
      </xdr:txBody>
    </xdr:sp>
    <xdr:clientData/>
  </xdr:twoCellAnchor>
  <xdr:oneCellAnchor>
    <xdr:from>
      <xdr:col>62</xdr:col>
      <xdr:colOff>6350</xdr:colOff>
      <xdr:row>49</xdr:row>
      <xdr:rowOff>107950</xdr:rowOff>
    </xdr:from>
    <xdr:ext cx="29337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14806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73912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92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73912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920" cy="25400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73912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920"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73912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92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73912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920" cy="25400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73912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92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73912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073912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26035</xdr:rowOff>
    </xdr:from>
    <xdr:to>
      <xdr:col>82</xdr:col>
      <xdr:colOff>107950</xdr:colOff>
      <xdr:row>61</xdr:row>
      <xdr:rowOff>102235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843760" y="9112885"/>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74930</xdr:rowOff>
    </xdr:from>
    <xdr:ext cx="762000" cy="25400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4915515" y="105333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102235</xdr:rowOff>
    </xdr:from>
    <xdr:to>
      <xdr:col>82</xdr:col>
      <xdr:colOff>179705</xdr:colOff>
      <xdr:row>61</xdr:row>
      <xdr:rowOff>102235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54860" y="105606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51</xdr:row>
      <xdr:rowOff>112395</xdr:rowOff>
    </xdr:from>
    <xdr:ext cx="762000" cy="25400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4915515" y="8856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26035</xdr:rowOff>
    </xdr:from>
    <xdr:to>
      <xdr:col>82</xdr:col>
      <xdr:colOff>179705</xdr:colOff>
      <xdr:row>53</xdr:row>
      <xdr:rowOff>26035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54860" y="91128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37465</xdr:rowOff>
    </xdr:from>
    <xdr:to>
      <xdr:col>82</xdr:col>
      <xdr:colOff>107950</xdr:colOff>
      <xdr:row>53</xdr:row>
      <xdr:rowOff>91440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086840" y="9124315"/>
          <a:ext cx="75692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55</xdr:row>
      <xdr:rowOff>149225</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4915515" y="9578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6350</xdr:rowOff>
    </xdr:from>
    <xdr:to>
      <xdr:col>82</xdr:col>
      <xdr:colOff>158750</xdr:colOff>
      <xdr:row>56</xdr:row>
      <xdr:rowOff>107315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9296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53</xdr:row>
      <xdr:rowOff>80645</xdr:rowOff>
    </xdr:from>
    <xdr:to>
      <xdr:col>78</xdr:col>
      <xdr:colOff>69850</xdr:colOff>
      <xdr:row>53</xdr:row>
      <xdr:rowOff>91440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298170" y="9167495"/>
          <a:ext cx="78867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92710</xdr:rowOff>
    </xdr:from>
    <xdr:to>
      <xdr:col>78</xdr:col>
      <xdr:colOff>120650</xdr:colOff>
      <xdr:row>57</xdr:row>
      <xdr:rowOff>22860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03604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7620</xdr:rowOff>
    </xdr:from>
    <xdr:ext cx="731520" cy="25400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746480" y="978027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53</xdr:row>
      <xdr:rowOff>80645</xdr:rowOff>
    </xdr:from>
    <xdr:to>
      <xdr:col>73</xdr:col>
      <xdr:colOff>179705</xdr:colOff>
      <xdr:row>53</xdr:row>
      <xdr:rowOff>80645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2491720" y="91674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73660</xdr:rowOff>
    </xdr:from>
    <xdr:to>
      <xdr:col>74</xdr:col>
      <xdr:colOff>31750</xdr:colOff>
      <xdr:row>58</xdr:row>
      <xdr:rowOff>3810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248640" y="98463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160020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938760" y="993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80645</xdr:rowOff>
    </xdr:from>
    <xdr:to>
      <xdr:col>69</xdr:col>
      <xdr:colOff>92075</xdr:colOff>
      <xdr:row>56</xdr:row>
      <xdr:rowOff>121285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1684000" y="9167495"/>
          <a:ext cx="80772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127635</xdr:rowOff>
    </xdr:from>
    <xdr:to>
      <xdr:col>69</xdr:col>
      <xdr:colOff>142875</xdr:colOff>
      <xdr:row>58</xdr:row>
      <xdr:rowOff>57785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44092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42545</xdr:rowOff>
    </xdr:from>
    <xdr:ext cx="762000" cy="25400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151360" y="99866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149860</xdr:rowOff>
    </xdr:from>
    <xdr:to>
      <xdr:col>65</xdr:col>
      <xdr:colOff>53975</xdr:colOff>
      <xdr:row>58</xdr:row>
      <xdr:rowOff>80010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1653520" y="99225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64770</xdr:rowOff>
    </xdr:from>
    <xdr:ext cx="762000" cy="25400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1343640" y="10008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692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64818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89126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52</xdr:row>
      <xdr:rowOff>158115</xdr:rowOff>
    </xdr:from>
    <xdr:to>
      <xdr:col>82</xdr:col>
      <xdr:colOff>158750</xdr:colOff>
      <xdr:row>53</xdr:row>
      <xdr:rowOff>88265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92960" y="90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52</xdr:row>
      <xdr:rowOff>66675</xdr:rowOff>
    </xdr:from>
    <xdr:ext cx="762000" cy="25400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4915515" y="89820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40640</xdr:rowOff>
    </xdr:from>
    <xdr:to>
      <xdr:col>78</xdr:col>
      <xdr:colOff>120650</xdr:colOff>
      <xdr:row>53</xdr:row>
      <xdr:rowOff>142240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036040" y="91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152400</xdr:rowOff>
    </xdr:from>
    <xdr:ext cx="73152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746480" y="88963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29845</xdr:rowOff>
    </xdr:from>
    <xdr:to>
      <xdr:col>74</xdr:col>
      <xdr:colOff>31750</xdr:colOff>
      <xdr:row>53</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248640" y="9116695"/>
          <a:ext cx="812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141605</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938760" y="8885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29845</xdr:rowOff>
    </xdr:from>
    <xdr:to>
      <xdr:col>69</xdr:col>
      <xdr:colOff>142875</xdr:colOff>
      <xdr:row>53</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440920" y="9116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141605</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151360" y="8885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70485</xdr:rowOff>
    </xdr:from>
    <xdr:to>
      <xdr:col>65</xdr:col>
      <xdr:colOff>53975</xdr:colOff>
      <xdr:row>57</xdr:row>
      <xdr:rowOff>635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1653520" y="96716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10795</xdr:rowOff>
    </xdr:from>
    <xdr:ext cx="762000" cy="2584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34364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lang="ja-JP" altLang="en-US" sz="1200">
              <a:latin typeface="ＭＳ Ｐゴシック"/>
              <a:ea typeface="ＭＳ Ｐゴシック"/>
            </a:rPr>
            <a:t>平成３０年度に介護保険事業が東三河広域連合に統合されたことによる介護保険事業特別会計繰出金の性質変更（繰出金から補助費等）により、平成３０年度以降は類似団体平均を大きく上回る状況となっている。</a:t>
          </a:r>
        </a:p>
        <a:p>
          <a:r>
            <a:rPr lang="ja-JP" altLang="en-US" sz="1200">
              <a:latin typeface="ＭＳ Ｐゴシック"/>
              <a:ea typeface="ＭＳ Ｐゴシック"/>
            </a:rPr>
            <a:t>　昨年度からの減要因として、コロナ対策として特別定額給付金の減が大きいものと考えられる。</a:t>
          </a:r>
        </a:p>
        <a:p>
          <a:r>
            <a:rPr lang="ja-JP" altLang="en-US" sz="1200">
              <a:latin typeface="ＭＳ Ｐゴシック"/>
              <a:ea typeface="ＭＳ Ｐゴシック"/>
            </a:rPr>
            <a:t>　今後も、</a:t>
          </a:r>
          <a:r>
            <a:rPr kumimoji="1" lang="ja-JP" altLang="en-US" sz="1200">
              <a:solidFill>
                <a:schemeClr val="dk1"/>
              </a:solidFill>
              <a:effectLst/>
              <a:latin typeface="ＭＳ Ｐゴシック"/>
              <a:ea typeface="ＭＳ Ｐゴシック"/>
              <a:cs typeface="+mn-cs"/>
            </a:rPr>
            <a:t>引き続き補助金等の見直しを行うとともに、企業会計については経営健全化計画等に基づき適正な経営に努めていく</a:t>
          </a:r>
          <a:r>
            <a:rPr kumimoji="1" lang="ja-JP" altLang="en-US" sz="1200">
              <a:latin typeface="ＭＳ Ｐゴシック"/>
              <a:ea typeface="ＭＳ Ｐゴシック"/>
            </a:rPr>
            <a:t>。</a:t>
          </a:r>
        </a:p>
      </xdr:txBody>
    </xdr:sp>
    <xdr:clientData/>
  </xdr:twoCellAnchor>
  <xdr:oneCellAnchor>
    <xdr:from>
      <xdr:col>62</xdr:col>
      <xdr:colOff>6350</xdr:colOff>
      <xdr:row>29</xdr:row>
      <xdr:rowOff>107950</xdr:rowOff>
    </xdr:from>
    <xdr:ext cx="293370"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14806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73912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73912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73912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73912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073912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2920" cy="25400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073912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88265</xdr:rowOff>
    </xdr:from>
    <xdr:to>
      <xdr:col>82</xdr:col>
      <xdr:colOff>107950</xdr:colOff>
      <xdr:row>41</xdr:row>
      <xdr:rowOff>97790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843760" y="574611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69215</xdr:rowOff>
    </xdr:from>
    <xdr:ext cx="762000" cy="259080"/>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4915515"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97790</xdr:rowOff>
    </xdr:from>
    <xdr:to>
      <xdr:col>82</xdr:col>
      <xdr:colOff>179705</xdr:colOff>
      <xdr:row>41</xdr:row>
      <xdr:rowOff>97790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54860" y="71272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3175</xdr:rowOff>
    </xdr:from>
    <xdr:ext cx="762000" cy="259080"/>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4915515"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88265</xdr:rowOff>
    </xdr:from>
    <xdr:to>
      <xdr:col>82</xdr:col>
      <xdr:colOff>179705</xdr:colOff>
      <xdr:row>33</xdr:row>
      <xdr:rowOff>88265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54860" y="57461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154940</xdr:rowOff>
    </xdr:from>
    <xdr:to>
      <xdr:col>82</xdr:col>
      <xdr:colOff>107950</xdr:colOff>
      <xdr:row>39</xdr:row>
      <xdr:rowOff>29210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086840" y="667004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36</xdr:row>
      <xdr:rowOff>118110</xdr:rowOff>
    </xdr:from>
    <xdr:ext cx="762000" cy="259080"/>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4915515" y="6290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101600</xdr:rowOff>
    </xdr:from>
    <xdr:to>
      <xdr:col>82</xdr:col>
      <xdr:colOff>158750</xdr:colOff>
      <xdr:row>38</xdr:row>
      <xdr:rowOff>31750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9296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39</xdr:row>
      <xdr:rowOff>29210</xdr:rowOff>
    </xdr:from>
    <xdr:to>
      <xdr:col>78</xdr:col>
      <xdr:colOff>69850</xdr:colOff>
      <xdr:row>39</xdr:row>
      <xdr:rowOff>65405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298170" y="6715760"/>
          <a:ext cx="78867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03604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96520</xdr:rowOff>
    </xdr:from>
    <xdr:ext cx="73152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746480" y="626872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39</xdr:row>
      <xdr:rowOff>65405</xdr:rowOff>
    </xdr:from>
    <xdr:to>
      <xdr:col>73</xdr:col>
      <xdr:colOff>179705</xdr:colOff>
      <xdr:row>39</xdr:row>
      <xdr:rowOff>129540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2491720" y="6751955"/>
          <a:ext cx="8064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37465</xdr:rowOff>
    </xdr:from>
    <xdr:to>
      <xdr:col>74</xdr:col>
      <xdr:colOff>31750</xdr:colOff>
      <xdr:row>37</xdr:row>
      <xdr:rowOff>139065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248640" y="63811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149225</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93876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60960</xdr:rowOff>
    </xdr:from>
    <xdr:to>
      <xdr:col>69</xdr:col>
      <xdr:colOff>92075</xdr:colOff>
      <xdr:row>39</xdr:row>
      <xdr:rowOff>129540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1684000" y="6404610"/>
          <a:ext cx="80772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46355</xdr:rowOff>
    </xdr:from>
    <xdr:to>
      <xdr:col>69</xdr:col>
      <xdr:colOff>142875</xdr:colOff>
      <xdr:row>37</xdr:row>
      <xdr:rowOff>147955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44092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158115</xdr:rowOff>
    </xdr:from>
    <xdr:ext cx="762000" cy="25400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151360" y="61588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163195</xdr:rowOff>
    </xdr:from>
    <xdr:to>
      <xdr:col>65</xdr:col>
      <xdr:colOff>53975</xdr:colOff>
      <xdr:row>37</xdr:row>
      <xdr:rowOff>93345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1653520" y="63353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103505</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134364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692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64818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89126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103505</xdr:rowOff>
    </xdr:from>
    <xdr:to>
      <xdr:col>82</xdr:col>
      <xdr:colOff>158750</xdr:colOff>
      <xdr:row>39</xdr:row>
      <xdr:rowOff>33655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9296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38</xdr:row>
      <xdr:rowOff>75565</xdr:rowOff>
    </xdr:from>
    <xdr:ext cx="762000" cy="254000"/>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4915515" y="65906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149225</xdr:rowOff>
    </xdr:from>
    <xdr:to>
      <xdr:col>78</xdr:col>
      <xdr:colOff>120650</xdr:colOff>
      <xdr:row>39</xdr:row>
      <xdr:rowOff>79375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03604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64135</xdr:rowOff>
    </xdr:from>
    <xdr:ext cx="731520" cy="25400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746480" y="675068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14605</xdr:rowOff>
    </xdr:from>
    <xdr:to>
      <xdr:col>74</xdr:col>
      <xdr:colOff>31750</xdr:colOff>
      <xdr:row>39</xdr:row>
      <xdr:rowOff>116205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248640" y="67011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100965</xdr:rowOff>
    </xdr:from>
    <xdr:ext cx="762000" cy="25400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938760" y="6787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39</xdr:row>
      <xdr:rowOff>78740</xdr:rowOff>
    </xdr:from>
    <xdr:to>
      <xdr:col>69</xdr:col>
      <xdr:colOff>142875</xdr:colOff>
      <xdr:row>40</xdr:row>
      <xdr:rowOff>8890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44092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165100</xdr:rowOff>
    </xdr:from>
    <xdr:ext cx="7620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151360" y="685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10160</xdr:rowOff>
    </xdr:from>
    <xdr:to>
      <xdr:col>65</xdr:col>
      <xdr:colOff>53975</xdr:colOff>
      <xdr:row>37</xdr:row>
      <xdr:rowOff>111760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1653520" y="63538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96520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134364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公債費は前年度と比較し大きな変動はなく、類似団体平均を下回っているものの、依然として高い水準にある。</a:t>
          </a:r>
        </a:p>
        <a:p>
          <a:r>
            <a:rPr kumimoji="1" lang="ja-JP" altLang="en-US" sz="1200">
              <a:latin typeface="ＭＳ Ｐゴシック"/>
              <a:ea typeface="ＭＳ Ｐゴシック"/>
            </a:rPr>
            <a:t>　これは市町村合併後継続的に進めてきた大型建設事業に係る地方債償還額の増加によるもので、旧合併特例事業債の発行期限の令和７年度までは当該事業債を活用した大型建設事業が計画されていることから、当面は公債費の増加が続くことが見込まれる。</a:t>
          </a:r>
        </a:p>
        <a:p>
          <a:r>
            <a:rPr kumimoji="1" lang="ja-JP" altLang="en-US" sz="1200">
              <a:latin typeface="ＭＳ Ｐゴシック"/>
              <a:ea typeface="ＭＳ Ｐゴシック"/>
            </a:rPr>
            <a:t>　公債費の増加抑制のため、今後も市債の発行については常に必要性や規模などを精査していくこととしている。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8450" cy="22542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368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179705</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01040" y="13957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920" cy="25400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368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179705</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01040" y="13500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920" cy="25400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368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179705</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01040" y="13042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920" cy="25400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3368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179705</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01040" y="12585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920" cy="25400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3368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2920" cy="25400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3368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158750</xdr:rowOff>
    </xdr:from>
    <xdr:to>
      <xdr:col>24</xdr:col>
      <xdr:colOff>25400</xdr:colOff>
      <xdr:row>81</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338320" y="1250315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87630</xdr:rowOff>
    </xdr:from>
    <xdr:ext cx="762000" cy="254000"/>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427220" y="139750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269740" y="140030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73660</xdr:rowOff>
    </xdr:from>
    <xdr:ext cx="762000" cy="259080"/>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427220" y="1224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158750</xdr:rowOff>
    </xdr:from>
    <xdr:to>
      <xdr:col>24</xdr:col>
      <xdr:colOff>114300</xdr:colOff>
      <xdr:row>72</xdr:row>
      <xdr:rowOff>158750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269740" y="125031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77</xdr:row>
      <xdr:rowOff>33020</xdr:rowOff>
    </xdr:from>
    <xdr:to>
      <xdr:col>24</xdr:col>
      <xdr:colOff>25400</xdr:colOff>
      <xdr:row>77</xdr:row>
      <xdr:rowOff>78740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594100" y="13234670"/>
          <a:ext cx="7442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36830</xdr:rowOff>
    </xdr:from>
    <xdr:ext cx="762000" cy="259080"/>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427220" y="1323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307840" y="132664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179705</xdr:colOff>
      <xdr:row>77</xdr:row>
      <xdr:rowOff>78740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794000" y="13225780"/>
          <a:ext cx="8001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119380</xdr:rowOff>
    </xdr:from>
    <xdr:to>
      <xdr:col>20</xdr:col>
      <xdr:colOff>38100</xdr:colOff>
      <xdr:row>78</xdr:row>
      <xdr:rowOff>49530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550920" y="133210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34290</xdr:rowOff>
    </xdr:from>
    <xdr:ext cx="73152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241040" y="1340739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49530</xdr:rowOff>
    </xdr:from>
    <xdr:to>
      <xdr:col>15</xdr:col>
      <xdr:colOff>98425</xdr:colOff>
      <xdr:row>77</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986280" y="13079730"/>
          <a:ext cx="80772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137795</xdr:rowOff>
    </xdr:from>
    <xdr:to>
      <xdr:col>15</xdr:col>
      <xdr:colOff>149225</xdr:colOff>
      <xdr:row>78</xdr:row>
      <xdr:rowOff>67945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7432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52705</xdr:rowOff>
    </xdr:from>
    <xdr:ext cx="762000" cy="25400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453640" y="13425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49530</xdr:rowOff>
    </xdr:from>
    <xdr:to>
      <xdr:col>11</xdr:col>
      <xdr:colOff>9525</xdr:colOff>
      <xdr:row>76</xdr:row>
      <xdr:rowOff>49530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198880" y="1307973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128905</xdr:rowOff>
    </xdr:from>
    <xdr:to>
      <xdr:col>11</xdr:col>
      <xdr:colOff>60325</xdr:colOff>
      <xdr:row>78</xdr:row>
      <xdr:rowOff>59055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955800" y="133305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43815</xdr:rowOff>
    </xdr:from>
    <xdr:ext cx="762000" cy="25400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645920" y="134169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128905</xdr:rowOff>
    </xdr:from>
    <xdr:to>
      <xdr:col>6</xdr:col>
      <xdr:colOff>171450</xdr:colOff>
      <xdr:row>78</xdr:row>
      <xdr:rowOff>59055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14808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43815</xdr:rowOff>
    </xdr:from>
    <xdr:ext cx="756920" cy="25400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858520" y="134169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692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14274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692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40614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692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0033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153670</xdr:rowOff>
    </xdr:from>
    <xdr:to>
      <xdr:col>24</xdr:col>
      <xdr:colOff>76200</xdr:colOff>
      <xdr:row>77</xdr:row>
      <xdr:rowOff>83820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307840" y="131838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170180</xdr:rowOff>
    </xdr:from>
    <xdr:ext cx="762000" cy="259080"/>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42722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27940</xdr:rowOff>
    </xdr:from>
    <xdr:to>
      <xdr:col>20</xdr:col>
      <xdr:colOff>38100</xdr:colOff>
      <xdr:row>77</xdr:row>
      <xdr:rowOff>129540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550920" y="132295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139700</xdr:rowOff>
    </xdr:from>
    <xdr:ext cx="73152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241040" y="129984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743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85090</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45364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170180</xdr:rowOff>
    </xdr:from>
    <xdr:to>
      <xdr:col>11</xdr:col>
      <xdr:colOff>60325</xdr:colOff>
      <xdr:row>76</xdr:row>
      <xdr:rowOff>100330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955800" y="130289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110490</xdr:rowOff>
    </xdr:from>
    <xdr:ext cx="762000" cy="25400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645920" y="127977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170180</xdr:rowOff>
    </xdr:from>
    <xdr:to>
      <xdr:col>6</xdr:col>
      <xdr:colOff>171450</xdr:colOff>
      <xdr:row>76</xdr:row>
      <xdr:rowOff>100330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14808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110490</xdr:rowOff>
    </xdr:from>
    <xdr:ext cx="756920" cy="25400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858520" y="127977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人件費等の義務的経費や普通建設事業費の増加の反面、昨年度対比４．７ポイントしたが、類似団体平均を上回っている状況である。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新城市公共施設等総合管理計画に基づき公共施設の統合・譲渡などを進め、施設の維持管理経費を削減するとともに、公営企業などの使用料や保険料の適正化を図っていく。</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3370" cy="22542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14806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073912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2920"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73912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2920" cy="25908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73912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2920" cy="25400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73912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2920" cy="25908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73912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2920" cy="25908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073912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073912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843760" y="126619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81</xdr:row>
      <xdr:rowOff>148590</xdr:rowOff>
    </xdr:from>
    <xdr:ext cx="762000" cy="259080"/>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4915515"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5080</xdr:rowOff>
    </xdr:from>
    <xdr:to>
      <xdr:col>82</xdr:col>
      <xdr:colOff>179705</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54860" y="140639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72</xdr:row>
      <xdr:rowOff>60960</xdr:rowOff>
    </xdr:from>
    <xdr:ext cx="762000"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4915515"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146050</xdr:rowOff>
    </xdr:from>
    <xdr:to>
      <xdr:col>82</xdr:col>
      <xdr:colOff>179705</xdr:colOff>
      <xdr:row>73</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54860" y="12661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46990</xdr:rowOff>
    </xdr:from>
    <xdr:to>
      <xdr:col>82</xdr:col>
      <xdr:colOff>107950</xdr:colOff>
      <xdr:row>79</xdr:row>
      <xdr:rowOff>62230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086840" y="13248640"/>
          <a:ext cx="75692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75</xdr:row>
      <xdr:rowOff>130810</xdr:rowOff>
    </xdr:from>
    <xdr:ext cx="762000" cy="259080"/>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4915515"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9296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79</xdr:row>
      <xdr:rowOff>54610</xdr:rowOff>
    </xdr:from>
    <xdr:to>
      <xdr:col>78</xdr:col>
      <xdr:colOff>69850</xdr:colOff>
      <xdr:row>79</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298170" y="13599160"/>
          <a:ext cx="78867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53340</xdr:rowOff>
    </xdr:from>
    <xdr:to>
      <xdr:col>78</xdr:col>
      <xdr:colOff>120650</xdr:colOff>
      <xdr:row>78</xdr:row>
      <xdr:rowOff>154940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03604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165100</xdr:rowOff>
    </xdr:from>
    <xdr:ext cx="73152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746480" y="1319530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54610</xdr:rowOff>
    </xdr:from>
    <xdr:to>
      <xdr:col>73</xdr:col>
      <xdr:colOff>179705</xdr:colOff>
      <xdr:row>79</xdr:row>
      <xdr:rowOff>146050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2491720" y="13599160"/>
          <a:ext cx="8064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248640" y="134950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62230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938760" y="1326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54610</xdr:rowOff>
    </xdr:from>
    <xdr:to>
      <xdr:col>69</xdr:col>
      <xdr:colOff>92075</xdr:colOff>
      <xdr:row>79</xdr:row>
      <xdr:rowOff>146050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1684000" y="13599160"/>
          <a:ext cx="8077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44092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16510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151360" y="1321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1653520" y="133426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81280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1343640" y="1311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692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64818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89126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9296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76</xdr:row>
      <xdr:rowOff>139700</xdr:rowOff>
    </xdr:from>
    <xdr:ext cx="762000" cy="25908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4915515"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11430</xdr:rowOff>
    </xdr:from>
    <xdr:to>
      <xdr:col>78</xdr:col>
      <xdr:colOff>120650</xdr:colOff>
      <xdr:row>79</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03604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97790</xdr:rowOff>
    </xdr:from>
    <xdr:ext cx="731520" cy="25400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746480" y="1364234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3810</xdr:rowOff>
    </xdr:from>
    <xdr:to>
      <xdr:col>74</xdr:col>
      <xdr:colOff>31750</xdr:colOff>
      <xdr:row>79</xdr:row>
      <xdr:rowOff>105410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248640" y="135483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90170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938760" y="1363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95250</xdr:rowOff>
    </xdr:from>
    <xdr:to>
      <xdr:col>69</xdr:col>
      <xdr:colOff>142875</xdr:colOff>
      <xdr:row>80</xdr:row>
      <xdr:rowOff>25400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44092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10160</xdr:rowOff>
    </xdr:from>
    <xdr:ext cx="76200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151360" y="1372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3810</xdr:rowOff>
    </xdr:from>
    <xdr:to>
      <xdr:col>65</xdr:col>
      <xdr:colOff>53975</xdr:colOff>
      <xdr:row>79</xdr:row>
      <xdr:rowOff>105410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1653520" y="135483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90170</xdr:rowOff>
    </xdr:from>
    <xdr:ext cx="762000"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1343640" y="1363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111125</xdr:rowOff>
    </xdr:from>
    <xdr:to>
      <xdr:col>34</xdr:col>
      <xdr:colOff>19050</xdr:colOff>
      <xdr:row>64</xdr:row>
      <xdr:rowOff>111125</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17780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1115040" cy="4337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24130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愛知県新城市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24130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1345" y="12700"/>
          <a:ext cx="1722120"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107950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1811000"/>
          <a:ext cx="3822700" cy="24701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151130</xdr:rowOff>
    </xdr:from>
    <xdr:to>
      <xdr:col>14</xdr:col>
      <xdr:colOff>38100</xdr:colOff>
      <xdr:row>63</xdr:row>
      <xdr:rowOff>151130</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1933555"/>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39370</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22400"/>
          <a:ext cx="113665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8255</xdr:rowOff>
    </xdr:from>
    <xdr:to>
      <xdr:col>1</xdr:col>
      <xdr:colOff>171450</xdr:colOff>
      <xdr:row>7</xdr:row>
      <xdr:rowOff>8255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2364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52070</xdr:rowOff>
    </xdr:from>
    <xdr:to>
      <xdr:col>1</xdr:col>
      <xdr:colOff>142875</xdr:colOff>
      <xdr:row>8</xdr:row>
      <xdr:rowOff>151130</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3510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114300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10995"/>
          <a:ext cx="3822700" cy="225615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20955</xdr:rowOff>
    </xdr:from>
    <xdr:ext cx="406400" cy="26733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36345"/>
          <a:ext cx="4064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114300</xdr:rowOff>
    </xdr:from>
    <xdr:to>
      <xdr:col>33</xdr:col>
      <xdr:colOff>114300</xdr:colOff>
      <xdr:row>22</xdr:row>
      <xdr:rowOff>114300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86715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142875</xdr:rowOff>
    </xdr:from>
    <xdr:ext cx="756920" cy="24828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2808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130175</xdr:rowOff>
    </xdr:from>
    <xdr:to>
      <xdr:col>33</xdr:col>
      <xdr:colOff>114300</xdr:colOff>
      <xdr:row>20</xdr:row>
      <xdr:rowOff>130175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5477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160020</xdr:rowOff>
    </xdr:from>
    <xdr:ext cx="756920" cy="24955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409950"/>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146685</xdr:rowOff>
    </xdr:from>
    <xdr:to>
      <xdr:col>33</xdr:col>
      <xdr:colOff>114300</xdr:colOff>
      <xdr:row>18</xdr:row>
      <xdr:rowOff>146685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32289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6350</xdr:rowOff>
    </xdr:from>
    <xdr:ext cx="756920" cy="25209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08864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162560</xdr:rowOff>
    </xdr:from>
    <xdr:to>
      <xdr:col>33</xdr:col>
      <xdr:colOff>114300</xdr:colOff>
      <xdr:row>16</xdr:row>
      <xdr:rowOff>162560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90957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22860</xdr:rowOff>
    </xdr:from>
    <xdr:ext cx="756920" cy="25273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76987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590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6920" cy="25082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44856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22644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692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1221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49450" y="19373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692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7951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6920" cy="25273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47066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114300</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1949450" y="1610995"/>
          <a:ext cx="3822700" cy="225615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6350</xdr:rowOff>
    </xdr:from>
    <xdr:to>
      <xdr:col>29</xdr:col>
      <xdr:colOff>127000</xdr:colOff>
      <xdr:row>19</xdr:row>
      <xdr:rowOff>87630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099050" y="1899920"/>
          <a:ext cx="0" cy="14376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60325</xdr:rowOff>
    </xdr:from>
    <xdr:ext cx="762000" cy="25273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168900" y="33102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73,193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87630</xdr:rowOff>
    </xdr:from>
    <xdr:to>
      <xdr:col>30</xdr:col>
      <xdr:colOff>25400</xdr:colOff>
      <xdr:row>19</xdr:row>
      <xdr:rowOff>87630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010150" y="33375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92710</xdr:rowOff>
    </xdr:from>
    <xdr:ext cx="76200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168900" y="16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162,323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6350</xdr:rowOff>
    </xdr:from>
    <xdr:to>
      <xdr:col>30</xdr:col>
      <xdr:colOff>25400</xdr:colOff>
      <xdr:row>11</xdr:row>
      <xdr:rowOff>6350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010150" y="18999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148590</xdr:rowOff>
    </xdr:from>
    <xdr:to>
      <xdr:col>29</xdr:col>
      <xdr:colOff>127000</xdr:colOff>
      <xdr:row>15</xdr:row>
      <xdr:rowOff>37465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508500" y="2556510"/>
          <a:ext cx="59055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3175</xdr:rowOff>
    </xdr:from>
    <xdr:ext cx="762000" cy="25273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168900" y="275018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105,180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30480</xdr:rowOff>
    </xdr:from>
    <xdr:to>
      <xdr:col>29</xdr:col>
      <xdr:colOff>171450</xdr:colOff>
      <xdr:row>16</xdr:row>
      <xdr:rowOff>128905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048250" y="2777490"/>
          <a:ext cx="9525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37465</xdr:rowOff>
    </xdr:from>
    <xdr:to>
      <xdr:col>26</xdr:col>
      <xdr:colOff>50800</xdr:colOff>
      <xdr:row>15</xdr:row>
      <xdr:rowOff>128905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3886200" y="2616835"/>
          <a:ext cx="622300" cy="91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64770</xdr:rowOff>
    </xdr:from>
    <xdr:to>
      <xdr:col>26</xdr:col>
      <xdr:colOff>101600</xdr:colOff>
      <xdr:row>16</xdr:row>
      <xdr:rowOff>163830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457700" y="281178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149860</xdr:rowOff>
    </xdr:from>
    <xdr:ext cx="731520" cy="25273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165600" y="2896870"/>
          <a:ext cx="7315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15</xdr:row>
      <xdr:rowOff>128905</xdr:rowOff>
    </xdr:from>
    <xdr:to>
      <xdr:col>22</xdr:col>
      <xdr:colOff>114300</xdr:colOff>
      <xdr:row>16</xdr:row>
      <xdr:rowOff>15240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257550" y="2708275"/>
          <a:ext cx="62865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90805</xdr:rowOff>
    </xdr:from>
    <xdr:to>
      <xdr:col>22</xdr:col>
      <xdr:colOff>165100</xdr:colOff>
      <xdr:row>17</xdr:row>
      <xdr:rowOff>21590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3835400" y="2837815"/>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6985</xdr:rowOff>
    </xdr:from>
    <xdr:ext cx="762000" cy="25209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300" y="29216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15240</xdr:rowOff>
    </xdr:from>
    <xdr:to>
      <xdr:col>18</xdr:col>
      <xdr:colOff>171450</xdr:colOff>
      <xdr:row>16</xdr:row>
      <xdr:rowOff>61595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622550" y="2762250"/>
          <a:ext cx="63500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151130</xdr:rowOff>
    </xdr:from>
    <xdr:to>
      <xdr:col>19</xdr:col>
      <xdr:colOff>38100</xdr:colOff>
      <xdr:row>17</xdr:row>
      <xdr:rowOff>83185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213100" y="2898140"/>
          <a:ext cx="825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17</xdr:row>
      <xdr:rowOff>68580</xdr:rowOff>
    </xdr:from>
    <xdr:ext cx="762000" cy="24955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29832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5715</xdr:rowOff>
    </xdr:from>
    <xdr:to>
      <xdr:col>15</xdr:col>
      <xdr:colOff>101600</xdr:colOff>
      <xdr:row>17</xdr:row>
      <xdr:rowOff>106680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571750" y="29203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91440</xdr:rowOff>
    </xdr:from>
    <xdr:ext cx="756920" cy="25146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79650" y="3006090"/>
          <a:ext cx="756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4955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940300" y="3890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4955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349750" y="3890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4955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727450" y="3890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4955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86100" y="3890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4955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63800" y="3890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14</xdr:row>
      <xdr:rowOff>97790</xdr:rowOff>
    </xdr:from>
    <xdr:to>
      <xdr:col>29</xdr:col>
      <xdr:colOff>171450</xdr:colOff>
      <xdr:row>15</xdr:row>
      <xdr:rowOff>26670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048250" y="2505710"/>
          <a:ext cx="9525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114300</xdr:rowOff>
    </xdr:from>
    <xdr:ext cx="762000" cy="2584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168900" y="235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122,099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158750</xdr:rowOff>
    </xdr:from>
    <xdr:to>
      <xdr:col>26</xdr:col>
      <xdr:colOff>101600</xdr:colOff>
      <xdr:row>15</xdr:row>
      <xdr:rowOff>86995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457700" y="256667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99060</xdr:rowOff>
    </xdr:from>
    <xdr:ext cx="731520" cy="25400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165600" y="233553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118,356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79375</xdr:rowOff>
    </xdr:from>
    <xdr:to>
      <xdr:col>22</xdr:col>
      <xdr:colOff>165100</xdr:colOff>
      <xdr:row>16</xdr:row>
      <xdr:rowOff>12065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835400" y="265874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22225</xdr:rowOff>
    </xdr:from>
    <xdr:ext cx="762000" cy="25209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543300" y="24301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112,584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132080</xdr:rowOff>
    </xdr:from>
    <xdr:to>
      <xdr:col>19</xdr:col>
      <xdr:colOff>38100</xdr:colOff>
      <xdr:row>16</xdr:row>
      <xdr:rowOff>64135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213100" y="2711450"/>
          <a:ext cx="825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14</xdr:row>
      <xdr:rowOff>76200</xdr:rowOff>
    </xdr:from>
    <xdr:ext cx="762000" cy="25019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914650" y="24841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12065</xdr:rowOff>
    </xdr:from>
    <xdr:to>
      <xdr:col>15</xdr:col>
      <xdr:colOff>101600</xdr:colOff>
      <xdr:row>16</xdr:row>
      <xdr:rowOff>110490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571750" y="275907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123825</xdr:rowOff>
    </xdr:from>
    <xdr:ext cx="756920" cy="24955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79650" y="2531745"/>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106,352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17780</xdr:rowOff>
    </xdr:from>
    <xdr:to>
      <xdr:col>1</xdr:col>
      <xdr:colOff>171450</xdr:colOff>
      <xdr:row>30</xdr:row>
      <xdr:rowOff>17780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15366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6400" cy="26987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524000" y="5166995"/>
          <a:ext cx="4064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7447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6920" cy="25400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73069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692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92658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692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54558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692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616458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6920"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7835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692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250950" y="54032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317500</xdr:rowOff>
    </xdr:from>
    <xdr:to>
      <xdr:col>29</xdr:col>
      <xdr:colOff>127000</xdr:colOff>
      <xdr:row>38</xdr:row>
      <xdr:rowOff>69215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099050" y="6135370"/>
          <a:ext cx="0" cy="12947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40640</xdr:rowOff>
    </xdr:from>
    <xdr:ext cx="762000" cy="25336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168900" y="74015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69215</xdr:rowOff>
    </xdr:from>
    <xdr:to>
      <xdr:col>30</xdr:col>
      <xdr:colOff>25400</xdr:colOff>
      <xdr:row>38</xdr:row>
      <xdr:rowOff>69215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10150" y="743013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60325</xdr:rowOff>
    </xdr:from>
    <xdr:ext cx="762000" cy="25971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168900" y="58781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68,985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317500</xdr:rowOff>
    </xdr:from>
    <xdr:to>
      <xdr:col>30</xdr:col>
      <xdr:colOff>25400</xdr:colOff>
      <xdr:row>33</xdr:row>
      <xdr:rowOff>317500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010150" y="613537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44450</xdr:rowOff>
    </xdr:from>
    <xdr:to>
      <xdr:col>29</xdr:col>
      <xdr:colOff>127000</xdr:colOff>
      <xdr:row>37</xdr:row>
      <xdr:rowOff>53975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4508500" y="7062470"/>
          <a:ext cx="59055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271780</xdr:rowOff>
    </xdr:from>
    <xdr:ext cx="762000" cy="25463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168900" y="67754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24,597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83820</xdr:rowOff>
    </xdr:from>
    <xdr:to>
      <xdr:col>29</xdr:col>
      <xdr:colOff>171450</xdr:colOff>
      <xdr:row>37</xdr:row>
      <xdr:rowOff>13335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048250" y="693039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53975</xdr:rowOff>
    </xdr:from>
    <xdr:to>
      <xdr:col>26</xdr:col>
      <xdr:colOff>50800</xdr:colOff>
      <xdr:row>37</xdr:row>
      <xdr:rowOff>83185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3886200" y="7071995"/>
          <a:ext cx="6223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113665</xdr:rowOff>
    </xdr:from>
    <xdr:to>
      <xdr:col>26</xdr:col>
      <xdr:colOff>101600</xdr:colOff>
      <xdr:row>37</xdr:row>
      <xdr:rowOff>44450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457700" y="69602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226060</xdr:rowOff>
    </xdr:from>
    <xdr:ext cx="731520" cy="25400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165600" y="672973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23,038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83185</xdr:rowOff>
    </xdr:from>
    <xdr:to>
      <xdr:col>22</xdr:col>
      <xdr:colOff>114300</xdr:colOff>
      <xdr:row>37</xdr:row>
      <xdr:rowOff>161290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3257550" y="7101205"/>
          <a:ext cx="62865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125730</xdr:rowOff>
    </xdr:from>
    <xdr:to>
      <xdr:col>22</xdr:col>
      <xdr:colOff>165100</xdr:colOff>
      <xdr:row>37</xdr:row>
      <xdr:rowOff>56515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835400" y="69723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238125</xdr:rowOff>
    </xdr:from>
    <xdr:ext cx="762000" cy="25400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543300" y="6741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161290</xdr:rowOff>
    </xdr:from>
    <xdr:to>
      <xdr:col>18</xdr:col>
      <xdr:colOff>171450</xdr:colOff>
      <xdr:row>37</xdr:row>
      <xdr:rowOff>163830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2622550" y="7179310"/>
          <a:ext cx="6350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123190</xdr:rowOff>
    </xdr:from>
    <xdr:to>
      <xdr:col>19</xdr:col>
      <xdr:colOff>38100</xdr:colOff>
      <xdr:row>37</xdr:row>
      <xdr:rowOff>53975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213100" y="696976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235585</xdr:rowOff>
    </xdr:from>
    <xdr:ext cx="762000" cy="25400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914650" y="67392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123190</xdr:rowOff>
    </xdr:from>
    <xdr:to>
      <xdr:col>15</xdr:col>
      <xdr:colOff>101600</xdr:colOff>
      <xdr:row>37</xdr:row>
      <xdr:rowOff>53975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571750" y="69697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235585</xdr:rowOff>
    </xdr:from>
    <xdr:ext cx="756920" cy="25400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279650" y="67392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165100</xdr:rowOff>
    </xdr:from>
    <xdr:to>
      <xdr:col>29</xdr:col>
      <xdr:colOff>171450</xdr:colOff>
      <xdr:row>37</xdr:row>
      <xdr:rowOff>95250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048250" y="701167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137160</xdr:rowOff>
    </xdr:from>
    <xdr:ext cx="762000" cy="259080"/>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168900" y="698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20,337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2540</xdr:rowOff>
    </xdr:from>
    <xdr:to>
      <xdr:col>26</xdr:col>
      <xdr:colOff>101600</xdr:colOff>
      <xdr:row>37</xdr:row>
      <xdr:rowOff>104775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457700" y="7020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90170</xdr:rowOff>
    </xdr:from>
    <xdr:ext cx="731520" cy="25463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165600" y="7108190"/>
          <a:ext cx="7315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19,824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32385</xdr:rowOff>
    </xdr:from>
    <xdr:to>
      <xdr:col>22</xdr:col>
      <xdr:colOff>165100</xdr:colOff>
      <xdr:row>37</xdr:row>
      <xdr:rowOff>134620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835400" y="70504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118110</xdr:rowOff>
    </xdr:from>
    <xdr:ext cx="762000"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543300" y="7136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111760</xdr:rowOff>
    </xdr:from>
    <xdr:to>
      <xdr:col>19</xdr:col>
      <xdr:colOff>38100</xdr:colOff>
      <xdr:row>37</xdr:row>
      <xdr:rowOff>212725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213100" y="7129780"/>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37</xdr:row>
      <xdr:rowOff>197485</xdr:rowOff>
    </xdr:from>
    <xdr:ext cx="762000" cy="25590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914650" y="7215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114300</xdr:rowOff>
    </xdr:from>
    <xdr:to>
      <xdr:col>15</xdr:col>
      <xdr:colOff>101600</xdr:colOff>
      <xdr:row>37</xdr:row>
      <xdr:rowOff>215265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571750" y="71323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200660</xdr:rowOff>
    </xdr:from>
    <xdr:ext cx="756920" cy="25082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279650" y="721868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73660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89230"/>
          <a:ext cx="354330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3995"/>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17780</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89230"/>
          <a:ext cx="239395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3995"/>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80010</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22020"/>
          <a:ext cx="18224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80010</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22020"/>
          <a:ext cx="11366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31115</xdr:rowOff>
    </xdr:from>
    <xdr:to>
      <xdr:col>66</xdr:col>
      <xdr:colOff>25400</xdr:colOff>
      <xdr:row>11</xdr:row>
      <xdr:rowOff>142240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73125"/>
          <a:ext cx="1371600" cy="11169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98425</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95070"/>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80010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573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111125</xdr:rowOff>
    </xdr:from>
    <xdr:ext cx="8896350" cy="25273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9717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765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08325"/>
          <a:ext cx="60464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09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18205"/>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55245</xdr:rowOff>
    </xdr:from>
    <xdr:to>
      <xdr:col>12</xdr:col>
      <xdr:colOff>127000</xdr:colOff>
      <xdr:row>26</xdr:row>
      <xdr:rowOff>135890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135890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135890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80010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4805" cy="21907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5358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80010</xdr:rowOff>
    </xdr:from>
    <xdr:to>
      <xdr:col>28</xdr:col>
      <xdr:colOff>114300</xdr:colOff>
      <xdr:row>41</xdr:row>
      <xdr:rowOff>80010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108585</xdr:rowOff>
    </xdr:from>
    <xdr:ext cx="531495" cy="24828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455" y="68179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95885</xdr:rowOff>
    </xdr:from>
    <xdr:to>
      <xdr:col>28</xdr:col>
      <xdr:colOff>114300</xdr:colOff>
      <xdr:row>39</xdr:row>
      <xdr:rowOff>95885</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637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125730</xdr:rowOff>
    </xdr:from>
    <xdr:ext cx="531495" cy="24892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4998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111760</xdr:rowOff>
    </xdr:from>
    <xdr:to>
      <xdr:col>28</xdr:col>
      <xdr:colOff>114300</xdr:colOff>
      <xdr:row>37</xdr:row>
      <xdr:rowOff>111760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31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140335</xdr:rowOff>
    </xdr:from>
    <xdr:ext cx="531495" cy="24765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455" y="6179185"/>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156845</xdr:rowOff>
    </xdr:from>
    <xdr:ext cx="595630" cy="25019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6041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144780</xdr:rowOff>
    </xdr:from>
    <xdr:to>
      <xdr:col>28</xdr:col>
      <xdr:colOff>114300</xdr:colOff>
      <xdr:row>33</xdr:row>
      <xdr:rowOff>144780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5209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5416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20955</xdr:rowOff>
    </xdr:from>
    <xdr:ext cx="595630" cy="25209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2216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7620</xdr:rowOff>
    </xdr:from>
    <xdr:to>
      <xdr:col>28</xdr:col>
      <xdr:colOff>114300</xdr:colOff>
      <xdr:row>30</xdr:row>
      <xdr:rowOff>7620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50406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37465</xdr:rowOff>
    </xdr:from>
    <xdr:ext cx="595630" cy="25273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9028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52705</xdr:rowOff>
    </xdr:from>
    <xdr:ext cx="595630" cy="24828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5827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80010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6858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50800</xdr:rowOff>
    </xdr:from>
    <xdr:to>
      <xdr:col>24</xdr:col>
      <xdr:colOff>62865</xdr:colOff>
      <xdr:row>39</xdr:row>
      <xdr:rowOff>40640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176395" y="508381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44450</xdr:rowOff>
    </xdr:from>
    <xdr:ext cx="534670" cy="25273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229100" y="65862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63,456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40640</xdr:rowOff>
    </xdr:from>
    <xdr:to>
      <xdr:col>24</xdr:col>
      <xdr:colOff>152400</xdr:colOff>
      <xdr:row>39</xdr:row>
      <xdr:rowOff>40640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6582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163830</xdr:rowOff>
    </xdr:from>
    <xdr:ext cx="598805" cy="25082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229100" y="486156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157,319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50800</xdr:rowOff>
    </xdr:from>
    <xdr:to>
      <xdr:col>24</xdr:col>
      <xdr:colOff>152400</xdr:colOff>
      <xdr:row>30</xdr:row>
      <xdr:rowOff>50800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108450" y="5083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52070</xdr:rowOff>
    </xdr:from>
    <xdr:to>
      <xdr:col>24</xdr:col>
      <xdr:colOff>63500</xdr:colOff>
      <xdr:row>33</xdr:row>
      <xdr:rowOff>140335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429000" y="5588000"/>
          <a:ext cx="7493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133985</xdr:rowOff>
    </xdr:from>
    <xdr:ext cx="534670" cy="25273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229100" y="600519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95,193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155575</xdr:rowOff>
    </xdr:from>
    <xdr:to>
      <xdr:col>24</xdr:col>
      <xdr:colOff>114300</xdr:colOff>
      <xdr:row>36</xdr:row>
      <xdr:rowOff>87630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127500" y="60267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140335</xdr:rowOff>
    </xdr:from>
    <xdr:to>
      <xdr:col>19</xdr:col>
      <xdr:colOff>171450</xdr:colOff>
      <xdr:row>35</xdr:row>
      <xdr:rowOff>13970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622550" y="5676265"/>
          <a:ext cx="80645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xdr:rowOff>
    </xdr:from>
    <xdr:to>
      <xdr:col>20</xdr:col>
      <xdr:colOff>38100</xdr:colOff>
      <xdr:row>36</xdr:row>
      <xdr:rowOff>100330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384550" y="60401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92075</xdr:rowOff>
    </xdr:from>
    <xdr:ext cx="529590" cy="25146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187065" y="613092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13970</xdr:rowOff>
    </xdr:from>
    <xdr:to>
      <xdr:col>15</xdr:col>
      <xdr:colOff>50800</xdr:colOff>
      <xdr:row>35</xdr:row>
      <xdr:rowOff>24130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828800" y="5885180"/>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120015</xdr:rowOff>
    </xdr:from>
    <xdr:to>
      <xdr:col>15</xdr:col>
      <xdr:colOff>101600</xdr:colOff>
      <xdr:row>37</xdr:row>
      <xdr:rowOff>51435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571750" y="6158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42545</xdr:rowOff>
    </xdr:from>
    <xdr:ext cx="529590" cy="25273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393315" y="624903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24130</xdr:rowOff>
    </xdr:from>
    <xdr:to>
      <xdr:col>10</xdr:col>
      <xdr:colOff>114300</xdr:colOff>
      <xdr:row>35</xdr:row>
      <xdr:rowOff>60325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028700" y="589534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7620</xdr:rowOff>
    </xdr:from>
    <xdr:to>
      <xdr:col>10</xdr:col>
      <xdr:colOff>165100</xdr:colOff>
      <xdr:row>37</xdr:row>
      <xdr:rowOff>107315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778000" y="6214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98425</xdr:rowOff>
    </xdr:from>
    <xdr:ext cx="534670" cy="25273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80515" y="63049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24130</xdr:rowOff>
    </xdr:from>
    <xdr:to>
      <xdr:col>6</xdr:col>
      <xdr:colOff>38100</xdr:colOff>
      <xdr:row>37</xdr:row>
      <xdr:rowOff>124460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984250" y="623062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115570</xdr:rowOff>
    </xdr:from>
    <xdr:ext cx="529590" cy="25273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86765" y="632206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77470</xdr:rowOff>
    </xdr:from>
    <xdr:ext cx="762000" cy="25273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0068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77470</xdr:rowOff>
    </xdr:from>
    <xdr:ext cx="762000" cy="25273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2575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77470</xdr:rowOff>
    </xdr:from>
    <xdr:ext cx="756920" cy="25273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451100" y="69545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77470</xdr:rowOff>
    </xdr:from>
    <xdr:ext cx="762000" cy="25273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57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77470</xdr:rowOff>
    </xdr:from>
    <xdr:ext cx="762000" cy="25273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57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3175</xdr:rowOff>
    </xdr:from>
    <xdr:to>
      <xdr:col>24</xdr:col>
      <xdr:colOff>114300</xdr:colOff>
      <xdr:row>33</xdr:row>
      <xdr:rowOff>102870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127500" y="5539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24765</xdr:rowOff>
    </xdr:from>
    <xdr:ext cx="598805" cy="25273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229100" y="53930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125,752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90170</xdr:rowOff>
    </xdr:from>
    <xdr:to>
      <xdr:col>20</xdr:col>
      <xdr:colOff>38100</xdr:colOff>
      <xdr:row>34</xdr:row>
      <xdr:rowOff>20955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384550" y="562610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38100</xdr:rowOff>
    </xdr:from>
    <xdr:ext cx="593725" cy="25273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154680" y="540639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130810</xdr:rowOff>
    </xdr:from>
    <xdr:to>
      <xdr:col>15</xdr:col>
      <xdr:colOff>101600</xdr:colOff>
      <xdr:row>35</xdr:row>
      <xdr:rowOff>62230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571750" y="5834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78740</xdr:rowOff>
    </xdr:from>
    <xdr:ext cx="593725" cy="25273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360930" y="561467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142240</xdr:rowOff>
    </xdr:from>
    <xdr:to>
      <xdr:col>10</xdr:col>
      <xdr:colOff>165100</xdr:colOff>
      <xdr:row>35</xdr:row>
      <xdr:rowOff>73660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778000" y="58458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90805</xdr:rowOff>
    </xdr:from>
    <xdr:ext cx="593725" cy="24955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548130" y="5626735"/>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10795</xdr:rowOff>
    </xdr:from>
    <xdr:to>
      <xdr:col>6</xdr:col>
      <xdr:colOff>38100</xdr:colOff>
      <xdr:row>35</xdr:row>
      <xdr:rowOff>109220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984250" y="588200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126365</xdr:rowOff>
    </xdr:from>
    <xdr:ext cx="593725" cy="24892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54380" y="5662295"/>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31115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6858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55245</xdr:rowOff>
    </xdr:from>
    <xdr:to>
      <xdr:col>12</xdr:col>
      <xdr:colOff>127000</xdr:colOff>
      <xdr:row>46</xdr:row>
      <xdr:rowOff>135890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128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135890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7145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135890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743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80010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6858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4805" cy="21907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66750" y="78886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80010</xdr:rowOff>
    </xdr:from>
    <xdr:to>
      <xdr:col>28</xdr:col>
      <xdr:colOff>114300</xdr:colOff>
      <xdr:row>61</xdr:row>
      <xdr:rowOff>80010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108585</xdr:rowOff>
    </xdr:from>
    <xdr:ext cx="531495" cy="24828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455" y="101707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42545</xdr:rowOff>
    </xdr:from>
    <xdr:to>
      <xdr:col>28</xdr:col>
      <xdr:colOff>114300</xdr:colOff>
      <xdr:row>59</xdr:row>
      <xdr:rowOff>42545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937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72390</xdr:rowOff>
    </xdr:from>
    <xdr:ext cx="531495" cy="24892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455" y="97993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34925</xdr:rowOff>
    </xdr:from>
    <xdr:ext cx="531495" cy="24955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455" y="94265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135890</xdr:rowOff>
    </xdr:from>
    <xdr:to>
      <xdr:col>28</xdr:col>
      <xdr:colOff>114300</xdr:colOff>
      <xdr:row>54</xdr:row>
      <xdr:rowOff>135890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9192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163830</xdr:rowOff>
    </xdr:from>
    <xdr:ext cx="595630" cy="25082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5256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52</xdr:row>
      <xdr:rowOff>98425</xdr:rowOff>
    </xdr:from>
    <xdr:to>
      <xdr:col>28</xdr:col>
      <xdr:colOff>114300</xdr:colOff>
      <xdr:row>52</xdr:row>
      <xdr:rowOff>98425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819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128270</xdr:rowOff>
    </xdr:from>
    <xdr:ext cx="595630" cy="25146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6817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61595</xdr:rowOff>
    </xdr:from>
    <xdr:to>
      <xdr:col>28</xdr:col>
      <xdr:colOff>114300</xdr:colOff>
      <xdr:row>50</xdr:row>
      <xdr:rowOff>61595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90805</xdr:rowOff>
    </xdr:from>
    <xdr:ext cx="595630" cy="24955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3089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828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7935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80010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6858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53340</xdr:rowOff>
    </xdr:from>
    <xdr:to>
      <xdr:col>24</xdr:col>
      <xdr:colOff>62865</xdr:colOff>
      <xdr:row>59</xdr:row>
      <xdr:rowOff>22860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176395" y="860679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26670</xdr:rowOff>
    </xdr:from>
    <xdr:ext cx="534670" cy="25273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229100" y="99212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22860</xdr:rowOff>
    </xdr:from>
    <xdr:to>
      <xdr:col>24</xdr:col>
      <xdr:colOff>152400</xdr:colOff>
      <xdr:row>59</xdr:row>
      <xdr:rowOff>22860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9917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1905</xdr:rowOff>
    </xdr:from>
    <xdr:ext cx="598805" cy="25273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229100" y="838771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167,130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53340</xdr:rowOff>
    </xdr:from>
    <xdr:to>
      <xdr:col>24</xdr:col>
      <xdr:colOff>152400</xdr:colOff>
      <xdr:row>51</xdr:row>
      <xdr:rowOff>53340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108450" y="8606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31115</xdr:rowOff>
    </xdr:from>
    <xdr:to>
      <xdr:col>24</xdr:col>
      <xdr:colOff>63500</xdr:colOff>
      <xdr:row>57</xdr:row>
      <xdr:rowOff>140335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429000" y="9590405"/>
          <a:ext cx="7493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112395</xdr:rowOff>
    </xdr:from>
    <xdr:ext cx="534670" cy="25273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229100" y="933640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92,718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90805</xdr:rowOff>
    </xdr:from>
    <xdr:to>
      <xdr:col>24</xdr:col>
      <xdr:colOff>114300</xdr:colOff>
      <xdr:row>57</xdr:row>
      <xdr:rowOff>21590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127500" y="94824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76835</xdr:rowOff>
    </xdr:from>
    <xdr:to>
      <xdr:col>19</xdr:col>
      <xdr:colOff>171450</xdr:colOff>
      <xdr:row>57</xdr:row>
      <xdr:rowOff>140335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622550" y="9636125"/>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139065</xdr:rowOff>
    </xdr:from>
    <xdr:to>
      <xdr:col>20</xdr:col>
      <xdr:colOff>38100</xdr:colOff>
      <xdr:row>57</xdr:row>
      <xdr:rowOff>71120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384550" y="95307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86995</xdr:rowOff>
    </xdr:from>
    <xdr:ext cx="529590" cy="24765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187065" y="931100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137795</xdr:rowOff>
    </xdr:from>
    <xdr:to>
      <xdr:col>15</xdr:col>
      <xdr:colOff>50800</xdr:colOff>
      <xdr:row>57</xdr:row>
      <xdr:rowOff>76835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828800" y="9529445"/>
          <a:ext cx="79375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160020</xdr:rowOff>
    </xdr:from>
    <xdr:to>
      <xdr:col>15</xdr:col>
      <xdr:colOff>101600</xdr:colOff>
      <xdr:row>57</xdr:row>
      <xdr:rowOff>91440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571750" y="95516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106680</xdr:rowOff>
    </xdr:from>
    <xdr:ext cx="529590" cy="24828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393315" y="933069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56</xdr:row>
      <xdr:rowOff>137795</xdr:rowOff>
    </xdr:from>
    <xdr:to>
      <xdr:col>10</xdr:col>
      <xdr:colOff>114300</xdr:colOff>
      <xdr:row>58</xdr:row>
      <xdr:rowOff>73025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028700" y="9529445"/>
          <a:ext cx="8001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62865</xdr:rowOff>
    </xdr:from>
    <xdr:to>
      <xdr:col>10</xdr:col>
      <xdr:colOff>165100</xdr:colOff>
      <xdr:row>57</xdr:row>
      <xdr:rowOff>162560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778000" y="9622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153670</xdr:rowOff>
    </xdr:from>
    <xdr:ext cx="534670" cy="25209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580515" y="97129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163195</xdr:rowOff>
    </xdr:from>
    <xdr:to>
      <xdr:col>6</xdr:col>
      <xdr:colOff>38100</xdr:colOff>
      <xdr:row>58</xdr:row>
      <xdr:rowOff>95250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984250" y="97224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111760</xdr:rowOff>
    </xdr:from>
    <xdr:ext cx="529590" cy="25273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786765" y="950341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77470</xdr:rowOff>
    </xdr:from>
    <xdr:ext cx="762000" cy="25273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0068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77470</xdr:rowOff>
    </xdr:from>
    <xdr:ext cx="762000" cy="25273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2575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77470</xdr:rowOff>
    </xdr:from>
    <xdr:ext cx="756920" cy="25273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451100" y="103073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77470</xdr:rowOff>
    </xdr:from>
    <xdr:ext cx="762000" cy="25273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57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77470</xdr:rowOff>
    </xdr:from>
    <xdr:ext cx="762000" cy="25273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57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149225</xdr:rowOff>
    </xdr:from>
    <xdr:to>
      <xdr:col>24</xdr:col>
      <xdr:colOff>114300</xdr:colOff>
      <xdr:row>57</xdr:row>
      <xdr:rowOff>80010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127500" y="95408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128270</xdr:rowOff>
    </xdr:from>
    <xdr:ext cx="534670" cy="25146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229100" y="95199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90170</xdr:rowOff>
    </xdr:from>
    <xdr:to>
      <xdr:col>20</xdr:col>
      <xdr:colOff>38100</xdr:colOff>
      <xdr:row>58</xdr:row>
      <xdr:rowOff>20955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384550" y="964946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13335</xdr:rowOff>
    </xdr:from>
    <xdr:ext cx="529590" cy="25019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187065" y="9740265"/>
          <a:ext cx="5295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28575</xdr:rowOff>
    </xdr:from>
    <xdr:to>
      <xdr:col>15</xdr:col>
      <xdr:colOff>101600</xdr:colOff>
      <xdr:row>57</xdr:row>
      <xdr:rowOff>127635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571750" y="95878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117475</xdr:rowOff>
    </xdr:from>
    <xdr:ext cx="529590" cy="25209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393315" y="967676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88265</xdr:rowOff>
    </xdr:from>
    <xdr:to>
      <xdr:col>10</xdr:col>
      <xdr:colOff>165100</xdr:colOff>
      <xdr:row>57</xdr:row>
      <xdr:rowOff>19050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778000" y="94799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36195</xdr:rowOff>
    </xdr:from>
    <xdr:ext cx="534670" cy="24892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580515" y="926020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23495</xdr:rowOff>
    </xdr:from>
    <xdr:to>
      <xdr:col>6</xdr:col>
      <xdr:colOff>38100</xdr:colOff>
      <xdr:row>58</xdr:row>
      <xdr:rowOff>123825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984250" y="975042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114300</xdr:rowOff>
    </xdr:from>
    <xdr:ext cx="529590" cy="25273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86765" y="984123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31115</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685800" y="106203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55245</xdr:rowOff>
    </xdr:from>
    <xdr:to>
      <xdr:col>12</xdr:col>
      <xdr:colOff>127000</xdr:colOff>
      <xdr:row>66</xdr:row>
      <xdr:rowOff>135890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128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135890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7145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135890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7432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80010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685800" y="114274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4805" cy="21907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666750" y="112414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80010</xdr:rowOff>
    </xdr:from>
    <xdr:to>
      <xdr:col>28</xdr:col>
      <xdr:colOff>114300</xdr:colOff>
      <xdr:row>81</xdr:row>
      <xdr:rowOff>80010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3662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42545</xdr:rowOff>
    </xdr:from>
    <xdr:to>
      <xdr:col>28</xdr:col>
      <xdr:colOff>114300</xdr:colOff>
      <xdr:row>79</xdr:row>
      <xdr:rowOff>42545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289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72390</xdr:rowOff>
    </xdr:from>
    <xdr:ext cx="243840" cy="24892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474980" y="13152120"/>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34925</xdr:rowOff>
    </xdr:from>
    <xdr:ext cx="531495" cy="24955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455" y="127793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135890</xdr:rowOff>
    </xdr:from>
    <xdr:to>
      <xdr:col>28</xdr:col>
      <xdr:colOff>114300</xdr:colOff>
      <xdr:row>74</xdr:row>
      <xdr:rowOff>135890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2545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163830</xdr:rowOff>
    </xdr:from>
    <xdr:ext cx="531495" cy="25082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455" y="12405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98425</xdr:rowOff>
    </xdr:from>
    <xdr:to>
      <xdr:col>28</xdr:col>
      <xdr:colOff>114300</xdr:colOff>
      <xdr:row>72</xdr:row>
      <xdr:rowOff>98425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2172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128270</xdr:rowOff>
    </xdr:from>
    <xdr:ext cx="531495" cy="25146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455" y="120345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90805</xdr:rowOff>
    </xdr:from>
    <xdr:ext cx="531495" cy="24955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455" y="116617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52705</xdr:rowOff>
    </xdr:from>
    <xdr:ext cx="595630" cy="24828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370" y="112883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80010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685800" y="114274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52705</xdr:rowOff>
    </xdr:from>
    <xdr:to>
      <xdr:col>24</xdr:col>
      <xdr:colOff>62865</xdr:colOff>
      <xdr:row>79</xdr:row>
      <xdr:rowOff>17145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176395" y="11791315"/>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20955</xdr:rowOff>
    </xdr:from>
    <xdr:ext cx="469900" cy="25209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229100" y="132683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17145</xdr:rowOff>
    </xdr:from>
    <xdr:to>
      <xdr:col>24</xdr:col>
      <xdr:colOff>152400</xdr:colOff>
      <xdr:row>79</xdr:row>
      <xdr:rowOff>17145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108450" y="13264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1270</xdr:rowOff>
    </xdr:from>
    <xdr:ext cx="534670" cy="25273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229100" y="115722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80,459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52705</xdr:rowOff>
    </xdr:from>
    <xdr:to>
      <xdr:col>24</xdr:col>
      <xdr:colOff>152400</xdr:colOff>
      <xdr:row>70</xdr:row>
      <xdr:rowOff>52705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108450" y="11791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132080</xdr:rowOff>
    </xdr:from>
    <xdr:to>
      <xdr:col>24</xdr:col>
      <xdr:colOff>63500</xdr:colOff>
      <xdr:row>78</xdr:row>
      <xdr:rowOff>143510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429000" y="13211810"/>
          <a:ext cx="7493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160020</xdr:rowOff>
    </xdr:from>
    <xdr:ext cx="534670" cy="24955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229100" y="1290447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137160</xdr:rowOff>
    </xdr:from>
    <xdr:to>
      <xdr:col>24</xdr:col>
      <xdr:colOff>114300</xdr:colOff>
      <xdr:row>78</xdr:row>
      <xdr:rowOff>69215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127500" y="13049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143510</xdr:rowOff>
    </xdr:from>
    <xdr:to>
      <xdr:col>19</xdr:col>
      <xdr:colOff>171450</xdr:colOff>
      <xdr:row>78</xdr:row>
      <xdr:rowOff>150495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622550" y="1322324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146685</xdr:rowOff>
    </xdr:from>
    <xdr:to>
      <xdr:col>20</xdr:col>
      <xdr:colOff>38100</xdr:colOff>
      <xdr:row>78</xdr:row>
      <xdr:rowOff>77470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384550" y="1305877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94615</xdr:rowOff>
    </xdr:from>
    <xdr:ext cx="469900" cy="25273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219450" y="128390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145415</xdr:rowOff>
    </xdr:from>
    <xdr:to>
      <xdr:col>15</xdr:col>
      <xdr:colOff>50800</xdr:colOff>
      <xdr:row>78</xdr:row>
      <xdr:rowOff>150495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828800" y="1322514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42545</xdr:rowOff>
    </xdr:from>
    <xdr:to>
      <xdr:col>15</xdr:col>
      <xdr:colOff>101600</xdr:colOff>
      <xdr:row>78</xdr:row>
      <xdr:rowOff>142240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571750" y="131222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159385</xdr:rowOff>
    </xdr:from>
    <xdr:ext cx="469900" cy="25019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406650" y="1290383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139065</xdr:rowOff>
    </xdr:from>
    <xdr:to>
      <xdr:col>10</xdr:col>
      <xdr:colOff>114300</xdr:colOff>
      <xdr:row>78</xdr:row>
      <xdr:rowOff>145415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028700" y="1321879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21590</xdr:rowOff>
    </xdr:from>
    <xdr:to>
      <xdr:col>10</xdr:col>
      <xdr:colOff>165100</xdr:colOff>
      <xdr:row>78</xdr:row>
      <xdr:rowOff>121920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778000" y="131013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137795</xdr:rowOff>
    </xdr:from>
    <xdr:ext cx="469900" cy="24955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612900" y="128822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5715</xdr:rowOff>
    </xdr:from>
    <xdr:to>
      <xdr:col>6</xdr:col>
      <xdr:colOff>38100</xdr:colOff>
      <xdr:row>78</xdr:row>
      <xdr:rowOff>105410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984250" y="130854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120650</xdr:rowOff>
    </xdr:from>
    <xdr:ext cx="469900" cy="24892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19150" y="128651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77470</xdr:rowOff>
    </xdr:from>
    <xdr:ext cx="762000" cy="25273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0068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77470</xdr:rowOff>
    </xdr:from>
    <xdr:ext cx="762000" cy="25273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2575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77470</xdr:rowOff>
    </xdr:from>
    <xdr:ext cx="756920" cy="25273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451100" y="136601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77470</xdr:rowOff>
    </xdr:from>
    <xdr:ext cx="762000" cy="25273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6573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77470</xdr:rowOff>
    </xdr:from>
    <xdr:ext cx="762000" cy="25273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572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83185</xdr:rowOff>
    </xdr:from>
    <xdr:to>
      <xdr:col>24</xdr:col>
      <xdr:colOff>114300</xdr:colOff>
      <xdr:row>79</xdr:row>
      <xdr:rowOff>15240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127500" y="13162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163830</xdr:rowOff>
    </xdr:from>
    <xdr:ext cx="469900" cy="25146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229100" y="130759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94615</xdr:rowOff>
    </xdr:from>
    <xdr:to>
      <xdr:col>20</xdr:col>
      <xdr:colOff>38100</xdr:colOff>
      <xdr:row>79</xdr:row>
      <xdr:rowOff>25400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384550" y="131743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17145</xdr:rowOff>
    </xdr:from>
    <xdr:ext cx="469900" cy="24828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219450" y="132645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100330</xdr:rowOff>
    </xdr:from>
    <xdr:to>
      <xdr:col>15</xdr:col>
      <xdr:colOff>101600</xdr:colOff>
      <xdr:row>79</xdr:row>
      <xdr:rowOff>32385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571750" y="13180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22860</xdr:rowOff>
    </xdr:from>
    <xdr:ext cx="469900" cy="25273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406650" y="132702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95250</xdr:rowOff>
    </xdr:from>
    <xdr:to>
      <xdr:col>10</xdr:col>
      <xdr:colOff>165100</xdr:colOff>
      <xdr:row>79</xdr:row>
      <xdr:rowOff>26670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778000" y="13174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17780</xdr:rowOff>
    </xdr:from>
    <xdr:ext cx="469900" cy="24828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612900" y="1326515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89535</xdr:rowOff>
    </xdr:from>
    <xdr:to>
      <xdr:col>6</xdr:col>
      <xdr:colOff>38100</xdr:colOff>
      <xdr:row>79</xdr:row>
      <xdr:rowOff>20320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984250" y="1316926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12700</xdr:rowOff>
    </xdr:from>
    <xdr:ext cx="469900" cy="25082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19150" y="132600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31115</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685800" y="139731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55245</xdr:rowOff>
    </xdr:from>
    <xdr:to>
      <xdr:col>12</xdr:col>
      <xdr:colOff>127000</xdr:colOff>
      <xdr:row>86</xdr:row>
      <xdr:rowOff>135890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128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55245</xdr:rowOff>
    </xdr:from>
    <xdr:to>
      <xdr:col>18</xdr:col>
      <xdr:colOff>0</xdr:colOff>
      <xdr:row>86</xdr:row>
      <xdr:rowOff>135890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7145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55245</xdr:rowOff>
    </xdr:from>
    <xdr:to>
      <xdr:col>24</xdr:col>
      <xdr:colOff>0</xdr:colOff>
      <xdr:row>86</xdr:row>
      <xdr:rowOff>135890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27432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4805" cy="21907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666750" y="145942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455" y="169138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400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7708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082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52705</xdr:rowOff>
    </xdr:from>
    <xdr:ext cx="595630" cy="24828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22225</xdr:rowOff>
    </xdr:from>
    <xdr:to>
      <xdr:col>24</xdr:col>
      <xdr:colOff>62865</xdr:colOff>
      <xdr:row>98</xdr:row>
      <xdr:rowOff>79375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176395" y="1528127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83185</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229100" y="16542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79375</xdr:rowOff>
    </xdr:from>
    <xdr:to>
      <xdr:col>24</xdr:col>
      <xdr:colOff>152400</xdr:colOff>
      <xdr:row>98</xdr:row>
      <xdr:rowOff>79375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108450" y="16538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137160</xdr:rowOff>
    </xdr:from>
    <xdr:ext cx="598805" cy="254000"/>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229100" y="150609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169,737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22225</xdr:rowOff>
    </xdr:from>
    <xdr:to>
      <xdr:col>24</xdr:col>
      <xdr:colOff>152400</xdr:colOff>
      <xdr:row>91</xdr:row>
      <xdr:rowOff>22225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108450" y="15281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101600</xdr:rowOff>
    </xdr:from>
    <xdr:to>
      <xdr:col>24</xdr:col>
      <xdr:colOff>63500</xdr:colOff>
      <xdr:row>99</xdr:row>
      <xdr:rowOff>30480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429000" y="16389350"/>
          <a:ext cx="7493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163195</xdr:rowOff>
    </xdr:from>
    <xdr:ext cx="598805"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229100" y="157651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115,973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140335</xdr:rowOff>
    </xdr:from>
    <xdr:to>
      <xdr:col>24</xdr:col>
      <xdr:colOff>114300</xdr:colOff>
      <xdr:row>95</xdr:row>
      <xdr:rowOff>70485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127500" y="159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20320</xdr:rowOff>
    </xdr:from>
    <xdr:to>
      <xdr:col>19</xdr:col>
      <xdr:colOff>171450</xdr:colOff>
      <xdr:row>99</xdr:row>
      <xdr:rowOff>30480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622550" y="16650970"/>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48260</xdr:rowOff>
    </xdr:from>
    <xdr:to>
      <xdr:col>20</xdr:col>
      <xdr:colOff>38100</xdr:colOff>
      <xdr:row>96</xdr:row>
      <xdr:rowOff>149860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384550" y="16164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166370</xdr:rowOff>
    </xdr:from>
    <xdr:ext cx="529590" cy="25400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187065" y="159397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96,193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20320</xdr:rowOff>
    </xdr:from>
    <xdr:to>
      <xdr:col>15</xdr:col>
      <xdr:colOff>50800</xdr:colOff>
      <xdr:row>99</xdr:row>
      <xdr:rowOff>59055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828800" y="16650970"/>
          <a:ext cx="7937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82550</xdr:rowOff>
    </xdr:from>
    <xdr:to>
      <xdr:col>15</xdr:col>
      <xdr:colOff>101600</xdr:colOff>
      <xdr:row>97</xdr:row>
      <xdr:rowOff>12700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571750" y="1619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29210</xdr:rowOff>
    </xdr:from>
    <xdr:ext cx="529590" cy="25400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393315" y="159740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99</xdr:row>
      <xdr:rowOff>59055</xdr:rowOff>
    </xdr:from>
    <xdr:to>
      <xdr:col>10</xdr:col>
      <xdr:colOff>114300</xdr:colOff>
      <xdr:row>99</xdr:row>
      <xdr:rowOff>81915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028700" y="16689705"/>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152400</xdr:rowOff>
    </xdr:from>
    <xdr:to>
      <xdr:col>10</xdr:col>
      <xdr:colOff>165100</xdr:colOff>
      <xdr:row>97</xdr:row>
      <xdr:rowOff>82550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778000" y="162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99060</xdr:rowOff>
    </xdr:from>
    <xdr:ext cx="534670" cy="25400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580515" y="160439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6350</xdr:rowOff>
    </xdr:from>
    <xdr:to>
      <xdr:col>6</xdr:col>
      <xdr:colOff>38100</xdr:colOff>
      <xdr:row>97</xdr:row>
      <xdr:rowOff>107950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984250" y="1629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124460</xdr:rowOff>
    </xdr:from>
    <xdr:ext cx="52959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786765" y="16069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4511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50800</xdr:rowOff>
    </xdr:from>
    <xdr:to>
      <xdr:col>24</xdr:col>
      <xdr:colOff>114300</xdr:colOff>
      <xdr:row>97</xdr:row>
      <xdr:rowOff>152400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127500" y="163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29210</xdr:rowOff>
    </xdr:from>
    <xdr:ext cx="534670" cy="25400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229100" y="163169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151130</xdr:rowOff>
    </xdr:from>
    <xdr:to>
      <xdr:col>20</xdr:col>
      <xdr:colOff>38100</xdr:colOff>
      <xdr:row>99</xdr:row>
      <xdr:rowOff>81280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384550" y="16610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72390</xdr:rowOff>
    </xdr:from>
    <xdr:ext cx="52959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187065" y="16703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140970</xdr:rowOff>
    </xdr:from>
    <xdr:to>
      <xdr:col>15</xdr:col>
      <xdr:colOff>101600</xdr:colOff>
      <xdr:row>99</xdr:row>
      <xdr:rowOff>71120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57175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62230</xdr:rowOff>
    </xdr:from>
    <xdr:ext cx="52959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393315" y="16692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8255</xdr:rowOff>
    </xdr:from>
    <xdr:to>
      <xdr:col>10</xdr:col>
      <xdr:colOff>165100</xdr:colOff>
      <xdr:row>99</xdr:row>
      <xdr:rowOff>109855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7780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100965</xdr:rowOff>
    </xdr:from>
    <xdr:ext cx="534670" cy="25400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580515" y="167316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31115</xdr:rowOff>
    </xdr:from>
    <xdr:to>
      <xdr:col>6</xdr:col>
      <xdr:colOff>38100</xdr:colOff>
      <xdr:row>99</xdr:row>
      <xdr:rowOff>132715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984250" y="16661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123825</xdr:rowOff>
    </xdr:from>
    <xdr:ext cx="529590" cy="25400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786765" y="167544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31115</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956300" y="39147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55245</xdr:rowOff>
    </xdr:from>
    <xdr:to>
      <xdr:col>43</xdr:col>
      <xdr:colOff>63500</xdr:colOff>
      <xdr:row>26</xdr:row>
      <xdr:rowOff>135890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0642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135890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9850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135890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013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80010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5956300" y="47218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4805" cy="21907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918200" y="45358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80010</xdr:rowOff>
    </xdr:from>
    <xdr:to>
      <xdr:col>59</xdr:col>
      <xdr:colOff>50800</xdr:colOff>
      <xdr:row>41</xdr:row>
      <xdr:rowOff>80010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6957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108585</xdr:rowOff>
    </xdr:from>
    <xdr:ext cx="243840" cy="24828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726430" y="68179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135890</xdr:rowOff>
    </xdr:from>
    <xdr:to>
      <xdr:col>59</xdr:col>
      <xdr:colOff>50800</xdr:colOff>
      <xdr:row>38</xdr:row>
      <xdr:rowOff>135890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65100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163830</xdr:rowOff>
    </xdr:from>
    <xdr:ext cx="526415" cy="25082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81955" y="63703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24130</xdr:rowOff>
    </xdr:from>
    <xdr:to>
      <xdr:col>59</xdr:col>
      <xdr:colOff>50800</xdr:colOff>
      <xdr:row>36</xdr:row>
      <xdr:rowOff>24130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60629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52705</xdr:rowOff>
    </xdr:from>
    <xdr:ext cx="595630" cy="24828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17820" y="592391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80010</xdr:rowOff>
    </xdr:from>
    <xdr:to>
      <xdr:col>59</xdr:col>
      <xdr:colOff>50800</xdr:colOff>
      <xdr:row>33</xdr:row>
      <xdr:rowOff>80010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5615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108585</xdr:rowOff>
    </xdr:from>
    <xdr:ext cx="595630" cy="24828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17820" y="54768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135890</xdr:rowOff>
    </xdr:from>
    <xdr:to>
      <xdr:col>59</xdr:col>
      <xdr:colOff>50800</xdr:colOff>
      <xdr:row>30</xdr:row>
      <xdr:rowOff>135890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516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163830</xdr:rowOff>
    </xdr:from>
    <xdr:ext cx="595630" cy="25082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17820" y="502920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52705</xdr:rowOff>
    </xdr:from>
    <xdr:ext cx="595630" cy="24828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417820" y="45827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80010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5956300" y="47218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32</xdr:row>
      <xdr:rowOff>42545</xdr:rowOff>
    </xdr:from>
    <xdr:to>
      <xdr:col>54</xdr:col>
      <xdr:colOff>171450</xdr:colOff>
      <xdr:row>39</xdr:row>
      <xdr:rowOff>5715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429750" y="5410835"/>
          <a:ext cx="0" cy="1136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10795</xdr:rowOff>
    </xdr:from>
    <xdr:ext cx="529590" cy="24765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9480550" y="655256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45,743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5715</xdr:rowOff>
    </xdr:from>
    <xdr:to>
      <xdr:col>55</xdr:col>
      <xdr:colOff>88900</xdr:colOff>
      <xdr:row>39</xdr:row>
      <xdr:rowOff>5715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359900" y="6547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159385</xdr:rowOff>
    </xdr:from>
    <xdr:ext cx="593725" cy="250190"/>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9480550" y="5192395"/>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172,913</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42545</xdr:rowOff>
    </xdr:from>
    <xdr:to>
      <xdr:col>55</xdr:col>
      <xdr:colOff>88900</xdr:colOff>
      <xdr:row>32</xdr:row>
      <xdr:rowOff>42545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359900" y="5410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156210</xdr:rowOff>
    </xdr:from>
    <xdr:to>
      <xdr:col>55</xdr:col>
      <xdr:colOff>0</xdr:colOff>
      <xdr:row>37</xdr:row>
      <xdr:rowOff>107950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686800" y="5356860"/>
          <a:ext cx="742950" cy="957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22860</xdr:rowOff>
    </xdr:from>
    <xdr:ext cx="529590" cy="25273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9480550" y="5894070"/>
          <a:ext cx="5295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97,100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1270</xdr:rowOff>
    </xdr:from>
    <xdr:to>
      <xdr:col>55</xdr:col>
      <xdr:colOff>50800</xdr:colOff>
      <xdr:row>36</xdr:row>
      <xdr:rowOff>100330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398000" y="60401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31</xdr:row>
      <xdr:rowOff>156210</xdr:rowOff>
    </xdr:from>
    <xdr:to>
      <xdr:col>50</xdr:col>
      <xdr:colOff>114300</xdr:colOff>
      <xdr:row>37</xdr:row>
      <xdr:rowOff>102870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86700" y="5356860"/>
          <a:ext cx="800100" cy="952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97155</xdr:rowOff>
    </xdr:from>
    <xdr:to>
      <xdr:col>50</xdr:col>
      <xdr:colOff>165100</xdr:colOff>
      <xdr:row>31</xdr:row>
      <xdr:rowOff>29845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36000" y="51301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45720</xdr:rowOff>
    </xdr:from>
    <xdr:ext cx="593725" cy="25019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06130" y="491109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83185</xdr:rowOff>
    </xdr:from>
    <xdr:to>
      <xdr:col>45</xdr:col>
      <xdr:colOff>171450</xdr:colOff>
      <xdr:row>37</xdr:row>
      <xdr:rowOff>102870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080250" y="6289675"/>
          <a:ext cx="8064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39370</xdr:rowOff>
    </xdr:from>
    <xdr:to>
      <xdr:col>46</xdr:col>
      <xdr:colOff>38100</xdr:colOff>
      <xdr:row>37</xdr:row>
      <xdr:rowOff>139065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42250" y="62458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154940</xdr:rowOff>
    </xdr:from>
    <xdr:ext cx="529590" cy="24955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44765" y="602615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83185</xdr:rowOff>
    </xdr:from>
    <xdr:to>
      <xdr:col>41</xdr:col>
      <xdr:colOff>50800</xdr:colOff>
      <xdr:row>38</xdr:row>
      <xdr:rowOff>69850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286500" y="6289675"/>
          <a:ext cx="79375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112395</xdr:rowOff>
    </xdr:from>
    <xdr:to>
      <xdr:col>41</xdr:col>
      <xdr:colOff>101600</xdr:colOff>
      <xdr:row>38</xdr:row>
      <xdr:rowOff>43815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029450" y="6318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36195</xdr:rowOff>
    </xdr:from>
    <xdr:ext cx="529590" cy="24892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851015" y="6410325"/>
          <a:ext cx="529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117475</xdr:rowOff>
    </xdr:from>
    <xdr:to>
      <xdr:col>36</xdr:col>
      <xdr:colOff>165100</xdr:colOff>
      <xdr:row>38</xdr:row>
      <xdr:rowOff>50800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235700" y="63239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67310</xdr:rowOff>
    </xdr:from>
    <xdr:ext cx="534670" cy="25082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038215" y="61061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77470</xdr:rowOff>
    </xdr:from>
    <xdr:ext cx="762000" cy="25273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2583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77470</xdr:rowOff>
    </xdr:from>
    <xdr:ext cx="762000" cy="25273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15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77470</xdr:rowOff>
    </xdr:from>
    <xdr:ext cx="762000" cy="25273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715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77470</xdr:rowOff>
    </xdr:from>
    <xdr:ext cx="756920" cy="25273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908800" y="69545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77470</xdr:rowOff>
    </xdr:from>
    <xdr:ext cx="762000" cy="25273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115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59055</xdr:rowOff>
    </xdr:from>
    <xdr:to>
      <xdr:col>55</xdr:col>
      <xdr:colOff>50800</xdr:colOff>
      <xdr:row>37</xdr:row>
      <xdr:rowOff>158750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398000" y="62655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38100</xdr:rowOff>
    </xdr:from>
    <xdr:ext cx="529590" cy="25273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9480550" y="624459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106680</xdr:rowOff>
    </xdr:from>
    <xdr:to>
      <xdr:col>50</xdr:col>
      <xdr:colOff>165100</xdr:colOff>
      <xdr:row>32</xdr:row>
      <xdr:rowOff>38735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36000" y="53073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29845</xdr:rowOff>
    </xdr:from>
    <xdr:ext cx="593725" cy="24765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06130" y="5398135"/>
          <a:ext cx="5937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52070</xdr:rowOff>
    </xdr:from>
    <xdr:to>
      <xdr:col>46</xdr:col>
      <xdr:colOff>38100</xdr:colOff>
      <xdr:row>37</xdr:row>
      <xdr:rowOff>151130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42250" y="6258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142875</xdr:rowOff>
    </xdr:from>
    <xdr:ext cx="529590" cy="24828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44765" y="634936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33655</xdr:rowOff>
    </xdr:from>
    <xdr:to>
      <xdr:col>41</xdr:col>
      <xdr:colOff>101600</xdr:colOff>
      <xdr:row>37</xdr:row>
      <xdr:rowOff>132080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029450" y="62401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149225</xdr:rowOff>
    </xdr:from>
    <xdr:ext cx="529590" cy="25273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851015" y="602043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19050</xdr:rowOff>
    </xdr:from>
    <xdr:to>
      <xdr:col>36</xdr:col>
      <xdr:colOff>165100</xdr:colOff>
      <xdr:row>38</xdr:row>
      <xdr:rowOff>118745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235700" y="6393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109855</xdr:rowOff>
    </xdr:from>
    <xdr:ext cx="534670" cy="25146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38215" y="64839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31115</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5956300" y="72675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55245</xdr:rowOff>
    </xdr:from>
    <xdr:to>
      <xdr:col>43</xdr:col>
      <xdr:colOff>63500</xdr:colOff>
      <xdr:row>46</xdr:row>
      <xdr:rowOff>135890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0642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135890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9850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135890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013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80010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5956300" y="80746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4805" cy="21907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200" y="78886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80010</xdr:rowOff>
    </xdr:from>
    <xdr:to>
      <xdr:col>59</xdr:col>
      <xdr:colOff>50800</xdr:colOff>
      <xdr:row>61</xdr:row>
      <xdr:rowOff>80010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5956300" y="10309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42545</xdr:rowOff>
    </xdr:from>
    <xdr:to>
      <xdr:col>59</xdr:col>
      <xdr:colOff>50800</xdr:colOff>
      <xdr:row>59</xdr:row>
      <xdr:rowOff>42545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956300" y="9937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3840" cy="24892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726430" y="9799320"/>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6415" cy="24955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481955" y="942657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135890</xdr:rowOff>
    </xdr:from>
    <xdr:to>
      <xdr:col>59</xdr:col>
      <xdr:colOff>50800</xdr:colOff>
      <xdr:row>54</xdr:row>
      <xdr:rowOff>135890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9192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163830</xdr:rowOff>
    </xdr:from>
    <xdr:ext cx="595630" cy="25082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417820" y="905256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98425</xdr:rowOff>
    </xdr:from>
    <xdr:to>
      <xdr:col>59</xdr:col>
      <xdr:colOff>50800</xdr:colOff>
      <xdr:row>52</xdr:row>
      <xdr:rowOff>98425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956300" y="8819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128270</xdr:rowOff>
    </xdr:from>
    <xdr:ext cx="595630" cy="25146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417820" y="86817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90805</xdr:rowOff>
    </xdr:from>
    <xdr:ext cx="595630" cy="24955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417820" y="83089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828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417820" y="7935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80010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5956300" y="80746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73025</xdr:rowOff>
    </xdr:from>
    <xdr:to>
      <xdr:col>54</xdr:col>
      <xdr:colOff>171450</xdr:colOff>
      <xdr:row>57</xdr:row>
      <xdr:rowOff>112395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429750" y="8458835"/>
          <a:ext cx="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116840</xdr:rowOff>
    </xdr:from>
    <xdr:ext cx="529590" cy="252730"/>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9480550" y="967613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35,699</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112395</xdr:rowOff>
    </xdr:from>
    <xdr:to>
      <xdr:col>55</xdr:col>
      <xdr:colOff>88900</xdr:colOff>
      <xdr:row>57</xdr:row>
      <xdr:rowOff>112395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359900" y="9671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20320</xdr:rowOff>
    </xdr:from>
    <xdr:ext cx="593725" cy="252730"/>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9480550" y="823849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198,526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73025</xdr:rowOff>
    </xdr:from>
    <xdr:to>
      <xdr:col>55</xdr:col>
      <xdr:colOff>88900</xdr:colOff>
      <xdr:row>50</xdr:row>
      <xdr:rowOff>73025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359900" y="8458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3175</xdr:rowOff>
    </xdr:from>
    <xdr:to>
      <xdr:col>55</xdr:col>
      <xdr:colOff>0</xdr:colOff>
      <xdr:row>56</xdr:row>
      <xdr:rowOff>26035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686800" y="9227185"/>
          <a:ext cx="74295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162560</xdr:rowOff>
    </xdr:from>
    <xdr:ext cx="529590" cy="24828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9480550" y="9051290"/>
          <a:ext cx="5295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92,919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140335</xdr:rowOff>
    </xdr:from>
    <xdr:to>
      <xdr:col>55</xdr:col>
      <xdr:colOff>50800</xdr:colOff>
      <xdr:row>55</xdr:row>
      <xdr:rowOff>71755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398000" y="91967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55</xdr:row>
      <xdr:rowOff>3175</xdr:rowOff>
    </xdr:from>
    <xdr:to>
      <xdr:col>50</xdr:col>
      <xdr:colOff>114300</xdr:colOff>
      <xdr:row>55</xdr:row>
      <xdr:rowOff>111760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86700" y="9227185"/>
          <a:ext cx="8001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41275</xdr:rowOff>
    </xdr:from>
    <xdr:to>
      <xdr:col>50</xdr:col>
      <xdr:colOff>165100</xdr:colOff>
      <xdr:row>53</xdr:row>
      <xdr:rowOff>140970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36000" y="8930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51</xdr:row>
      <xdr:rowOff>157480</xdr:rowOff>
    </xdr:from>
    <xdr:ext cx="593725" cy="25273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06130" y="871093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55245</xdr:rowOff>
    </xdr:from>
    <xdr:to>
      <xdr:col>45</xdr:col>
      <xdr:colOff>171450</xdr:colOff>
      <xdr:row>55</xdr:row>
      <xdr:rowOff>111760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080250" y="9111615"/>
          <a:ext cx="80645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7620</xdr:rowOff>
    </xdr:from>
    <xdr:to>
      <xdr:col>46</xdr:col>
      <xdr:colOff>38100</xdr:colOff>
      <xdr:row>53</xdr:row>
      <xdr:rowOff>107315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42250" y="88963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124460</xdr:rowOff>
    </xdr:from>
    <xdr:ext cx="593725" cy="24955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12380" y="8677910"/>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55245</xdr:rowOff>
    </xdr:from>
    <xdr:to>
      <xdr:col>41</xdr:col>
      <xdr:colOff>50800</xdr:colOff>
      <xdr:row>55</xdr:row>
      <xdr:rowOff>5715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286500" y="9111615"/>
          <a:ext cx="7937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39370</xdr:rowOff>
    </xdr:from>
    <xdr:to>
      <xdr:col>41</xdr:col>
      <xdr:colOff>101600</xdr:colOff>
      <xdr:row>55</xdr:row>
      <xdr:rowOff>140335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029450" y="9263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130175</xdr:rowOff>
    </xdr:from>
    <xdr:ext cx="529590" cy="25209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851015" y="935418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30480</xdr:rowOff>
    </xdr:from>
    <xdr:to>
      <xdr:col>36</xdr:col>
      <xdr:colOff>165100</xdr:colOff>
      <xdr:row>55</xdr:row>
      <xdr:rowOff>128905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235700" y="92544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121920</xdr:rowOff>
    </xdr:from>
    <xdr:ext cx="534670" cy="25082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038215" y="934593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77470</xdr:rowOff>
    </xdr:from>
    <xdr:ext cx="762000" cy="25273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2583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77470</xdr:rowOff>
    </xdr:from>
    <xdr:ext cx="762000" cy="25273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15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77470</xdr:rowOff>
    </xdr:from>
    <xdr:ext cx="762000" cy="25273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715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77470</xdr:rowOff>
    </xdr:from>
    <xdr:ext cx="756920" cy="25273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908800" y="103073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77470</xdr:rowOff>
    </xdr:from>
    <xdr:ext cx="762000" cy="25273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115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144780</xdr:rowOff>
    </xdr:from>
    <xdr:to>
      <xdr:col>55</xdr:col>
      <xdr:colOff>50800</xdr:colOff>
      <xdr:row>56</xdr:row>
      <xdr:rowOff>75565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398000" y="936879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123825</xdr:rowOff>
    </xdr:from>
    <xdr:ext cx="529590" cy="24955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9480550" y="934783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120650</xdr:rowOff>
    </xdr:from>
    <xdr:to>
      <xdr:col>50</xdr:col>
      <xdr:colOff>165100</xdr:colOff>
      <xdr:row>55</xdr:row>
      <xdr:rowOff>52070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36000" y="9177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43180</xdr:rowOff>
    </xdr:from>
    <xdr:ext cx="534670" cy="25209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38515" y="92671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61595</xdr:rowOff>
    </xdr:from>
    <xdr:to>
      <xdr:col>46</xdr:col>
      <xdr:colOff>38100</xdr:colOff>
      <xdr:row>55</xdr:row>
      <xdr:rowOff>162560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42250" y="928560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152400</xdr:rowOff>
    </xdr:from>
    <xdr:ext cx="529590" cy="25209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44765" y="937641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5715</xdr:rowOff>
    </xdr:from>
    <xdr:to>
      <xdr:col>41</xdr:col>
      <xdr:colOff>101600</xdr:colOff>
      <xdr:row>54</xdr:row>
      <xdr:rowOff>106045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029450" y="90620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52</xdr:row>
      <xdr:rowOff>121920</xdr:rowOff>
    </xdr:from>
    <xdr:ext cx="593725" cy="25082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818630" y="8843010"/>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123825</xdr:rowOff>
    </xdr:from>
    <xdr:to>
      <xdr:col>36</xdr:col>
      <xdr:colOff>165100</xdr:colOff>
      <xdr:row>55</xdr:row>
      <xdr:rowOff>54610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235700" y="91801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71755</xdr:rowOff>
    </xdr:from>
    <xdr:ext cx="534670" cy="24892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38215" y="896048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31115</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5956300" y="106203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55245</xdr:rowOff>
    </xdr:from>
    <xdr:to>
      <xdr:col>43</xdr:col>
      <xdr:colOff>63500</xdr:colOff>
      <xdr:row>66</xdr:row>
      <xdr:rowOff>135890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0642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135890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9850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135890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0137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80010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5956300" y="114274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4805" cy="21907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918200" y="112414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80010</xdr:rowOff>
    </xdr:from>
    <xdr:to>
      <xdr:col>59</xdr:col>
      <xdr:colOff>50800</xdr:colOff>
      <xdr:row>81</xdr:row>
      <xdr:rowOff>80010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5956300" y="13662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95885</xdr:rowOff>
    </xdr:from>
    <xdr:to>
      <xdr:col>59</xdr:col>
      <xdr:colOff>50800</xdr:colOff>
      <xdr:row>79</xdr:row>
      <xdr:rowOff>95885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956300" y="13343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125730</xdr:rowOff>
    </xdr:from>
    <xdr:ext cx="243840" cy="24892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726430" y="13205460"/>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111760</xdr:rowOff>
    </xdr:from>
    <xdr:to>
      <xdr:col>59</xdr:col>
      <xdr:colOff>50800</xdr:colOff>
      <xdr:row>77</xdr:row>
      <xdr:rowOff>111760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3023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140335</xdr:rowOff>
    </xdr:from>
    <xdr:ext cx="526415" cy="24765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481955" y="12884785"/>
          <a:ext cx="526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128905</xdr:rowOff>
    </xdr:from>
    <xdr:to>
      <xdr:col>59</xdr:col>
      <xdr:colOff>50800</xdr:colOff>
      <xdr:row>75</xdr:row>
      <xdr:rowOff>128905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956300" y="12705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156845</xdr:rowOff>
    </xdr:from>
    <xdr:ext cx="526415" cy="25019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481955" y="12566015"/>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144780</xdr:rowOff>
    </xdr:from>
    <xdr:to>
      <xdr:col>59</xdr:col>
      <xdr:colOff>50800</xdr:colOff>
      <xdr:row>73</xdr:row>
      <xdr:rowOff>144780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956300" y="123863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26415" cy="25209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481955" y="12247245"/>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161290</xdr:rowOff>
    </xdr:from>
    <xdr:to>
      <xdr:col>59</xdr:col>
      <xdr:colOff>50800</xdr:colOff>
      <xdr:row>71</xdr:row>
      <xdr:rowOff>161290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956300" y="12067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20955</xdr:rowOff>
    </xdr:from>
    <xdr:ext cx="595630" cy="25209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417820" y="119272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7620</xdr:rowOff>
    </xdr:from>
    <xdr:to>
      <xdr:col>59</xdr:col>
      <xdr:colOff>50800</xdr:colOff>
      <xdr:row>70</xdr:row>
      <xdr:rowOff>7620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5956300" y="117462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37465</xdr:rowOff>
    </xdr:from>
    <xdr:ext cx="595630" cy="25273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417820" y="116084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52705</xdr:rowOff>
    </xdr:from>
    <xdr:ext cx="595630" cy="24828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417820" y="112883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80010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5956300" y="114274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161290</xdr:rowOff>
    </xdr:from>
    <xdr:to>
      <xdr:col>54</xdr:col>
      <xdr:colOff>171450</xdr:colOff>
      <xdr:row>79</xdr:row>
      <xdr:rowOff>87630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429750" y="118999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91440</xdr:rowOff>
    </xdr:from>
    <xdr:ext cx="373380" cy="25146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9480550" y="13338810"/>
          <a:ext cx="373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87630</xdr:rowOff>
    </xdr:from>
    <xdr:to>
      <xdr:col>55</xdr:col>
      <xdr:colOff>88900</xdr:colOff>
      <xdr:row>79</xdr:row>
      <xdr:rowOff>87630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359900" y="13335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107950</xdr:rowOff>
    </xdr:from>
    <xdr:ext cx="593725" cy="24828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9480550" y="1167892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135,721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161290</xdr:rowOff>
    </xdr:from>
    <xdr:to>
      <xdr:col>55</xdr:col>
      <xdr:colOff>88900</xdr:colOff>
      <xdr:row>70</xdr:row>
      <xdr:rowOff>161290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359900" y="11899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52705</xdr:rowOff>
    </xdr:from>
    <xdr:to>
      <xdr:col>55</xdr:col>
      <xdr:colOff>0</xdr:colOff>
      <xdr:row>78</xdr:row>
      <xdr:rowOff>102870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686800" y="13132435"/>
          <a:ext cx="7429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113030</xdr:rowOff>
    </xdr:from>
    <xdr:ext cx="529590" cy="252730"/>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9480550" y="12857480"/>
          <a:ext cx="5295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91440</xdr:rowOff>
    </xdr:from>
    <xdr:to>
      <xdr:col>55</xdr:col>
      <xdr:colOff>50800</xdr:colOff>
      <xdr:row>78</xdr:row>
      <xdr:rowOff>22225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398000" y="1300353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80010</xdr:rowOff>
    </xdr:from>
    <xdr:to>
      <xdr:col>50</xdr:col>
      <xdr:colOff>114300</xdr:colOff>
      <xdr:row>78</xdr:row>
      <xdr:rowOff>52705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86700" y="12992100"/>
          <a:ext cx="8001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50165</xdr:rowOff>
    </xdr:from>
    <xdr:to>
      <xdr:col>50</xdr:col>
      <xdr:colOff>165100</xdr:colOff>
      <xdr:row>75</xdr:row>
      <xdr:rowOff>149225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36000" y="126269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163830</xdr:rowOff>
    </xdr:from>
    <xdr:ext cx="534670" cy="25082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38515" y="124053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80010</xdr:rowOff>
    </xdr:from>
    <xdr:to>
      <xdr:col>45</xdr:col>
      <xdr:colOff>171450</xdr:colOff>
      <xdr:row>77</xdr:row>
      <xdr:rowOff>143510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080250" y="12992100"/>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56515</xdr:rowOff>
    </xdr:from>
    <xdr:to>
      <xdr:col>46</xdr:col>
      <xdr:colOff>38100</xdr:colOff>
      <xdr:row>75</xdr:row>
      <xdr:rowOff>156210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42250" y="126333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5080</xdr:rowOff>
    </xdr:from>
    <xdr:ext cx="529590" cy="25273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44765" y="1241425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143510</xdr:rowOff>
    </xdr:from>
    <xdr:to>
      <xdr:col>41</xdr:col>
      <xdr:colOff>50800</xdr:colOff>
      <xdr:row>78</xdr:row>
      <xdr:rowOff>61595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286500" y="13055600"/>
          <a:ext cx="79375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7620</xdr:rowOff>
    </xdr:from>
    <xdr:to>
      <xdr:col>41</xdr:col>
      <xdr:colOff>101600</xdr:colOff>
      <xdr:row>78</xdr:row>
      <xdr:rowOff>107315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029450" y="13087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98425</xdr:rowOff>
    </xdr:from>
    <xdr:ext cx="529590" cy="25273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851015" y="1317815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152400</xdr:rowOff>
    </xdr:from>
    <xdr:to>
      <xdr:col>36</xdr:col>
      <xdr:colOff>165100</xdr:colOff>
      <xdr:row>78</xdr:row>
      <xdr:rowOff>84455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235700" y="130644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100965</xdr:rowOff>
    </xdr:from>
    <xdr:ext cx="534670" cy="25019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038215" y="1284541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77470</xdr:rowOff>
    </xdr:from>
    <xdr:ext cx="762000" cy="25273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25830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77470</xdr:rowOff>
    </xdr:from>
    <xdr:ext cx="762000" cy="25273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3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77470</xdr:rowOff>
    </xdr:from>
    <xdr:ext cx="762000" cy="25273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152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77470</xdr:rowOff>
    </xdr:from>
    <xdr:ext cx="756920" cy="25273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908800" y="136601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77470</xdr:rowOff>
    </xdr:from>
    <xdr:ext cx="762000" cy="25273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1150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52070</xdr:rowOff>
    </xdr:from>
    <xdr:to>
      <xdr:col>55</xdr:col>
      <xdr:colOff>50800</xdr:colOff>
      <xdr:row>78</xdr:row>
      <xdr:rowOff>151130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398000" y="131318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31750</xdr:rowOff>
    </xdr:from>
    <xdr:ext cx="529590" cy="247650"/>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9480550" y="13111480"/>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3810</xdr:rowOff>
    </xdr:from>
    <xdr:to>
      <xdr:col>50</xdr:col>
      <xdr:colOff>165100</xdr:colOff>
      <xdr:row>78</xdr:row>
      <xdr:rowOff>103505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36000" y="13083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94615</xdr:rowOff>
    </xdr:from>
    <xdr:ext cx="534670" cy="25273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38515" y="131743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31115</xdr:rowOff>
    </xdr:from>
    <xdr:to>
      <xdr:col>46</xdr:col>
      <xdr:colOff>38100</xdr:colOff>
      <xdr:row>77</xdr:row>
      <xdr:rowOff>129540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42250" y="1294320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121920</xdr:rowOff>
    </xdr:from>
    <xdr:ext cx="529590" cy="25082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44765" y="13034010"/>
          <a:ext cx="529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94615</xdr:rowOff>
    </xdr:from>
    <xdr:to>
      <xdr:col>41</xdr:col>
      <xdr:colOff>101600</xdr:colOff>
      <xdr:row>78</xdr:row>
      <xdr:rowOff>25400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029450" y="130067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41275</xdr:rowOff>
    </xdr:from>
    <xdr:ext cx="529590" cy="25209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51015" y="1278572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13335</xdr:rowOff>
    </xdr:from>
    <xdr:to>
      <xdr:col>36</xdr:col>
      <xdr:colOff>165100</xdr:colOff>
      <xdr:row>78</xdr:row>
      <xdr:rowOff>111760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235700" y="130930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104140</xdr:rowOff>
    </xdr:from>
    <xdr:ext cx="534670" cy="25082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38215" y="131838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31115</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5956300" y="139731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55245</xdr:rowOff>
    </xdr:from>
    <xdr:to>
      <xdr:col>43</xdr:col>
      <xdr:colOff>63500</xdr:colOff>
      <xdr:row>86</xdr:row>
      <xdr:rowOff>135890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0642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55245</xdr:rowOff>
    </xdr:from>
    <xdr:to>
      <xdr:col>48</xdr:col>
      <xdr:colOff>127000</xdr:colOff>
      <xdr:row>86</xdr:row>
      <xdr:rowOff>135890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9850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55245</xdr:rowOff>
    </xdr:from>
    <xdr:to>
      <xdr:col>54</xdr:col>
      <xdr:colOff>127000</xdr:colOff>
      <xdr:row>86</xdr:row>
      <xdr:rowOff>135890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0137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4805" cy="21907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200" y="145942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840"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726430" y="165874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6415" cy="25400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481955" y="16260445"/>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641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481955" y="159340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6415" cy="25400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481955" y="1560830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7620</xdr:rowOff>
    </xdr:from>
    <xdr:to>
      <xdr:col>59</xdr:col>
      <xdr:colOff>50800</xdr:colOff>
      <xdr:row>90</xdr:row>
      <xdr:rowOff>7620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5956300" y="150990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5630" cy="25273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417820" y="149612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95630" cy="24828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541782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51435</xdr:rowOff>
    </xdr:from>
    <xdr:to>
      <xdr:col>54</xdr:col>
      <xdr:colOff>171450</xdr:colOff>
      <xdr:row>98</xdr:row>
      <xdr:rowOff>113665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429750" y="15142845"/>
          <a:ext cx="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117475</xdr:rowOff>
    </xdr:from>
    <xdr:ext cx="529590" cy="259080"/>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9480550" y="16576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113665</xdr:rowOff>
    </xdr:from>
    <xdr:to>
      <xdr:col>55</xdr:col>
      <xdr:colOff>88900</xdr:colOff>
      <xdr:row>98</xdr:row>
      <xdr:rowOff>113665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359900" y="16572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0</xdr:rowOff>
    </xdr:from>
    <xdr:ext cx="593725" cy="252730"/>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9480550" y="1492377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145,932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51435</xdr:rowOff>
    </xdr:from>
    <xdr:to>
      <xdr:col>55</xdr:col>
      <xdr:colOff>88900</xdr:colOff>
      <xdr:row>90</xdr:row>
      <xdr:rowOff>51435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359900" y="15142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99695</xdr:rowOff>
    </xdr:from>
    <xdr:to>
      <xdr:col>55</xdr:col>
      <xdr:colOff>0</xdr:colOff>
      <xdr:row>96</xdr:row>
      <xdr:rowOff>60325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686800" y="16044545"/>
          <a:ext cx="74295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15240</xdr:rowOff>
    </xdr:from>
    <xdr:ext cx="529590" cy="259080"/>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9480550" y="1596009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163830</xdr:rowOff>
    </xdr:from>
    <xdr:to>
      <xdr:col>55</xdr:col>
      <xdr:colOff>50800</xdr:colOff>
      <xdr:row>96</xdr:row>
      <xdr:rowOff>93980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398000" y="16108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99695</xdr:rowOff>
    </xdr:from>
    <xdr:to>
      <xdr:col>50</xdr:col>
      <xdr:colOff>114300</xdr:colOff>
      <xdr:row>97</xdr:row>
      <xdr:rowOff>41275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86700" y="16044545"/>
          <a:ext cx="8001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57785</xdr:rowOff>
    </xdr:from>
    <xdr:to>
      <xdr:col>50</xdr:col>
      <xdr:colOff>165100</xdr:colOff>
      <xdr:row>96</xdr:row>
      <xdr:rowOff>159385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36000" y="1617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150495</xdr:rowOff>
    </xdr:from>
    <xdr:ext cx="53467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38515" y="16266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159385</xdr:rowOff>
    </xdr:from>
    <xdr:to>
      <xdr:col>45</xdr:col>
      <xdr:colOff>171450</xdr:colOff>
      <xdr:row>97</xdr:row>
      <xdr:rowOff>41275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080250" y="15932785"/>
          <a:ext cx="80645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34290</xdr:rowOff>
    </xdr:from>
    <xdr:to>
      <xdr:col>46</xdr:col>
      <xdr:colOff>38100</xdr:colOff>
      <xdr:row>96</xdr:row>
      <xdr:rowOff>135890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42250" y="16150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152400</xdr:rowOff>
    </xdr:from>
    <xdr:ext cx="52959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44765" y="159258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159385</xdr:rowOff>
    </xdr:from>
    <xdr:to>
      <xdr:col>41</xdr:col>
      <xdr:colOff>50800</xdr:colOff>
      <xdr:row>95</xdr:row>
      <xdr:rowOff>2540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286500" y="15932785"/>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38735</xdr:rowOff>
    </xdr:from>
    <xdr:to>
      <xdr:col>41</xdr:col>
      <xdr:colOff>101600</xdr:colOff>
      <xdr:row>96</xdr:row>
      <xdr:rowOff>140335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029450" y="1615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132080</xdr:rowOff>
    </xdr:from>
    <xdr:ext cx="529590" cy="25400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851015" y="162483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67945</xdr:rowOff>
    </xdr:from>
    <xdr:to>
      <xdr:col>36</xdr:col>
      <xdr:colOff>165100</xdr:colOff>
      <xdr:row>96</xdr:row>
      <xdr:rowOff>169545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235700" y="1618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160655</xdr:rowOff>
    </xdr:from>
    <xdr:ext cx="53467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038215" y="1627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908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9525</xdr:rowOff>
    </xdr:from>
    <xdr:to>
      <xdr:col>55</xdr:col>
      <xdr:colOff>50800</xdr:colOff>
      <xdr:row>96</xdr:row>
      <xdr:rowOff>111125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398000" y="16125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159385</xdr:rowOff>
    </xdr:from>
    <xdr:ext cx="529590" cy="2584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9480550" y="161042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48895</xdr:rowOff>
    </xdr:from>
    <xdr:to>
      <xdr:col>50</xdr:col>
      <xdr:colOff>165100</xdr:colOff>
      <xdr:row>95</xdr:row>
      <xdr:rowOff>150495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36000" y="159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167005</xdr:rowOff>
    </xdr:from>
    <xdr:ext cx="534670" cy="25400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38515" y="157689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161925</xdr:rowOff>
    </xdr:from>
    <xdr:to>
      <xdr:col>46</xdr:col>
      <xdr:colOff>38100</xdr:colOff>
      <xdr:row>97</xdr:row>
      <xdr:rowOff>92075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42250" y="16278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83185</xdr:rowOff>
    </xdr:from>
    <xdr:ext cx="529590"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44765" y="163709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109220</xdr:rowOff>
    </xdr:from>
    <xdr:to>
      <xdr:col>41</xdr:col>
      <xdr:colOff>101600</xdr:colOff>
      <xdr:row>95</xdr:row>
      <xdr:rowOff>38735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029450" y="15882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55245</xdr:rowOff>
    </xdr:from>
    <xdr:ext cx="529590" cy="25400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851015" y="15657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123190</xdr:rowOff>
    </xdr:from>
    <xdr:to>
      <xdr:col>36</xdr:col>
      <xdr:colOff>165100</xdr:colOff>
      <xdr:row>95</xdr:row>
      <xdr:rowOff>53340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235700" y="158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69850</xdr:rowOff>
    </xdr:from>
    <xdr:ext cx="534670"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038215" y="1567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171450</xdr:colOff>
      <xdr:row>25</xdr:row>
      <xdr:rowOff>31115</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1207750" y="39147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55245</xdr:rowOff>
    </xdr:from>
    <xdr:to>
      <xdr:col>74</xdr:col>
      <xdr:colOff>0</xdr:colOff>
      <xdr:row>26</xdr:row>
      <xdr:rowOff>135890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1315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135890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2364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135890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2651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171450</xdr:colOff>
      <xdr:row>41</xdr:row>
      <xdr:rowOff>80010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1207750" y="47218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07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169650" y="45358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80010</xdr:rowOff>
    </xdr:from>
    <xdr:to>
      <xdr:col>89</xdr:col>
      <xdr:colOff>171450</xdr:colOff>
      <xdr:row>41</xdr:row>
      <xdr:rowOff>80010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1207750" y="6957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135890</xdr:rowOff>
    </xdr:from>
    <xdr:to>
      <xdr:col>89</xdr:col>
      <xdr:colOff>171450</xdr:colOff>
      <xdr:row>38</xdr:row>
      <xdr:rowOff>135890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1207750" y="65100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163830</xdr:rowOff>
    </xdr:from>
    <xdr:ext cx="243840" cy="25082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977880" y="6370320"/>
          <a:ext cx="243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24130</xdr:rowOff>
    </xdr:from>
    <xdr:to>
      <xdr:col>89</xdr:col>
      <xdr:colOff>171450</xdr:colOff>
      <xdr:row>36</xdr:row>
      <xdr:rowOff>24130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1207750" y="60629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52705</xdr:rowOff>
    </xdr:from>
    <xdr:ext cx="531495" cy="24828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733405" y="592391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80010</xdr:rowOff>
    </xdr:from>
    <xdr:to>
      <xdr:col>89</xdr:col>
      <xdr:colOff>171450</xdr:colOff>
      <xdr:row>33</xdr:row>
      <xdr:rowOff>80010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1207750" y="56159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108585</xdr:rowOff>
    </xdr:from>
    <xdr:ext cx="531495" cy="24828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0733405" y="54768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135890</xdr:rowOff>
    </xdr:from>
    <xdr:to>
      <xdr:col>89</xdr:col>
      <xdr:colOff>171450</xdr:colOff>
      <xdr:row>30</xdr:row>
      <xdr:rowOff>135890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1207750" y="516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163830</xdr:rowOff>
    </xdr:from>
    <xdr:ext cx="531495" cy="25082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0733405" y="502920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28</xdr:row>
      <xdr:rowOff>24130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31495" cy="24828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0733405" y="45827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41</xdr:row>
      <xdr:rowOff>80010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1207750" y="47218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39370</xdr:rowOff>
    </xdr:from>
    <xdr:to>
      <xdr:col>85</xdr:col>
      <xdr:colOff>126365</xdr:colOff>
      <xdr:row>38</xdr:row>
      <xdr:rowOff>135890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698345" y="507238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140335</xdr:rowOff>
    </xdr:from>
    <xdr:ext cx="249555" cy="247650"/>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4744700" y="6514465"/>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135890</xdr:rowOff>
    </xdr:from>
    <xdr:to>
      <xdr:col>86</xdr:col>
      <xdr:colOff>25400</xdr:colOff>
      <xdr:row>38</xdr:row>
      <xdr:rowOff>135890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611350" y="6510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155575</xdr:rowOff>
    </xdr:from>
    <xdr:ext cx="534670" cy="248920"/>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4744700" y="485330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32,156</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39370</xdr:rowOff>
    </xdr:from>
    <xdr:to>
      <xdr:col>86</xdr:col>
      <xdr:colOff>25400</xdr:colOff>
      <xdr:row>30</xdr:row>
      <xdr:rowOff>39370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611350" y="5072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156210</xdr:rowOff>
    </xdr:from>
    <xdr:to>
      <xdr:col>85</xdr:col>
      <xdr:colOff>127000</xdr:colOff>
      <xdr:row>38</xdr:row>
      <xdr:rowOff>17780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938250" y="636270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43815</xdr:rowOff>
    </xdr:from>
    <xdr:ext cx="469900" cy="252730"/>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4744700" y="608266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21590</xdr:rowOff>
    </xdr:from>
    <xdr:to>
      <xdr:col>85</xdr:col>
      <xdr:colOff>171450</xdr:colOff>
      <xdr:row>37</xdr:row>
      <xdr:rowOff>121920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649450" y="622808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15240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144500" y="636270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50800</xdr:rowOff>
    </xdr:from>
    <xdr:to>
      <xdr:col>81</xdr:col>
      <xdr:colOff>101600</xdr:colOff>
      <xdr:row>33</xdr:row>
      <xdr:rowOff>150495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887450" y="5586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31</xdr:row>
      <xdr:rowOff>163830</xdr:rowOff>
    </xdr:from>
    <xdr:ext cx="529590" cy="25146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709015" y="536448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15240</xdr:rowOff>
    </xdr:from>
    <xdr:to>
      <xdr:col>76</xdr:col>
      <xdr:colOff>114300</xdr:colOff>
      <xdr:row>38</xdr:row>
      <xdr:rowOff>43815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344400" y="638937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31115</xdr:rowOff>
    </xdr:from>
    <xdr:to>
      <xdr:col>76</xdr:col>
      <xdr:colOff>165100</xdr:colOff>
      <xdr:row>34</xdr:row>
      <xdr:rowOff>129540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093700" y="5734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146685</xdr:rowOff>
    </xdr:from>
    <xdr:ext cx="534670" cy="25146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896215" y="55149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43815</xdr:rowOff>
    </xdr:from>
    <xdr:to>
      <xdr:col>71</xdr:col>
      <xdr:colOff>171450</xdr:colOff>
      <xdr:row>38</xdr:row>
      <xdr:rowOff>122555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1537950" y="6417945"/>
          <a:ext cx="80645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106680</xdr:rowOff>
    </xdr:from>
    <xdr:to>
      <xdr:col>72</xdr:col>
      <xdr:colOff>38100</xdr:colOff>
      <xdr:row>38</xdr:row>
      <xdr:rowOff>39370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299950" y="631317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54610</xdr:rowOff>
    </xdr:from>
    <xdr:ext cx="469900" cy="25082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134850" y="60934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140335</xdr:rowOff>
    </xdr:from>
    <xdr:to>
      <xdr:col>67</xdr:col>
      <xdr:colOff>101600</xdr:colOff>
      <xdr:row>38</xdr:row>
      <xdr:rowOff>71755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1487150" y="6346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87630</xdr:rowOff>
    </xdr:from>
    <xdr:ext cx="469900" cy="24765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1322050" y="612648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77470</xdr:rowOff>
    </xdr:from>
    <xdr:ext cx="762000" cy="25273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5288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77470</xdr:rowOff>
    </xdr:from>
    <xdr:ext cx="756920" cy="25273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766800" y="69545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77470</xdr:rowOff>
    </xdr:from>
    <xdr:ext cx="762000" cy="25273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973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77470</xdr:rowOff>
    </xdr:from>
    <xdr:ext cx="762000" cy="25273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72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77470</xdr:rowOff>
    </xdr:from>
    <xdr:ext cx="756920" cy="25273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1366500" y="69545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135890</xdr:rowOff>
    </xdr:from>
    <xdr:to>
      <xdr:col>85</xdr:col>
      <xdr:colOff>171450</xdr:colOff>
      <xdr:row>38</xdr:row>
      <xdr:rowOff>68580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649450" y="634238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37</xdr:row>
      <xdr:rowOff>52705</xdr:rowOff>
    </xdr:from>
    <xdr:ext cx="469900" cy="24828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4744700" y="62591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106680</xdr:rowOff>
    </xdr:from>
    <xdr:to>
      <xdr:col>81</xdr:col>
      <xdr:colOff>101600</xdr:colOff>
      <xdr:row>38</xdr:row>
      <xdr:rowOff>38735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887450" y="6313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29845</xdr:rowOff>
    </xdr:from>
    <xdr:ext cx="469900" cy="24765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722350" y="640397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132080</xdr:rowOff>
    </xdr:from>
    <xdr:to>
      <xdr:col>76</xdr:col>
      <xdr:colOff>165100</xdr:colOff>
      <xdr:row>38</xdr:row>
      <xdr:rowOff>64135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093700" y="63385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55245</xdr:rowOff>
    </xdr:from>
    <xdr:ext cx="469900" cy="25273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928600" y="64293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162560</xdr:rowOff>
    </xdr:from>
    <xdr:to>
      <xdr:col>72</xdr:col>
      <xdr:colOff>38100</xdr:colOff>
      <xdr:row>38</xdr:row>
      <xdr:rowOff>94615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299950" y="63690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85090</xdr:rowOff>
    </xdr:from>
    <xdr:ext cx="469900" cy="24765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34850" y="645922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73025</xdr:rowOff>
    </xdr:from>
    <xdr:to>
      <xdr:col>67</xdr:col>
      <xdr:colOff>101600</xdr:colOff>
      <xdr:row>39</xdr:row>
      <xdr:rowOff>4445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1487150" y="64471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162560</xdr:rowOff>
    </xdr:from>
    <xdr:ext cx="378460" cy="24828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367770" y="653669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171450</xdr:colOff>
      <xdr:row>45</xdr:row>
      <xdr:rowOff>31115</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1207750" y="72675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55245</xdr:rowOff>
    </xdr:from>
    <xdr:to>
      <xdr:col>74</xdr:col>
      <xdr:colOff>0</xdr:colOff>
      <xdr:row>46</xdr:row>
      <xdr:rowOff>135890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1315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135890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2364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135890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2651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171450</xdr:colOff>
      <xdr:row>61</xdr:row>
      <xdr:rowOff>80010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1207750" y="80746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07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169650" y="78886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80010</xdr:rowOff>
    </xdr:from>
    <xdr:to>
      <xdr:col>89</xdr:col>
      <xdr:colOff>171450</xdr:colOff>
      <xdr:row>61</xdr:row>
      <xdr:rowOff>80010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1207750" y="10309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135890</xdr:rowOff>
    </xdr:from>
    <xdr:to>
      <xdr:col>89</xdr:col>
      <xdr:colOff>171450</xdr:colOff>
      <xdr:row>54</xdr:row>
      <xdr:rowOff>135890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1207750" y="9192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163830</xdr:rowOff>
    </xdr:from>
    <xdr:ext cx="243840" cy="25082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0977880" y="9052560"/>
          <a:ext cx="243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48</xdr:row>
      <xdr:rowOff>24130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52705</xdr:rowOff>
    </xdr:from>
    <xdr:ext cx="243840" cy="24828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0977880" y="79355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61</xdr:row>
      <xdr:rowOff>80010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1207750" y="80746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135890</xdr:rowOff>
    </xdr:from>
    <xdr:to>
      <xdr:col>85</xdr:col>
      <xdr:colOff>126365</xdr:colOff>
      <xdr:row>54</xdr:row>
      <xdr:rowOff>135890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698345" y="919226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4828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474470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135890</xdr:rowOff>
    </xdr:from>
    <xdr:to>
      <xdr:col>86</xdr:col>
      <xdr:colOff>25400</xdr:colOff>
      <xdr:row>54</xdr:row>
      <xdr:rowOff>135890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611350" y="9192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4828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4744700" y="889889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135890</xdr:rowOff>
    </xdr:from>
    <xdr:to>
      <xdr:col>86</xdr:col>
      <xdr:colOff>25400</xdr:colOff>
      <xdr:row>54</xdr:row>
      <xdr:rowOff>135890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611350" y="9192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135890</xdr:rowOff>
    </xdr:from>
    <xdr:to>
      <xdr:col>85</xdr:col>
      <xdr:colOff>127000</xdr:colOff>
      <xdr:row>54</xdr:row>
      <xdr:rowOff>135890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938250" y="919226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66040</xdr:rowOff>
    </xdr:from>
    <xdr:ext cx="249555" cy="24828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4744700" y="9122410"/>
          <a:ext cx="24955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17780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649450" y="9143365"/>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135890</xdr:rowOff>
    </xdr:from>
    <xdr:to>
      <xdr:col>81</xdr:col>
      <xdr:colOff>50800</xdr:colOff>
      <xdr:row>54</xdr:row>
      <xdr:rowOff>135890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144500" y="919226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17780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887450" y="91433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4828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83284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135890</xdr:rowOff>
    </xdr:from>
    <xdr:to>
      <xdr:col>76</xdr:col>
      <xdr:colOff>114300</xdr:colOff>
      <xdr:row>54</xdr:row>
      <xdr:rowOff>135890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344400" y="919226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17780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093700" y="91433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4828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03020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135890</xdr:rowOff>
    </xdr:from>
    <xdr:to>
      <xdr:col>71</xdr:col>
      <xdr:colOff>171450</xdr:colOff>
      <xdr:row>54</xdr:row>
      <xdr:rowOff>135890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1537950" y="919226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17780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299950" y="914336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4828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22629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17780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1487150" y="91433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4828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43254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77470</xdr:rowOff>
    </xdr:from>
    <xdr:ext cx="762000" cy="25273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5288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77470</xdr:rowOff>
    </xdr:from>
    <xdr:ext cx="756920" cy="25273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766800" y="103073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77470</xdr:rowOff>
    </xdr:from>
    <xdr:ext cx="762000" cy="25273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973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77470</xdr:rowOff>
    </xdr:from>
    <xdr:ext cx="762000" cy="25273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172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77470</xdr:rowOff>
    </xdr:from>
    <xdr:ext cx="756920" cy="25273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366500" y="103073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17780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649450" y="9143365"/>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121920</xdr:rowOff>
    </xdr:from>
    <xdr:ext cx="249555" cy="25082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4744700" y="901065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17780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887450" y="91433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4475" cy="24955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832840" y="8923655"/>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17780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093700" y="91433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9555" cy="24955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030200" y="892365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17780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299950" y="914336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4475" cy="24955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226290" y="8923655"/>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17780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1487150" y="91433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4475" cy="24955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432540" y="8923655"/>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171450</xdr:colOff>
      <xdr:row>65</xdr:row>
      <xdr:rowOff>31115</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1207750" y="106203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55245</xdr:rowOff>
    </xdr:from>
    <xdr:to>
      <xdr:col>74</xdr:col>
      <xdr:colOff>0</xdr:colOff>
      <xdr:row>66</xdr:row>
      <xdr:rowOff>135890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13157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135890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2364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135890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2651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171450</xdr:colOff>
      <xdr:row>81</xdr:row>
      <xdr:rowOff>80010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1207750" y="114274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07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169650" y="112414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80010</xdr:rowOff>
    </xdr:from>
    <xdr:to>
      <xdr:col>89</xdr:col>
      <xdr:colOff>171450</xdr:colOff>
      <xdr:row>81</xdr:row>
      <xdr:rowOff>80010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1207750" y="13662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108585</xdr:rowOff>
    </xdr:from>
    <xdr:ext cx="243840" cy="24828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0977880" y="135235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135890</xdr:rowOff>
    </xdr:from>
    <xdr:to>
      <xdr:col>89</xdr:col>
      <xdr:colOff>171450</xdr:colOff>
      <xdr:row>79</xdr:row>
      <xdr:rowOff>135890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207750" y="13383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163830</xdr:rowOff>
    </xdr:from>
    <xdr:ext cx="531495" cy="25082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0733405" y="132435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24130</xdr:rowOff>
    </xdr:from>
    <xdr:to>
      <xdr:col>89</xdr:col>
      <xdr:colOff>171450</xdr:colOff>
      <xdr:row>78</xdr:row>
      <xdr:rowOff>24130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1207750" y="13103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52705</xdr:rowOff>
    </xdr:from>
    <xdr:ext cx="531495" cy="24828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0733405" y="129647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80010</xdr:rowOff>
    </xdr:from>
    <xdr:to>
      <xdr:col>89</xdr:col>
      <xdr:colOff>171450</xdr:colOff>
      <xdr:row>76</xdr:row>
      <xdr:rowOff>80010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1207750" y="12824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108585</xdr:rowOff>
    </xdr:from>
    <xdr:ext cx="531495" cy="24828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0733405" y="126853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135890</xdr:rowOff>
    </xdr:from>
    <xdr:to>
      <xdr:col>89</xdr:col>
      <xdr:colOff>171450</xdr:colOff>
      <xdr:row>74</xdr:row>
      <xdr:rowOff>135890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1207750" y="12545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163830</xdr:rowOff>
    </xdr:from>
    <xdr:ext cx="531495" cy="25082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0733405" y="12405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24130</xdr:rowOff>
    </xdr:from>
    <xdr:to>
      <xdr:col>89</xdr:col>
      <xdr:colOff>171450</xdr:colOff>
      <xdr:row>73</xdr:row>
      <xdr:rowOff>24130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1207750" y="12265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52705</xdr:rowOff>
    </xdr:from>
    <xdr:ext cx="595630" cy="24828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0669270" y="12126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80010</xdr:rowOff>
    </xdr:from>
    <xdr:to>
      <xdr:col>89</xdr:col>
      <xdr:colOff>171450</xdr:colOff>
      <xdr:row>71</xdr:row>
      <xdr:rowOff>80010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1207750" y="11986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108585</xdr:rowOff>
    </xdr:from>
    <xdr:ext cx="595630" cy="24828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0669270" y="11847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69</xdr:row>
      <xdr:rowOff>135890</xdr:rowOff>
    </xdr:from>
    <xdr:to>
      <xdr:col>89</xdr:col>
      <xdr:colOff>171450</xdr:colOff>
      <xdr:row>69</xdr:row>
      <xdr:rowOff>135890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1207750" y="11706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68</xdr:row>
      <xdr:rowOff>163830</xdr:rowOff>
    </xdr:from>
    <xdr:ext cx="595630" cy="25082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0669270" y="1156716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68</xdr:row>
      <xdr:rowOff>24130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52705</xdr:rowOff>
    </xdr:from>
    <xdr:ext cx="595630" cy="24828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0669270" y="112883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81</xdr:row>
      <xdr:rowOff>80010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1207750" y="114274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95885</xdr:rowOff>
    </xdr:from>
    <xdr:to>
      <xdr:col>85</xdr:col>
      <xdr:colOff>126365</xdr:colOff>
      <xdr:row>78</xdr:row>
      <xdr:rowOff>132080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698345" y="1183449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135890</xdr:rowOff>
    </xdr:from>
    <xdr:ext cx="534670" cy="252730"/>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4744700" y="132156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132080</xdr:rowOff>
    </xdr:from>
    <xdr:to>
      <xdr:col>86</xdr:col>
      <xdr:colOff>25400</xdr:colOff>
      <xdr:row>78</xdr:row>
      <xdr:rowOff>132080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611350" y="1321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43815</xdr:rowOff>
    </xdr:from>
    <xdr:ext cx="598805" cy="252730"/>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4744700" y="1161478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130,840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95885</xdr:rowOff>
    </xdr:from>
    <xdr:to>
      <xdr:col>86</xdr:col>
      <xdr:colOff>25400</xdr:colOff>
      <xdr:row>70</xdr:row>
      <xdr:rowOff>95885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611350" y="11834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29845</xdr:rowOff>
    </xdr:from>
    <xdr:to>
      <xdr:col>85</xdr:col>
      <xdr:colOff>127000</xdr:colOff>
      <xdr:row>76</xdr:row>
      <xdr:rowOff>82550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938250" y="12774295"/>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74</xdr:row>
      <xdr:rowOff>92075</xdr:rowOff>
    </xdr:from>
    <xdr:ext cx="534670" cy="251460"/>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4744700" y="1250124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69850</xdr:rowOff>
    </xdr:from>
    <xdr:to>
      <xdr:col>85</xdr:col>
      <xdr:colOff>171450</xdr:colOff>
      <xdr:row>76</xdr:row>
      <xdr:rowOff>1270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649450" y="1264666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82550</xdr:rowOff>
    </xdr:from>
    <xdr:to>
      <xdr:col>81</xdr:col>
      <xdr:colOff>50800</xdr:colOff>
      <xdr:row>76</xdr:row>
      <xdr:rowOff>141605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144500" y="12827000"/>
          <a:ext cx="7937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21590</xdr:rowOff>
    </xdr:from>
    <xdr:to>
      <xdr:col>81</xdr:col>
      <xdr:colOff>101600</xdr:colOff>
      <xdr:row>75</xdr:row>
      <xdr:rowOff>121920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887450" y="125984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137795</xdr:rowOff>
    </xdr:from>
    <xdr:ext cx="529590" cy="24955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709015" y="1237932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76</xdr:row>
      <xdr:rowOff>141605</xdr:rowOff>
    </xdr:from>
    <xdr:to>
      <xdr:col>76</xdr:col>
      <xdr:colOff>114300</xdr:colOff>
      <xdr:row>77</xdr:row>
      <xdr:rowOff>51435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344400" y="12886055"/>
          <a:ext cx="8001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82550</xdr:rowOff>
    </xdr:from>
    <xdr:to>
      <xdr:col>76</xdr:col>
      <xdr:colOff>165100</xdr:colOff>
      <xdr:row>76</xdr:row>
      <xdr:rowOff>14605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093700" y="126593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30480</xdr:rowOff>
    </xdr:from>
    <xdr:ext cx="534670" cy="24765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896215" y="1243965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51435</xdr:rowOff>
    </xdr:from>
    <xdr:to>
      <xdr:col>71</xdr:col>
      <xdr:colOff>171450</xdr:colOff>
      <xdr:row>77</xdr:row>
      <xdr:rowOff>64135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1537950" y="12963525"/>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95885</xdr:rowOff>
    </xdr:from>
    <xdr:to>
      <xdr:col>72</xdr:col>
      <xdr:colOff>38100</xdr:colOff>
      <xdr:row>76</xdr:row>
      <xdr:rowOff>28575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299950" y="1267269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43815</xdr:rowOff>
    </xdr:from>
    <xdr:ext cx="529590" cy="25273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102465" y="1245298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88900</xdr:rowOff>
    </xdr:from>
    <xdr:to>
      <xdr:col>67</xdr:col>
      <xdr:colOff>101600</xdr:colOff>
      <xdr:row>76</xdr:row>
      <xdr:rowOff>19685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1487150" y="126657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36830</xdr:rowOff>
    </xdr:from>
    <xdr:ext cx="529590" cy="25146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308715" y="1244600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77470</xdr:rowOff>
    </xdr:from>
    <xdr:ext cx="762000" cy="25273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52880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77470</xdr:rowOff>
    </xdr:from>
    <xdr:ext cx="756920" cy="25273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766800" y="136601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77470</xdr:rowOff>
    </xdr:from>
    <xdr:ext cx="762000" cy="25273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9730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77470</xdr:rowOff>
    </xdr:from>
    <xdr:ext cx="762000" cy="25273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729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77470</xdr:rowOff>
    </xdr:from>
    <xdr:ext cx="756920" cy="25273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366500" y="136601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147955</xdr:rowOff>
    </xdr:from>
    <xdr:to>
      <xdr:col>85</xdr:col>
      <xdr:colOff>171450</xdr:colOff>
      <xdr:row>76</xdr:row>
      <xdr:rowOff>78740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649450" y="12724765"/>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75</xdr:row>
      <xdr:rowOff>127635</xdr:rowOff>
    </xdr:from>
    <xdr:ext cx="534670" cy="248920"/>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4744700" y="1270444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33020</xdr:rowOff>
    </xdr:from>
    <xdr:to>
      <xdr:col>81</xdr:col>
      <xdr:colOff>101600</xdr:colOff>
      <xdr:row>76</xdr:row>
      <xdr:rowOff>131445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887450" y="127774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123825</xdr:rowOff>
    </xdr:from>
    <xdr:ext cx="529590" cy="24955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709015" y="1286827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92710</xdr:rowOff>
    </xdr:from>
    <xdr:to>
      <xdr:col>76</xdr:col>
      <xdr:colOff>165100</xdr:colOff>
      <xdr:row>77</xdr:row>
      <xdr:rowOff>23495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093700" y="128371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15875</xdr:rowOff>
    </xdr:from>
    <xdr:ext cx="534670" cy="24892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896215" y="1292796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2540</xdr:rowOff>
    </xdr:from>
    <xdr:to>
      <xdr:col>72</xdr:col>
      <xdr:colOff>38100</xdr:colOff>
      <xdr:row>77</xdr:row>
      <xdr:rowOff>101600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299950" y="129146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93345</xdr:rowOff>
    </xdr:from>
    <xdr:ext cx="529590" cy="25273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02465" y="1300543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15240</xdr:rowOff>
    </xdr:from>
    <xdr:to>
      <xdr:col>67</xdr:col>
      <xdr:colOff>101600</xdr:colOff>
      <xdr:row>77</xdr:row>
      <xdr:rowOff>113665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1487150" y="129273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106045</xdr:rowOff>
    </xdr:from>
    <xdr:ext cx="529590" cy="24892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308715" y="13018135"/>
          <a:ext cx="529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171450</xdr:colOff>
      <xdr:row>85</xdr:row>
      <xdr:rowOff>31115</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1207750" y="139731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55245</xdr:rowOff>
    </xdr:from>
    <xdr:to>
      <xdr:col>74</xdr:col>
      <xdr:colOff>0</xdr:colOff>
      <xdr:row>86</xdr:row>
      <xdr:rowOff>135890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13157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55245</xdr:rowOff>
    </xdr:from>
    <xdr:to>
      <xdr:col>79</xdr:col>
      <xdr:colOff>63500</xdr:colOff>
      <xdr:row>86</xdr:row>
      <xdr:rowOff>135890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2364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55245</xdr:rowOff>
    </xdr:from>
    <xdr:to>
      <xdr:col>85</xdr:col>
      <xdr:colOff>63500</xdr:colOff>
      <xdr:row>86</xdr:row>
      <xdr:rowOff>135890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2651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171450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07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169650" y="145942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0977880" y="165328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00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0733405" y="157708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07334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171450</xdr:colOff>
      <xdr:row>90</xdr:row>
      <xdr:rowOff>61595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90805</xdr:rowOff>
    </xdr:from>
    <xdr:ext cx="595630" cy="25082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06692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88</xdr:row>
      <xdr:rowOff>24130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828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066927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133350</xdr:rowOff>
    </xdr:from>
    <xdr:to>
      <xdr:col>85</xdr:col>
      <xdr:colOff>126365</xdr:colOff>
      <xdr:row>98</xdr:row>
      <xdr:rowOff>95250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698345" y="1522476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99060</xdr:rowOff>
    </xdr:from>
    <xdr:ext cx="469900" cy="254000"/>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4744700" y="165582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95250</xdr:rowOff>
    </xdr:from>
    <xdr:to>
      <xdr:col>86</xdr:col>
      <xdr:colOff>25400</xdr:colOff>
      <xdr:row>98</xdr:row>
      <xdr:rowOff>95250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611350" y="16554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81280</xdr:rowOff>
    </xdr:from>
    <xdr:ext cx="598805" cy="25336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4744700" y="150050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114,218</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133350</xdr:rowOff>
    </xdr:from>
    <xdr:to>
      <xdr:col>86</xdr:col>
      <xdr:colOff>25400</xdr:colOff>
      <xdr:row>90</xdr:row>
      <xdr:rowOff>133350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611350" y="15224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119380</xdr:rowOff>
    </xdr:from>
    <xdr:to>
      <xdr:col>85</xdr:col>
      <xdr:colOff>127000</xdr:colOff>
      <xdr:row>98</xdr:row>
      <xdr:rowOff>124460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938250" y="16407130"/>
          <a:ext cx="762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147320</xdr:rowOff>
    </xdr:from>
    <xdr:ext cx="534670" cy="259080"/>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4744700" y="15920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124460</xdr:rowOff>
    </xdr:from>
    <xdr:to>
      <xdr:col>85</xdr:col>
      <xdr:colOff>171450</xdr:colOff>
      <xdr:row>96</xdr:row>
      <xdr:rowOff>54610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649450" y="160693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124460</xdr:rowOff>
    </xdr:from>
    <xdr:to>
      <xdr:col>81</xdr:col>
      <xdr:colOff>50800</xdr:colOff>
      <xdr:row>99</xdr:row>
      <xdr:rowOff>29210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144500" y="16583660"/>
          <a:ext cx="7937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68580</xdr:rowOff>
    </xdr:from>
    <xdr:to>
      <xdr:col>81</xdr:col>
      <xdr:colOff>101600</xdr:colOff>
      <xdr:row>96</xdr:row>
      <xdr:rowOff>170180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887450" y="161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15240</xdr:rowOff>
    </xdr:from>
    <xdr:ext cx="52959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709015" y="159600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99</xdr:row>
      <xdr:rowOff>29210</xdr:rowOff>
    </xdr:from>
    <xdr:to>
      <xdr:col>76</xdr:col>
      <xdr:colOff>114300</xdr:colOff>
      <xdr:row>99</xdr:row>
      <xdr:rowOff>39370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344400" y="16659860"/>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154940</xdr:rowOff>
    </xdr:from>
    <xdr:to>
      <xdr:col>76</xdr:col>
      <xdr:colOff>165100</xdr:colOff>
      <xdr:row>96</xdr:row>
      <xdr:rowOff>84455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093700" y="16099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100965</xdr:rowOff>
    </xdr:from>
    <xdr:ext cx="534670" cy="25400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896215" y="158743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39370</xdr:rowOff>
    </xdr:from>
    <xdr:to>
      <xdr:col>71</xdr:col>
      <xdr:colOff>171450</xdr:colOff>
      <xdr:row>99</xdr:row>
      <xdr:rowOff>40640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1537950" y="1667002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12700</xdr:rowOff>
    </xdr:from>
    <xdr:to>
      <xdr:col>72</xdr:col>
      <xdr:colOff>38100</xdr:colOff>
      <xdr:row>97</xdr:row>
      <xdr:rowOff>114300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299950" y="1630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130810</xdr:rowOff>
    </xdr:from>
    <xdr:ext cx="52959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102465" y="16075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27305</xdr:rowOff>
    </xdr:from>
    <xdr:to>
      <xdr:col>67</xdr:col>
      <xdr:colOff>101600</xdr:colOff>
      <xdr:row>97</xdr:row>
      <xdr:rowOff>128905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1487150" y="1631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145415</xdr:rowOff>
    </xdr:from>
    <xdr:ext cx="529590" cy="25400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1308715" y="160902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766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13665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68580</xdr:rowOff>
    </xdr:from>
    <xdr:to>
      <xdr:col>85</xdr:col>
      <xdr:colOff>171450</xdr:colOff>
      <xdr:row>97</xdr:row>
      <xdr:rowOff>170180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649450" y="163563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46990</xdr:rowOff>
    </xdr:from>
    <xdr:ext cx="534670" cy="259080"/>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4744700" y="16334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73660</xdr:rowOff>
    </xdr:from>
    <xdr:to>
      <xdr:col>81</xdr:col>
      <xdr:colOff>101600</xdr:colOff>
      <xdr:row>99</xdr:row>
      <xdr:rowOff>3810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88745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166370</xdr:rowOff>
    </xdr:from>
    <xdr:ext cx="469900" cy="25400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722350" y="166255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149225</xdr:rowOff>
    </xdr:from>
    <xdr:to>
      <xdr:col>76</xdr:col>
      <xdr:colOff>165100</xdr:colOff>
      <xdr:row>99</xdr:row>
      <xdr:rowOff>79375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0937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70485</xdr:rowOff>
    </xdr:from>
    <xdr:ext cx="46990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928600" y="16701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160020</xdr:rowOff>
    </xdr:from>
    <xdr:to>
      <xdr:col>72</xdr:col>
      <xdr:colOff>38100</xdr:colOff>
      <xdr:row>99</xdr:row>
      <xdr:rowOff>90170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299950" y="16619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99</xdr:row>
      <xdr:rowOff>81280</xdr:rowOff>
    </xdr:from>
    <xdr:ext cx="378460"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172950" y="16711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160655</xdr:rowOff>
    </xdr:from>
    <xdr:to>
      <xdr:col>67</xdr:col>
      <xdr:colOff>101600</xdr:colOff>
      <xdr:row>99</xdr:row>
      <xdr:rowOff>90805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148715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81915</xdr:rowOff>
    </xdr:from>
    <xdr:ext cx="378460"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1367770" y="16712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31115</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64592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55245</xdr:rowOff>
    </xdr:from>
    <xdr:to>
      <xdr:col>104</xdr:col>
      <xdr:colOff>127000</xdr:colOff>
      <xdr:row>26</xdr:row>
      <xdr:rowOff>135890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6586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135890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74879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135890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5166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80010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64592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4805" cy="21907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6440150" y="45358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80010</xdr:rowOff>
    </xdr:from>
    <xdr:to>
      <xdr:col>120</xdr:col>
      <xdr:colOff>114300</xdr:colOff>
      <xdr:row>41</xdr:row>
      <xdr:rowOff>80010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64592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24130</xdr:rowOff>
    </xdr:from>
    <xdr:to>
      <xdr:col>120</xdr:col>
      <xdr:colOff>114300</xdr:colOff>
      <xdr:row>38</xdr:row>
      <xdr:rowOff>24130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6459200" y="6398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52705</xdr:rowOff>
    </xdr:from>
    <xdr:ext cx="243840" cy="24828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6248380" y="62591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135890</xdr:rowOff>
    </xdr:from>
    <xdr:to>
      <xdr:col>120</xdr:col>
      <xdr:colOff>114300</xdr:colOff>
      <xdr:row>34</xdr:row>
      <xdr:rowOff>135890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6459200" y="5839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163830</xdr:rowOff>
    </xdr:from>
    <xdr:ext cx="531495" cy="25082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5984855" y="5699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80010</xdr:rowOff>
    </xdr:from>
    <xdr:to>
      <xdr:col>120</xdr:col>
      <xdr:colOff>114300</xdr:colOff>
      <xdr:row>31</xdr:row>
      <xdr:rowOff>80010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6459200" y="5280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108585</xdr:rowOff>
    </xdr:from>
    <xdr:ext cx="531495" cy="24828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5984855" y="51415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52705</xdr:rowOff>
    </xdr:from>
    <xdr:ext cx="531495" cy="24828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5984855" y="45827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80010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64592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16510</xdr:rowOff>
    </xdr:from>
    <xdr:to>
      <xdr:col>116</xdr:col>
      <xdr:colOff>62865</xdr:colOff>
      <xdr:row>38</xdr:row>
      <xdr:rowOff>24130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949795" y="5217160"/>
          <a:ext cx="127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28575</xdr:rowOff>
    </xdr:from>
    <xdr:ext cx="249555" cy="247650"/>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0002500" y="6402705"/>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24130</xdr:rowOff>
    </xdr:from>
    <xdr:to>
      <xdr:col>116</xdr:col>
      <xdr:colOff>152400</xdr:colOff>
      <xdr:row>38</xdr:row>
      <xdr:rowOff>24130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881850" y="6398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130810</xdr:rowOff>
    </xdr:from>
    <xdr:ext cx="534670" cy="25209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0002500" y="49961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21,155</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16510</xdr:rowOff>
    </xdr:from>
    <xdr:to>
      <xdr:col>116</xdr:col>
      <xdr:colOff>152400</xdr:colOff>
      <xdr:row>31</xdr:row>
      <xdr:rowOff>16510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881850" y="5217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36</xdr:row>
      <xdr:rowOff>37465</xdr:rowOff>
    </xdr:from>
    <xdr:to>
      <xdr:col>116</xdr:col>
      <xdr:colOff>63500</xdr:colOff>
      <xdr:row>36</xdr:row>
      <xdr:rowOff>64770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202400" y="6076315"/>
          <a:ext cx="7493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4445</xdr:rowOff>
    </xdr:from>
    <xdr:ext cx="469900" cy="252730"/>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0002500" y="604329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24765</xdr:rowOff>
    </xdr:from>
    <xdr:to>
      <xdr:col>116</xdr:col>
      <xdr:colOff>114300</xdr:colOff>
      <xdr:row>36</xdr:row>
      <xdr:rowOff>125095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900900" y="60636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61595</xdr:rowOff>
    </xdr:from>
    <xdr:to>
      <xdr:col>111</xdr:col>
      <xdr:colOff>171450</xdr:colOff>
      <xdr:row>36</xdr:row>
      <xdr:rowOff>37465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395950" y="5932805"/>
          <a:ext cx="80645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10160</xdr:rowOff>
    </xdr:from>
    <xdr:to>
      <xdr:col>112</xdr:col>
      <xdr:colOff>38100</xdr:colOff>
      <xdr:row>36</xdr:row>
      <xdr:rowOff>108585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157950" y="604901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100330</xdr:rowOff>
    </xdr:from>
    <xdr:ext cx="469900" cy="25019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992850" y="61391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61595</xdr:rowOff>
    </xdr:from>
    <xdr:to>
      <xdr:col>107</xdr:col>
      <xdr:colOff>50800</xdr:colOff>
      <xdr:row>35</xdr:row>
      <xdr:rowOff>73025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7602200" y="593280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54610</xdr:rowOff>
    </xdr:from>
    <xdr:to>
      <xdr:col>107</xdr:col>
      <xdr:colOff>101600</xdr:colOff>
      <xdr:row>36</xdr:row>
      <xdr:rowOff>153670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345150" y="6093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146050</xdr:rowOff>
    </xdr:from>
    <xdr:ext cx="469900" cy="25146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180050" y="61849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35</xdr:row>
      <xdr:rowOff>52070</xdr:rowOff>
    </xdr:from>
    <xdr:to>
      <xdr:col>102</xdr:col>
      <xdr:colOff>114300</xdr:colOff>
      <xdr:row>35</xdr:row>
      <xdr:rowOff>73025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6802100" y="5923280"/>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142875</xdr:rowOff>
    </xdr:from>
    <xdr:to>
      <xdr:col>102</xdr:col>
      <xdr:colOff>165100</xdr:colOff>
      <xdr:row>37</xdr:row>
      <xdr:rowOff>74295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7551400" y="61817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66675</xdr:rowOff>
    </xdr:from>
    <xdr:ext cx="469900" cy="24765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386300" y="627316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142875</xdr:rowOff>
    </xdr:from>
    <xdr:to>
      <xdr:col>98</xdr:col>
      <xdr:colOff>38100</xdr:colOff>
      <xdr:row>37</xdr:row>
      <xdr:rowOff>74295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6757650" y="61817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66675</xdr:rowOff>
    </xdr:from>
    <xdr:ext cx="469900" cy="24765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6592550" y="627316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77470</xdr:rowOff>
    </xdr:from>
    <xdr:ext cx="762000" cy="25273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780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77470</xdr:rowOff>
    </xdr:from>
    <xdr:ext cx="762000" cy="25273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030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77470</xdr:rowOff>
    </xdr:from>
    <xdr:ext cx="756920" cy="25273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24500" y="69545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77470</xdr:rowOff>
    </xdr:from>
    <xdr:ext cx="762000" cy="25273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4307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77470</xdr:rowOff>
    </xdr:from>
    <xdr:ext cx="762000" cy="25273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66306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15875</xdr:rowOff>
    </xdr:from>
    <xdr:to>
      <xdr:col>116</xdr:col>
      <xdr:colOff>114300</xdr:colOff>
      <xdr:row>36</xdr:row>
      <xdr:rowOff>114300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900900" y="60547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38100</xdr:rowOff>
    </xdr:from>
    <xdr:ext cx="469900" cy="252730"/>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0002500" y="59093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154940</xdr:rowOff>
    </xdr:from>
    <xdr:to>
      <xdr:col>112</xdr:col>
      <xdr:colOff>38100</xdr:colOff>
      <xdr:row>36</xdr:row>
      <xdr:rowOff>86995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157950" y="60261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103505</xdr:rowOff>
    </xdr:from>
    <xdr:ext cx="469900" cy="25146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992850" y="58070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12700</xdr:rowOff>
    </xdr:from>
    <xdr:to>
      <xdr:col>107</xdr:col>
      <xdr:colOff>101600</xdr:colOff>
      <xdr:row>35</xdr:row>
      <xdr:rowOff>111125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345150" y="58839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128270</xdr:rowOff>
    </xdr:from>
    <xdr:ext cx="469900" cy="25146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180050" y="56642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22860</xdr:rowOff>
    </xdr:from>
    <xdr:to>
      <xdr:col>102</xdr:col>
      <xdr:colOff>165100</xdr:colOff>
      <xdr:row>35</xdr:row>
      <xdr:rowOff>123190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7551400" y="58940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33</xdr:row>
      <xdr:rowOff>139065</xdr:rowOff>
    </xdr:from>
    <xdr:ext cx="469900" cy="24955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386300" y="56749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3175</xdr:rowOff>
    </xdr:from>
    <xdr:to>
      <xdr:col>98</xdr:col>
      <xdr:colOff>38100</xdr:colOff>
      <xdr:row>35</xdr:row>
      <xdr:rowOff>102870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6757650" y="58743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33</xdr:row>
      <xdr:rowOff>117475</xdr:rowOff>
    </xdr:from>
    <xdr:ext cx="469900" cy="25209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6592550" y="56534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31115</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64592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55245</xdr:rowOff>
    </xdr:from>
    <xdr:to>
      <xdr:col>104</xdr:col>
      <xdr:colOff>127000</xdr:colOff>
      <xdr:row>46</xdr:row>
      <xdr:rowOff>135890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6586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135890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74879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135890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5166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80010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64592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4805" cy="21907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6440150" y="78886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80010</xdr:rowOff>
    </xdr:from>
    <xdr:to>
      <xdr:col>120</xdr:col>
      <xdr:colOff>114300</xdr:colOff>
      <xdr:row>61</xdr:row>
      <xdr:rowOff>80010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4592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135890</xdr:rowOff>
    </xdr:from>
    <xdr:to>
      <xdr:col>120</xdr:col>
      <xdr:colOff>114300</xdr:colOff>
      <xdr:row>58</xdr:row>
      <xdr:rowOff>135890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6459200" y="98628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163830</xdr:rowOff>
    </xdr:from>
    <xdr:ext cx="243840" cy="25082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6248380" y="9723120"/>
          <a:ext cx="243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24130</xdr:rowOff>
    </xdr:from>
    <xdr:to>
      <xdr:col>120</xdr:col>
      <xdr:colOff>114300</xdr:colOff>
      <xdr:row>56</xdr:row>
      <xdr:rowOff>24130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6459200" y="94157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52705</xdr:rowOff>
    </xdr:from>
    <xdr:ext cx="462280" cy="24828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6048990" y="927671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80010</xdr:rowOff>
    </xdr:from>
    <xdr:to>
      <xdr:col>120</xdr:col>
      <xdr:colOff>114300</xdr:colOff>
      <xdr:row>53</xdr:row>
      <xdr:rowOff>80010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6459200" y="8968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108585</xdr:rowOff>
    </xdr:from>
    <xdr:ext cx="531495" cy="24828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5984855" y="88296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135890</xdr:rowOff>
    </xdr:from>
    <xdr:to>
      <xdr:col>120</xdr:col>
      <xdr:colOff>114300</xdr:colOff>
      <xdr:row>50</xdr:row>
      <xdr:rowOff>135890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6459200" y="852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163830</xdr:rowOff>
    </xdr:from>
    <xdr:ext cx="531495" cy="25082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5984855" y="838200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52705</xdr:rowOff>
    </xdr:from>
    <xdr:ext cx="531495" cy="24828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5984855" y="79355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80010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64592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124460</xdr:rowOff>
    </xdr:from>
    <xdr:to>
      <xdr:col>116</xdr:col>
      <xdr:colOff>62865</xdr:colOff>
      <xdr:row>58</xdr:row>
      <xdr:rowOff>135890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949795" y="851027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140335</xdr:rowOff>
    </xdr:from>
    <xdr:ext cx="249555" cy="247650"/>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0002500" y="9867265"/>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135890</xdr:rowOff>
    </xdr:from>
    <xdr:to>
      <xdr:col>116</xdr:col>
      <xdr:colOff>152400</xdr:colOff>
      <xdr:row>58</xdr:row>
      <xdr:rowOff>135890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881850" y="9862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72390</xdr:rowOff>
    </xdr:from>
    <xdr:ext cx="534670" cy="248920"/>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0002500" y="82905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15,138</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124460</xdr:rowOff>
    </xdr:from>
    <xdr:to>
      <xdr:col>116</xdr:col>
      <xdr:colOff>152400</xdr:colOff>
      <xdr:row>50</xdr:row>
      <xdr:rowOff>124460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881850" y="8510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55</xdr:row>
      <xdr:rowOff>15240</xdr:rowOff>
    </xdr:from>
    <xdr:to>
      <xdr:col>116</xdr:col>
      <xdr:colOff>63500</xdr:colOff>
      <xdr:row>55</xdr:row>
      <xdr:rowOff>17145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202400" y="923925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56515</xdr:rowOff>
    </xdr:from>
    <xdr:ext cx="469900" cy="252730"/>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0002500" y="944816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77470</xdr:rowOff>
    </xdr:from>
    <xdr:to>
      <xdr:col>116</xdr:col>
      <xdr:colOff>114300</xdr:colOff>
      <xdr:row>57</xdr:row>
      <xdr:rowOff>10160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900900" y="9469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17145</xdr:rowOff>
    </xdr:from>
    <xdr:to>
      <xdr:col>111</xdr:col>
      <xdr:colOff>171450</xdr:colOff>
      <xdr:row>55</xdr:row>
      <xdr:rowOff>22860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395950" y="9241155"/>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163830</xdr:rowOff>
    </xdr:from>
    <xdr:to>
      <xdr:col>112</xdr:col>
      <xdr:colOff>38100</xdr:colOff>
      <xdr:row>56</xdr:row>
      <xdr:rowOff>95885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157950" y="93878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88265</xdr:rowOff>
    </xdr:from>
    <xdr:ext cx="469900" cy="24892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992850" y="94799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153670</xdr:rowOff>
    </xdr:from>
    <xdr:to>
      <xdr:col>107</xdr:col>
      <xdr:colOff>50800</xdr:colOff>
      <xdr:row>55</xdr:row>
      <xdr:rowOff>22860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7602200" y="9210040"/>
          <a:ext cx="7937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22225</xdr:rowOff>
    </xdr:from>
    <xdr:to>
      <xdr:col>107</xdr:col>
      <xdr:colOff>101600</xdr:colOff>
      <xdr:row>56</xdr:row>
      <xdr:rowOff>122555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345150" y="94138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113030</xdr:rowOff>
    </xdr:from>
    <xdr:ext cx="469900" cy="25273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180050" y="95046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153670</xdr:rowOff>
    </xdr:from>
    <xdr:to>
      <xdr:col>102</xdr:col>
      <xdr:colOff>114300</xdr:colOff>
      <xdr:row>54</xdr:row>
      <xdr:rowOff>162560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6802100" y="921004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29845</xdr:rowOff>
    </xdr:from>
    <xdr:to>
      <xdr:col>102</xdr:col>
      <xdr:colOff>165100</xdr:colOff>
      <xdr:row>56</xdr:row>
      <xdr:rowOff>128905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7551400" y="9421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120015</xdr:rowOff>
    </xdr:from>
    <xdr:ext cx="469900" cy="24892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386300" y="95116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20320</xdr:rowOff>
    </xdr:from>
    <xdr:to>
      <xdr:col>98</xdr:col>
      <xdr:colOff>38100</xdr:colOff>
      <xdr:row>56</xdr:row>
      <xdr:rowOff>120015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6757650" y="94119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111125</xdr:rowOff>
    </xdr:from>
    <xdr:ext cx="469900" cy="25273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6592550" y="95027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77470</xdr:rowOff>
    </xdr:from>
    <xdr:ext cx="762000" cy="25273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780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77470</xdr:rowOff>
    </xdr:from>
    <xdr:ext cx="762000" cy="25273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030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77470</xdr:rowOff>
    </xdr:from>
    <xdr:ext cx="756920" cy="25273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224500" y="103073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77470</xdr:rowOff>
    </xdr:from>
    <xdr:ext cx="762000" cy="25273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4307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77470</xdr:rowOff>
    </xdr:from>
    <xdr:ext cx="762000" cy="25273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66306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132080</xdr:rowOff>
    </xdr:from>
    <xdr:to>
      <xdr:col>116</xdr:col>
      <xdr:colOff>114300</xdr:colOff>
      <xdr:row>55</xdr:row>
      <xdr:rowOff>64135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900900" y="9188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154940</xdr:rowOff>
    </xdr:from>
    <xdr:ext cx="469900" cy="24955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0002500" y="90436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133985</xdr:rowOff>
    </xdr:from>
    <xdr:to>
      <xdr:col>112</xdr:col>
      <xdr:colOff>38100</xdr:colOff>
      <xdr:row>55</xdr:row>
      <xdr:rowOff>66675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157950" y="919035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53</xdr:row>
      <xdr:rowOff>82550</xdr:rowOff>
    </xdr:from>
    <xdr:ext cx="469900" cy="24955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992850" y="89712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140970</xdr:rowOff>
    </xdr:from>
    <xdr:to>
      <xdr:col>107</xdr:col>
      <xdr:colOff>101600</xdr:colOff>
      <xdr:row>55</xdr:row>
      <xdr:rowOff>73025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345150" y="91973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53</xdr:row>
      <xdr:rowOff>89535</xdr:rowOff>
    </xdr:from>
    <xdr:ext cx="469900" cy="24955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180050" y="89782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105410</xdr:rowOff>
    </xdr:from>
    <xdr:to>
      <xdr:col>102</xdr:col>
      <xdr:colOff>165100</xdr:colOff>
      <xdr:row>55</xdr:row>
      <xdr:rowOff>36830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7551400" y="91617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53</xdr:row>
      <xdr:rowOff>52070</xdr:rowOff>
    </xdr:from>
    <xdr:ext cx="469900" cy="24828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386300" y="894080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113030</xdr:rowOff>
    </xdr:from>
    <xdr:to>
      <xdr:col>98</xdr:col>
      <xdr:colOff>38100</xdr:colOff>
      <xdr:row>55</xdr:row>
      <xdr:rowOff>44450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6757650" y="91694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53</xdr:row>
      <xdr:rowOff>61595</xdr:rowOff>
    </xdr:from>
    <xdr:ext cx="469900" cy="25209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6592550" y="89503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55245</xdr:rowOff>
    </xdr:from>
    <xdr:to>
      <xdr:col>120</xdr:col>
      <xdr:colOff>114300</xdr:colOff>
      <xdr:row>65</xdr:row>
      <xdr:rowOff>31115</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6459200" y="106203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55245</xdr:rowOff>
    </xdr:from>
    <xdr:to>
      <xdr:col>104</xdr:col>
      <xdr:colOff>127000</xdr:colOff>
      <xdr:row>66</xdr:row>
      <xdr:rowOff>135890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65862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55245</xdr:rowOff>
    </xdr:from>
    <xdr:to>
      <xdr:col>110</xdr:col>
      <xdr:colOff>0</xdr:colOff>
      <xdr:row>66</xdr:row>
      <xdr:rowOff>135890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74879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55245</xdr:rowOff>
    </xdr:from>
    <xdr:to>
      <xdr:col>116</xdr:col>
      <xdr:colOff>0</xdr:colOff>
      <xdr:row>66</xdr:row>
      <xdr:rowOff>135890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5166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24130</xdr:rowOff>
    </xdr:from>
    <xdr:to>
      <xdr:col>120</xdr:col>
      <xdr:colOff>114300</xdr:colOff>
      <xdr:row>81</xdr:row>
      <xdr:rowOff>80010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6459200" y="114274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4805" cy="21907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6440150" y="112414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80010</xdr:rowOff>
    </xdr:from>
    <xdr:to>
      <xdr:col>120</xdr:col>
      <xdr:colOff>114300</xdr:colOff>
      <xdr:row>81</xdr:row>
      <xdr:rowOff>80010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459200" y="13662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108585</xdr:rowOff>
    </xdr:from>
    <xdr:ext cx="243840" cy="24828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6248380" y="135235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135890</xdr:rowOff>
    </xdr:from>
    <xdr:to>
      <xdr:col>120</xdr:col>
      <xdr:colOff>114300</xdr:colOff>
      <xdr:row>78</xdr:row>
      <xdr:rowOff>135890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459200" y="132156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163830</xdr:rowOff>
    </xdr:from>
    <xdr:ext cx="531495" cy="25082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984855" y="130759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24130</xdr:rowOff>
    </xdr:from>
    <xdr:to>
      <xdr:col>120</xdr:col>
      <xdr:colOff>114300</xdr:colOff>
      <xdr:row>76</xdr:row>
      <xdr:rowOff>24130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459200" y="12768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52705</xdr:rowOff>
    </xdr:from>
    <xdr:ext cx="531495" cy="24828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984855" y="1262951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80010</xdr:rowOff>
    </xdr:from>
    <xdr:to>
      <xdr:col>120</xdr:col>
      <xdr:colOff>114300</xdr:colOff>
      <xdr:row>73</xdr:row>
      <xdr:rowOff>80010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6459200" y="12321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108585</xdr:rowOff>
    </xdr:from>
    <xdr:ext cx="531495" cy="24828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5984855" y="121824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135890</xdr:rowOff>
    </xdr:from>
    <xdr:to>
      <xdr:col>120</xdr:col>
      <xdr:colOff>114300</xdr:colOff>
      <xdr:row>70</xdr:row>
      <xdr:rowOff>135890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6459200" y="1187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163830</xdr:rowOff>
    </xdr:from>
    <xdr:ext cx="531495" cy="25082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5984855" y="1173480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68</xdr:row>
      <xdr:rowOff>24130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64592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52705</xdr:rowOff>
    </xdr:from>
    <xdr:ext cx="595630" cy="24828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5939770" y="112883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81</xdr:row>
      <xdr:rowOff>80010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6459200" y="114274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113665</xdr:rowOff>
    </xdr:from>
    <xdr:to>
      <xdr:col>116</xdr:col>
      <xdr:colOff>62865</xdr:colOff>
      <xdr:row>78</xdr:row>
      <xdr:rowOff>50800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949795" y="11852275"/>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54610</xdr:rowOff>
    </xdr:from>
    <xdr:ext cx="534670" cy="25082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0002500" y="131343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50800</xdr:rowOff>
    </xdr:from>
    <xdr:to>
      <xdr:col>116</xdr:col>
      <xdr:colOff>152400</xdr:colOff>
      <xdr:row>78</xdr:row>
      <xdr:rowOff>50800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881850" y="13130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61595</xdr:rowOff>
    </xdr:from>
    <xdr:ext cx="534670" cy="25209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0002500" y="116325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81,002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113665</xdr:rowOff>
    </xdr:from>
    <xdr:to>
      <xdr:col>116</xdr:col>
      <xdr:colOff>152400</xdr:colOff>
      <xdr:row>70</xdr:row>
      <xdr:rowOff>113665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881850" y="11852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78</xdr:row>
      <xdr:rowOff>50165</xdr:rowOff>
    </xdr:from>
    <xdr:to>
      <xdr:col>116</xdr:col>
      <xdr:colOff>63500</xdr:colOff>
      <xdr:row>78</xdr:row>
      <xdr:rowOff>50800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202400" y="13129895"/>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149860</xdr:rowOff>
    </xdr:from>
    <xdr:ext cx="534670" cy="252730"/>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0002500" y="123913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127635</xdr:rowOff>
    </xdr:from>
    <xdr:to>
      <xdr:col>116</xdr:col>
      <xdr:colOff>114300</xdr:colOff>
      <xdr:row>75</xdr:row>
      <xdr:rowOff>59055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900900" y="125368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50165</xdr:rowOff>
    </xdr:from>
    <xdr:to>
      <xdr:col>111</xdr:col>
      <xdr:colOff>171450</xdr:colOff>
      <xdr:row>78</xdr:row>
      <xdr:rowOff>72390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395950" y="13129895"/>
          <a:ext cx="8064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107315</xdr:rowOff>
    </xdr:from>
    <xdr:to>
      <xdr:col>112</xdr:col>
      <xdr:colOff>38100</xdr:colOff>
      <xdr:row>75</xdr:row>
      <xdr:rowOff>39370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157950" y="125164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55245</xdr:rowOff>
    </xdr:from>
    <xdr:ext cx="529590" cy="25273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960465" y="1229677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72390</xdr:rowOff>
    </xdr:from>
    <xdr:to>
      <xdr:col>107</xdr:col>
      <xdr:colOff>50800</xdr:colOff>
      <xdr:row>78</xdr:row>
      <xdr:rowOff>77470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7602200" y="1315212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151765</xdr:rowOff>
    </xdr:from>
    <xdr:to>
      <xdr:col>107</xdr:col>
      <xdr:colOff>101600</xdr:colOff>
      <xdr:row>74</xdr:row>
      <xdr:rowOff>84455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345150" y="123932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100330</xdr:rowOff>
    </xdr:from>
    <xdr:ext cx="529590" cy="25019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166715" y="12174220"/>
          <a:ext cx="5295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76</xdr:row>
      <xdr:rowOff>55880</xdr:rowOff>
    </xdr:from>
    <xdr:to>
      <xdr:col>102</xdr:col>
      <xdr:colOff>114300</xdr:colOff>
      <xdr:row>78</xdr:row>
      <xdr:rowOff>77470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6802100" y="12800330"/>
          <a:ext cx="8001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141605</xdr:rowOff>
    </xdr:from>
    <xdr:to>
      <xdr:col>102</xdr:col>
      <xdr:colOff>165100</xdr:colOff>
      <xdr:row>74</xdr:row>
      <xdr:rowOff>73025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7551400" y="12383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90170</xdr:rowOff>
    </xdr:from>
    <xdr:ext cx="534670" cy="24955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353915" y="121640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142875</xdr:rowOff>
    </xdr:from>
    <xdr:to>
      <xdr:col>98</xdr:col>
      <xdr:colOff>38100</xdr:colOff>
      <xdr:row>74</xdr:row>
      <xdr:rowOff>74295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6757650" y="123844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91440</xdr:rowOff>
    </xdr:from>
    <xdr:ext cx="529590" cy="25146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6560165" y="1216533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77470</xdr:rowOff>
    </xdr:from>
    <xdr:ext cx="762000" cy="25273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7802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77470</xdr:rowOff>
    </xdr:from>
    <xdr:ext cx="762000" cy="25273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0309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77470</xdr:rowOff>
    </xdr:from>
    <xdr:ext cx="756920" cy="25273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224500" y="136601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77470</xdr:rowOff>
    </xdr:from>
    <xdr:ext cx="762000" cy="25273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74307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77470</xdr:rowOff>
    </xdr:from>
    <xdr:ext cx="762000" cy="25273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66306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1905</xdr:rowOff>
    </xdr:from>
    <xdr:to>
      <xdr:col>116</xdr:col>
      <xdr:colOff>114300</xdr:colOff>
      <xdr:row>78</xdr:row>
      <xdr:rowOff>100965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900900" y="13081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85725</xdr:rowOff>
    </xdr:from>
    <xdr:ext cx="534670" cy="247650"/>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0002500" y="1299781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163830</xdr:rowOff>
    </xdr:from>
    <xdr:to>
      <xdr:col>112</xdr:col>
      <xdr:colOff>38100</xdr:colOff>
      <xdr:row>78</xdr:row>
      <xdr:rowOff>98425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157950" y="1307592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90805</xdr:rowOff>
    </xdr:from>
    <xdr:ext cx="529590" cy="24955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960465" y="1317053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21590</xdr:rowOff>
    </xdr:from>
    <xdr:to>
      <xdr:col>107</xdr:col>
      <xdr:colOff>101600</xdr:colOff>
      <xdr:row>78</xdr:row>
      <xdr:rowOff>121920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345150" y="131013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112395</xdr:rowOff>
    </xdr:from>
    <xdr:ext cx="529590" cy="25273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166715" y="1319212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22,880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28575</xdr:rowOff>
    </xdr:from>
    <xdr:to>
      <xdr:col>102</xdr:col>
      <xdr:colOff>165100</xdr:colOff>
      <xdr:row>78</xdr:row>
      <xdr:rowOff>128270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7551400" y="131083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118745</xdr:rowOff>
    </xdr:from>
    <xdr:ext cx="534670" cy="24892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7353915" y="1319847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5715</xdr:rowOff>
    </xdr:from>
    <xdr:to>
      <xdr:col>98</xdr:col>
      <xdr:colOff>38100</xdr:colOff>
      <xdr:row>76</xdr:row>
      <xdr:rowOff>106680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6757650" y="1275016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96520</xdr:rowOff>
    </xdr:from>
    <xdr:ext cx="529590" cy="25209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6560165" y="1284097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55245</xdr:rowOff>
    </xdr:from>
    <xdr:to>
      <xdr:col>120</xdr:col>
      <xdr:colOff>114300</xdr:colOff>
      <xdr:row>85</xdr:row>
      <xdr:rowOff>31115</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6459200" y="139731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55245</xdr:rowOff>
    </xdr:from>
    <xdr:to>
      <xdr:col>104</xdr:col>
      <xdr:colOff>127000</xdr:colOff>
      <xdr:row>86</xdr:row>
      <xdr:rowOff>135890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65862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55245</xdr:rowOff>
    </xdr:from>
    <xdr:to>
      <xdr:col>110</xdr:col>
      <xdr:colOff>0</xdr:colOff>
      <xdr:row>86</xdr:row>
      <xdr:rowOff>135890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74879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55245</xdr:rowOff>
    </xdr:from>
    <xdr:to>
      <xdr:col>116</xdr:col>
      <xdr:colOff>0</xdr:colOff>
      <xdr:row>86</xdr:row>
      <xdr:rowOff>135890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5166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24130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64592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4805" cy="21907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6440150" y="145942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6459200" y="1648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3840" cy="25400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6248380" y="163423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6248380" y="15770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459200" y="15341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108585</xdr:rowOff>
    </xdr:from>
    <xdr:ext cx="243840" cy="25463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6248380" y="15199995"/>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88</xdr:row>
      <xdr:rowOff>24130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64592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52705</xdr:rowOff>
    </xdr:from>
    <xdr:ext cx="243840" cy="24828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6248380" y="146411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64592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949795" y="164846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00025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881850" y="16484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0002500" y="16183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881850" y="16484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98</xdr:row>
      <xdr:rowOff>25400</xdr:rowOff>
    </xdr:from>
    <xdr:to>
      <xdr:col>116</xdr:col>
      <xdr:colOff>63500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202400" y="164846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0002500" y="164122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90090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171450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395950" y="164846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157950" y="1643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447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084290" y="165265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7602200" y="164846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34515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447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290540" y="165265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98</xdr:row>
      <xdr:rowOff>25400</xdr:rowOff>
    </xdr:from>
    <xdr:to>
      <xdr:col>102</xdr:col>
      <xdr:colOff>114300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6802100" y="164846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755140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98</xdr:row>
      <xdr:rowOff>67310</xdr:rowOff>
    </xdr:from>
    <xdr:ext cx="24955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74879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6757650" y="15290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146685</xdr:rowOff>
    </xdr:from>
    <xdr:ext cx="244475" cy="25336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6683990" y="15070455"/>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6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2245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9009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157950" y="1643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447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084290" y="16209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34515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447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290540" y="16209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75514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96</xdr:row>
      <xdr:rowOff>92710</xdr:rowOff>
    </xdr:from>
    <xdr:ext cx="24955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7487900" y="16209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6757650" y="1643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4475"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6683990" y="165265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【義務的経費】　人件費は令和２年度の会計年度任用職員制度により増加する中、人口減少もあり住民一人当たり人件費は５，４３３円の増加となった。</a:t>
          </a:r>
          <a:r>
            <a:rPr lang="ja-JP" altLang="en-US" sz="1000">
              <a:latin typeface="ＭＳ Ｐゴシック"/>
              <a:ea typeface="ＭＳ Ｐゴシック"/>
            </a:rPr>
            <a:t>市内１５こども園を直営で運営していることや近隣町村からの消防業務受託など特殊要因が影響し</a:t>
          </a:r>
          <a:r>
            <a:rPr kumimoji="1" lang="ja-JP" altLang="en-US" sz="1000">
              <a:latin typeface="ＭＳ Ｐゴシック"/>
              <a:ea typeface="ＭＳ Ｐゴシック"/>
            </a:rPr>
            <a:t>、類似団体内順位では上位となっている。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扶助費は民生費のコロナ対策として子育て世帯への臨時特別給付金が大きな要因となり２１，３６６円の増加となった。　公債費は旧合併特例事業債を中心に大型事業の起債が続いており、元利金とも償還金が増加しているため、３，７７６円増加している。</a:t>
          </a:r>
          <a:endParaRPr kumimoji="1" lang="en-US" altLang="ja-JP" sz="1000">
            <a:latin typeface="ＭＳ Ｐゴシック"/>
            <a:ea typeface="ＭＳ Ｐゴシック"/>
          </a:endParaRPr>
        </a:p>
        <a:p>
          <a:endParaRPr kumimoji="1" lang="en-US" altLang="ja-JP" sz="1000">
            <a:latin typeface="ＭＳ Ｐゴシック"/>
            <a:ea typeface="ＭＳ Ｐゴシック"/>
          </a:endParaRPr>
        </a:p>
        <a:p>
          <a:r>
            <a:rPr kumimoji="1" lang="ja-JP" altLang="en-US" sz="1000">
              <a:latin typeface="ＭＳ Ｐゴシック"/>
              <a:ea typeface="ＭＳ Ｐゴシック"/>
            </a:rPr>
            <a:t>　【投資的経費】　新規整備、更新整備とも普通建設事業は大型事業が少なかったため減少となった。更新設備については道路改良等の道整備交付金事業、新規整備として東郷中学校屋内運動場建設工事が減要因となっていると思われる。</a:t>
          </a:r>
          <a:endParaRPr kumimoji="1" lang="en-US" altLang="ja-JP" sz="1000">
            <a:latin typeface="ＭＳ Ｐゴシック"/>
            <a:ea typeface="ＭＳ Ｐゴシック"/>
          </a:endParaRPr>
        </a:p>
        <a:p>
          <a:endParaRPr kumimoji="1" lang="ja-JP" altLang="en-US" sz="1300">
            <a:latin typeface="ＭＳ Ｐゴシック"/>
            <a:ea typeface="ＭＳ Ｐゴシック"/>
          </a:endParaRPr>
        </a:p>
        <a:p>
          <a:r>
            <a:rPr kumimoji="1" lang="ja-JP" altLang="en-US" sz="1000">
              <a:latin typeface="ＭＳ Ｐゴシック"/>
              <a:ea typeface="ＭＳ Ｐゴシック"/>
            </a:rPr>
            <a:t>　【その他】　物件費では新型コロナウイルスワクチン接種事業、住民税非課税世帯等に対する臨時特別給付金などにより８，７５２円の増となっている。積立金は、新型コロナウイルス感染症対策など危機対応時の財源として重要である財政調整基金への積立金が増額し、１３，９１９円の増となった。</a:t>
          </a:r>
          <a:endParaRPr kumimoji="1" lang="ja-JP" altLang="en-US" sz="1300">
            <a:latin typeface="ＭＳ Ｐゴシック"/>
            <a:ea typeface="ＭＳ Ｐゴシック"/>
          </a:endParaRPr>
        </a:p>
        <a:p>
          <a:r>
            <a:rPr kumimoji="1" lang="ja-JP" altLang="en-US" sz="1000">
              <a:latin typeface="ＭＳ Ｐゴシック"/>
              <a:ea typeface="ＭＳ Ｐゴシック"/>
            </a:rPr>
            <a:t>　旧合併特例事業債の発行期限の令和７年度までは当該事業債を活用した大型建設事業が計画されているが、一方で人口減少や高齢化に伴う市税等の減少や普通交付税の合併算定替による増額分の縮減などによる歳入の減少が予測されることから、</a:t>
          </a:r>
          <a:endParaRPr kumimoji="1" lang="ja-JP" altLang="en-US" sz="1300">
            <a:latin typeface="ＭＳ Ｐゴシック"/>
            <a:ea typeface="ＭＳ Ｐゴシック"/>
          </a:endParaRPr>
        </a:p>
        <a:p>
          <a:r>
            <a:rPr kumimoji="1" lang="ja-JP" altLang="en-US" sz="1000">
              <a:latin typeface="ＭＳ Ｐゴシック"/>
              <a:ea typeface="ＭＳ Ｐゴシック"/>
            </a:rPr>
            <a:t>　経常的経費の削減や公共施設の在り方、事業の見直しなどを含めて、現在の行政サービスを維持しながらも財政運営を行えるよう、対策を講じる必要がある。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73660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89230"/>
          <a:ext cx="354330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3995"/>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17780</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89230"/>
          <a:ext cx="239395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3995"/>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44,501
43,538
499.23
26,544,628
25,166,129
1,325,567
15,445,633
29,139,898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80010</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22020"/>
          <a:ext cx="18224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80010</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22020"/>
          <a:ext cx="11366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51.6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31115</xdr:rowOff>
    </xdr:from>
    <xdr:to>
      <xdr:col>66</xdr:col>
      <xdr:colOff>25400</xdr:colOff>
      <xdr:row>11</xdr:row>
      <xdr:rowOff>142240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73125"/>
          <a:ext cx="1371600" cy="11169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98425</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95070"/>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80010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573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111125</xdr:rowOff>
    </xdr:from>
    <xdr:ext cx="8896350" cy="25273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9717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765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08325"/>
          <a:ext cx="60464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09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18205"/>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55245</xdr:rowOff>
    </xdr:from>
    <xdr:to>
      <xdr:col>12</xdr:col>
      <xdr:colOff>127000</xdr:colOff>
      <xdr:row>26</xdr:row>
      <xdr:rowOff>135890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135890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135890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80010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4805" cy="21907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5358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80010</xdr:rowOff>
    </xdr:from>
    <xdr:to>
      <xdr:col>28</xdr:col>
      <xdr:colOff>114300</xdr:colOff>
      <xdr:row>41</xdr:row>
      <xdr:rowOff>80010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108585</xdr:rowOff>
    </xdr:from>
    <xdr:ext cx="243840" cy="24828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474980" y="68179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42545</xdr:rowOff>
    </xdr:from>
    <xdr:to>
      <xdr:col>28</xdr:col>
      <xdr:colOff>114300</xdr:colOff>
      <xdr:row>39</xdr:row>
      <xdr:rowOff>42545</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584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72390</xdr:rowOff>
    </xdr:from>
    <xdr:ext cx="462280" cy="24892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446520"/>
          <a:ext cx="462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34925</xdr:rowOff>
    </xdr:from>
    <xdr:ext cx="462280" cy="24955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6073775"/>
          <a:ext cx="462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135890</xdr:rowOff>
    </xdr:from>
    <xdr:to>
      <xdr:col>28</xdr:col>
      <xdr:colOff>114300</xdr:colOff>
      <xdr:row>34</xdr:row>
      <xdr:rowOff>135890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839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163830</xdr:rowOff>
    </xdr:from>
    <xdr:ext cx="462280" cy="25082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590" y="5699760"/>
          <a:ext cx="462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98425</xdr:rowOff>
    </xdr:from>
    <xdr:to>
      <xdr:col>28</xdr:col>
      <xdr:colOff>114300</xdr:colOff>
      <xdr:row>32</xdr:row>
      <xdr:rowOff>98425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466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128270</xdr:rowOff>
    </xdr:from>
    <xdr:ext cx="462280" cy="2514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590" y="53289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90805</xdr:rowOff>
    </xdr:from>
    <xdr:ext cx="531495" cy="24955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11455" y="49561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52705</xdr:rowOff>
    </xdr:from>
    <xdr:ext cx="531495" cy="24828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11455" y="45827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80010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156210</xdr:rowOff>
    </xdr:from>
    <xdr:to>
      <xdr:col>24</xdr:col>
      <xdr:colOff>62865</xdr:colOff>
      <xdr:row>38</xdr:row>
      <xdr:rowOff>5715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5189220"/>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10160</xdr:rowOff>
    </xdr:from>
    <xdr:ext cx="469900" cy="24828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38429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5715</xdr:rowOff>
    </xdr:from>
    <xdr:to>
      <xdr:col>24</xdr:col>
      <xdr:colOff>152400</xdr:colOff>
      <xdr:row>38</xdr:row>
      <xdr:rowOff>5715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379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104775</xdr:rowOff>
    </xdr:from>
    <xdr:ext cx="469900" cy="25019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497014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9,493</a:t>
          </a:r>
          <a:endParaRPr kumimoji="1" lang="ja-JP" altLang="en-US" sz="1000" b="1">
            <a:latin typeface="ＭＳ Ｐゴシック"/>
          </a:endParaRPr>
        </a:p>
      </xdr:txBody>
    </xdr:sp>
    <xdr:clientData/>
  </xdr:oneCellAnchor>
  <xdr:twoCellAnchor>
    <xdr:from>
      <xdr:col>23</xdr:col>
      <xdr:colOff>165100</xdr:colOff>
      <xdr:row>30</xdr:row>
      <xdr:rowOff>156210</xdr:rowOff>
    </xdr:from>
    <xdr:to>
      <xdr:col>24</xdr:col>
      <xdr:colOff>152400</xdr:colOff>
      <xdr:row>30</xdr:row>
      <xdr:rowOff>156210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5189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111760</xdr:rowOff>
    </xdr:from>
    <xdr:to>
      <xdr:col>24</xdr:col>
      <xdr:colOff>63500</xdr:colOff>
      <xdr:row>36</xdr:row>
      <xdr:rowOff>144780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429000" y="6150610"/>
          <a:ext cx="7493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142875</xdr:rowOff>
    </xdr:from>
    <xdr:ext cx="469900" cy="24828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84644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120650</xdr:rowOff>
    </xdr:from>
    <xdr:to>
      <xdr:col>24</xdr:col>
      <xdr:colOff>114300</xdr:colOff>
      <xdr:row>36</xdr:row>
      <xdr:rowOff>52070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5991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117475</xdr:rowOff>
    </xdr:from>
    <xdr:to>
      <xdr:col>19</xdr:col>
      <xdr:colOff>171450</xdr:colOff>
      <xdr:row>36</xdr:row>
      <xdr:rowOff>144780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622550" y="6156325"/>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115570</xdr:rowOff>
    </xdr:from>
    <xdr:to>
      <xdr:col>20</xdr:col>
      <xdr:colOff>38100</xdr:colOff>
      <xdr:row>36</xdr:row>
      <xdr:rowOff>47625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59867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62230</xdr:rowOff>
    </xdr:from>
    <xdr:ext cx="469900" cy="25209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450" y="57658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50800</xdr:rowOff>
    </xdr:from>
    <xdr:to>
      <xdr:col>15</xdr:col>
      <xdr:colOff>50800</xdr:colOff>
      <xdr:row>36</xdr:row>
      <xdr:rowOff>117475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828800" y="5922010"/>
          <a:ext cx="79375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95250</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5966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43180</xdr:rowOff>
    </xdr:from>
    <xdr:ext cx="469900" cy="25209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650" y="57467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50800</xdr:rowOff>
    </xdr:from>
    <xdr:to>
      <xdr:col>10</xdr:col>
      <xdr:colOff>114300</xdr:colOff>
      <xdr:row>36</xdr:row>
      <xdr:rowOff>156845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028700" y="5922010"/>
          <a:ext cx="8001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111760</xdr:rowOff>
    </xdr:from>
    <xdr:to>
      <xdr:col>10</xdr:col>
      <xdr:colOff>165100</xdr:colOff>
      <xdr:row>36</xdr:row>
      <xdr:rowOff>43180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59829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35560</xdr:rowOff>
    </xdr:from>
    <xdr:ext cx="469900" cy="24892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00" y="60744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135255</xdr:rowOff>
    </xdr:from>
    <xdr:to>
      <xdr:col>6</xdr:col>
      <xdr:colOff>38100</xdr:colOff>
      <xdr:row>36</xdr:row>
      <xdr:rowOff>67945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600646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84455</xdr:rowOff>
    </xdr:from>
    <xdr:ext cx="469900" cy="24765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150" y="578802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77470</xdr:rowOff>
    </xdr:from>
    <xdr:ext cx="762000" cy="25273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77470</xdr:rowOff>
    </xdr:from>
    <xdr:ext cx="762000" cy="25273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77470</xdr:rowOff>
    </xdr:from>
    <xdr:ext cx="756920" cy="25273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9545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77470</xdr:rowOff>
    </xdr:from>
    <xdr:ext cx="762000" cy="25273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77470</xdr:rowOff>
    </xdr:from>
    <xdr:ext cx="762000" cy="25273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61595</xdr:rowOff>
    </xdr:from>
    <xdr:to>
      <xdr:col>24</xdr:col>
      <xdr:colOff>114300</xdr:colOff>
      <xdr:row>36</xdr:row>
      <xdr:rowOff>162560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61004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40640</xdr:rowOff>
    </xdr:from>
    <xdr:ext cx="469900" cy="25209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60794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95250</xdr:rowOff>
    </xdr:from>
    <xdr:to>
      <xdr:col>20</xdr:col>
      <xdr:colOff>38100</xdr:colOff>
      <xdr:row>37</xdr:row>
      <xdr:rowOff>26035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613410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17145</xdr:rowOff>
    </xdr:from>
    <xdr:ext cx="469900" cy="24828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450" y="62236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69215</xdr:rowOff>
    </xdr:from>
    <xdr:to>
      <xdr:col>15</xdr:col>
      <xdr:colOff>101600</xdr:colOff>
      <xdr:row>37</xdr:row>
      <xdr:rowOff>635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61080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160020</xdr:rowOff>
    </xdr:from>
    <xdr:ext cx="469900" cy="24955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650" y="61988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1905</xdr:rowOff>
    </xdr:from>
    <xdr:to>
      <xdr:col>10</xdr:col>
      <xdr:colOff>165100</xdr:colOff>
      <xdr:row>35</xdr:row>
      <xdr:rowOff>100965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5873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117475</xdr:rowOff>
    </xdr:from>
    <xdr:ext cx="469900" cy="25209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00" y="56534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106680</xdr:rowOff>
    </xdr:from>
    <xdr:to>
      <xdr:col>6</xdr:col>
      <xdr:colOff>38100</xdr:colOff>
      <xdr:row>37</xdr:row>
      <xdr:rowOff>39370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614553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30480</xdr:rowOff>
    </xdr:from>
    <xdr:ext cx="469900" cy="24765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150" y="623697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31115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55245</xdr:rowOff>
    </xdr:from>
    <xdr:to>
      <xdr:col>12</xdr:col>
      <xdr:colOff>127000</xdr:colOff>
      <xdr:row>46</xdr:row>
      <xdr:rowOff>135890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135890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135890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80010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4805" cy="21907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8886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80010</xdr:rowOff>
    </xdr:from>
    <xdr:to>
      <xdr:col>28</xdr:col>
      <xdr:colOff>114300</xdr:colOff>
      <xdr:row>61</xdr:row>
      <xdr:rowOff>80010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135890</xdr:rowOff>
    </xdr:from>
    <xdr:to>
      <xdr:col>28</xdr:col>
      <xdr:colOff>114300</xdr:colOff>
      <xdr:row>58</xdr:row>
      <xdr:rowOff>135890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8628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163830</xdr:rowOff>
    </xdr:from>
    <xdr:ext cx="243840" cy="25082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74980" y="9723120"/>
          <a:ext cx="243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24130</xdr:rowOff>
    </xdr:from>
    <xdr:to>
      <xdr:col>28</xdr:col>
      <xdr:colOff>114300</xdr:colOff>
      <xdr:row>56</xdr:row>
      <xdr:rowOff>24130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4157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52705</xdr:rowOff>
    </xdr:from>
    <xdr:ext cx="595630" cy="24828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27671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80010</xdr:rowOff>
    </xdr:from>
    <xdr:to>
      <xdr:col>28</xdr:col>
      <xdr:colOff>114300</xdr:colOff>
      <xdr:row>53</xdr:row>
      <xdr:rowOff>80010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8968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108585</xdr:rowOff>
    </xdr:from>
    <xdr:ext cx="595630" cy="24828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8296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135890</xdr:rowOff>
    </xdr:from>
    <xdr:to>
      <xdr:col>28</xdr:col>
      <xdr:colOff>114300</xdr:colOff>
      <xdr:row>50</xdr:row>
      <xdr:rowOff>135890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852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163830</xdr:rowOff>
    </xdr:from>
    <xdr:ext cx="595630" cy="25082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38200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828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7935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80010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6858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11430</xdr:rowOff>
    </xdr:from>
    <xdr:to>
      <xdr:col>24</xdr:col>
      <xdr:colOff>62865</xdr:colOff>
      <xdr:row>57</xdr:row>
      <xdr:rowOff>73025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176395" y="8564880"/>
          <a:ext cx="127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76200</xdr:rowOff>
    </xdr:from>
    <xdr:ext cx="534670" cy="25273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229100" y="96354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51,667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73025</xdr:rowOff>
    </xdr:from>
    <xdr:to>
      <xdr:col>24</xdr:col>
      <xdr:colOff>152400</xdr:colOff>
      <xdr:row>57</xdr:row>
      <xdr:rowOff>73025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108450" y="9632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127000</xdr:rowOff>
    </xdr:from>
    <xdr:ext cx="598805" cy="24892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229100" y="834517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290,538</a:t>
          </a:r>
          <a:endParaRPr kumimoji="1" lang="ja-JP" altLang="en-US" sz="1000" b="1">
            <a:latin typeface="ＭＳ Ｐゴシック"/>
          </a:endParaRPr>
        </a:p>
      </xdr:txBody>
    </xdr:sp>
    <xdr:clientData/>
  </xdr:oneCellAnchor>
  <xdr:twoCellAnchor>
    <xdr:from>
      <xdr:col>23</xdr:col>
      <xdr:colOff>165100</xdr:colOff>
      <xdr:row>51</xdr:row>
      <xdr:rowOff>11430</xdr:rowOff>
    </xdr:from>
    <xdr:to>
      <xdr:col>24</xdr:col>
      <xdr:colOff>152400</xdr:colOff>
      <xdr:row>51</xdr:row>
      <xdr:rowOff>11430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108450" y="8564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54</xdr:row>
      <xdr:rowOff>35560</xdr:rowOff>
    </xdr:from>
    <xdr:to>
      <xdr:col>24</xdr:col>
      <xdr:colOff>63500</xdr:colOff>
      <xdr:row>56</xdr:row>
      <xdr:rowOff>104775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429000" y="9091930"/>
          <a:ext cx="749300" cy="404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59055</xdr:rowOff>
    </xdr:from>
    <xdr:ext cx="598805" cy="25273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229100" y="911542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36830</xdr:rowOff>
    </xdr:from>
    <xdr:to>
      <xdr:col>24</xdr:col>
      <xdr:colOff>114300</xdr:colOff>
      <xdr:row>55</xdr:row>
      <xdr:rowOff>135255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127500" y="92608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35560</xdr:rowOff>
    </xdr:from>
    <xdr:to>
      <xdr:col>19</xdr:col>
      <xdr:colOff>171450</xdr:colOff>
      <xdr:row>57</xdr:row>
      <xdr:rowOff>11430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622550" y="9091930"/>
          <a:ext cx="806450" cy="478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163830</xdr:rowOff>
    </xdr:from>
    <xdr:to>
      <xdr:col>20</xdr:col>
      <xdr:colOff>38100</xdr:colOff>
      <xdr:row>53</xdr:row>
      <xdr:rowOff>95885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384550" y="88849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112395</xdr:rowOff>
    </xdr:from>
    <xdr:ext cx="593725" cy="25273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154680" y="8665845"/>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207,563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162560</xdr:rowOff>
    </xdr:from>
    <xdr:to>
      <xdr:col>15</xdr:col>
      <xdr:colOff>50800</xdr:colOff>
      <xdr:row>57</xdr:row>
      <xdr:rowOff>11430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1828800" y="9386570"/>
          <a:ext cx="79375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95885</xdr:rowOff>
    </xdr:from>
    <xdr:to>
      <xdr:col>15</xdr:col>
      <xdr:colOff>101600</xdr:colOff>
      <xdr:row>56</xdr:row>
      <xdr:rowOff>28575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571750" y="93198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44450</xdr:rowOff>
    </xdr:from>
    <xdr:ext cx="593725" cy="25273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360930" y="910082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55</xdr:row>
      <xdr:rowOff>162560</xdr:rowOff>
    </xdr:from>
    <xdr:to>
      <xdr:col>10</xdr:col>
      <xdr:colOff>114300</xdr:colOff>
      <xdr:row>56</xdr:row>
      <xdr:rowOff>66675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028700" y="9386570"/>
          <a:ext cx="8001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28575</xdr:rowOff>
    </xdr:from>
    <xdr:to>
      <xdr:col>10</xdr:col>
      <xdr:colOff>165100</xdr:colOff>
      <xdr:row>56</xdr:row>
      <xdr:rowOff>127635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778000" y="94202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117475</xdr:rowOff>
    </xdr:from>
    <xdr:ext cx="534670" cy="25209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580515" y="95091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29210</xdr:rowOff>
    </xdr:from>
    <xdr:to>
      <xdr:col>6</xdr:col>
      <xdr:colOff>38100</xdr:colOff>
      <xdr:row>56</xdr:row>
      <xdr:rowOff>128905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984250" y="94208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119380</xdr:rowOff>
    </xdr:from>
    <xdr:ext cx="529590" cy="24892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786765" y="9511030"/>
          <a:ext cx="529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77470</xdr:rowOff>
    </xdr:from>
    <xdr:ext cx="762000" cy="25273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0068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77470</xdr:rowOff>
    </xdr:from>
    <xdr:ext cx="762000" cy="25273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2575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77470</xdr:rowOff>
    </xdr:from>
    <xdr:ext cx="756920" cy="25273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451100" y="103073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77470</xdr:rowOff>
    </xdr:from>
    <xdr:ext cx="762000" cy="25273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657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77470</xdr:rowOff>
    </xdr:from>
    <xdr:ext cx="762000" cy="25273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57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53975</xdr:rowOff>
    </xdr:from>
    <xdr:to>
      <xdr:col>24</xdr:col>
      <xdr:colOff>114300</xdr:colOff>
      <xdr:row>56</xdr:row>
      <xdr:rowOff>153035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127500" y="94456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33655</xdr:rowOff>
    </xdr:from>
    <xdr:ext cx="534670" cy="24955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229100" y="94253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152400</xdr:rowOff>
    </xdr:from>
    <xdr:to>
      <xdr:col>20</xdr:col>
      <xdr:colOff>38100</xdr:colOff>
      <xdr:row>54</xdr:row>
      <xdr:rowOff>84455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384550" y="90411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75565</xdr:rowOff>
    </xdr:from>
    <xdr:ext cx="593725" cy="25209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154680" y="9131935"/>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172,657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128905</xdr:rowOff>
    </xdr:from>
    <xdr:to>
      <xdr:col>15</xdr:col>
      <xdr:colOff>101600</xdr:colOff>
      <xdr:row>57</xdr:row>
      <xdr:rowOff>60960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571750" y="9520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51435</xdr:rowOff>
    </xdr:from>
    <xdr:ext cx="529590" cy="24828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393315" y="961072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113030</xdr:rowOff>
    </xdr:from>
    <xdr:to>
      <xdr:col>10</xdr:col>
      <xdr:colOff>165100</xdr:colOff>
      <xdr:row>56</xdr:row>
      <xdr:rowOff>44450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778000" y="9337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61595</xdr:rowOff>
    </xdr:from>
    <xdr:ext cx="593725" cy="25209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548130" y="9117965"/>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17145</xdr:rowOff>
    </xdr:from>
    <xdr:to>
      <xdr:col>6</xdr:col>
      <xdr:colOff>38100</xdr:colOff>
      <xdr:row>56</xdr:row>
      <xdr:rowOff>116205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984250" y="94087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131445</xdr:rowOff>
    </xdr:from>
    <xdr:ext cx="529590" cy="25209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786765" y="918781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31115</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685800" y="106203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55245</xdr:rowOff>
    </xdr:from>
    <xdr:to>
      <xdr:col>12</xdr:col>
      <xdr:colOff>127000</xdr:colOff>
      <xdr:row>66</xdr:row>
      <xdr:rowOff>135890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128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135890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7145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135890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7432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80010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685800" y="114274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4805" cy="21907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666750" y="112414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80010</xdr:rowOff>
    </xdr:from>
    <xdr:to>
      <xdr:col>28</xdr:col>
      <xdr:colOff>114300</xdr:colOff>
      <xdr:row>81</xdr:row>
      <xdr:rowOff>80010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685800" y="13662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108585</xdr:rowOff>
    </xdr:from>
    <xdr:ext cx="531495" cy="24828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11455" y="135235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95885</xdr:rowOff>
    </xdr:from>
    <xdr:to>
      <xdr:col>28</xdr:col>
      <xdr:colOff>114300</xdr:colOff>
      <xdr:row>79</xdr:row>
      <xdr:rowOff>95885</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85800" y="13343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125730</xdr:rowOff>
    </xdr:from>
    <xdr:ext cx="595630" cy="24892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2054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111760</xdr:rowOff>
    </xdr:from>
    <xdr:to>
      <xdr:col>28</xdr:col>
      <xdr:colOff>114300</xdr:colOff>
      <xdr:row>77</xdr:row>
      <xdr:rowOff>111760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023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140335</xdr:rowOff>
    </xdr:from>
    <xdr:ext cx="595630" cy="24765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88478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128905</xdr:rowOff>
    </xdr:from>
    <xdr:to>
      <xdr:col>28</xdr:col>
      <xdr:colOff>114300</xdr:colOff>
      <xdr:row>75</xdr:row>
      <xdr:rowOff>128905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156845</xdr:rowOff>
    </xdr:from>
    <xdr:ext cx="595630" cy="25019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56601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144780</xdr:rowOff>
    </xdr:from>
    <xdr:to>
      <xdr:col>28</xdr:col>
      <xdr:colOff>114300</xdr:colOff>
      <xdr:row>73</xdr:row>
      <xdr:rowOff>144780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5715</xdr:rowOff>
    </xdr:from>
    <xdr:ext cx="595630" cy="25209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2472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161290</xdr:rowOff>
    </xdr:from>
    <xdr:to>
      <xdr:col>28</xdr:col>
      <xdr:colOff>114300</xdr:colOff>
      <xdr:row>71</xdr:row>
      <xdr:rowOff>161290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20955</xdr:rowOff>
    </xdr:from>
    <xdr:ext cx="595630" cy="25209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272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7620</xdr:rowOff>
    </xdr:from>
    <xdr:to>
      <xdr:col>28</xdr:col>
      <xdr:colOff>114300</xdr:colOff>
      <xdr:row>70</xdr:row>
      <xdr:rowOff>7620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746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37465</xdr:rowOff>
    </xdr:from>
    <xdr:ext cx="595630" cy="25273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6084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52705</xdr:rowOff>
    </xdr:from>
    <xdr:ext cx="595630" cy="24828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2883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80010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685800" y="114274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101600</xdr:rowOff>
    </xdr:from>
    <xdr:to>
      <xdr:col>24</xdr:col>
      <xdr:colOff>62865</xdr:colOff>
      <xdr:row>77</xdr:row>
      <xdr:rowOff>162560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176395" y="1167257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163830</xdr:rowOff>
    </xdr:from>
    <xdr:ext cx="598805" cy="25082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229100" y="1307592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145,236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162560</xdr:rowOff>
    </xdr:from>
    <xdr:to>
      <xdr:col>24</xdr:col>
      <xdr:colOff>152400</xdr:colOff>
      <xdr:row>77</xdr:row>
      <xdr:rowOff>162560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3074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50165</xdr:rowOff>
    </xdr:from>
    <xdr:ext cx="598805" cy="25019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229100" y="1145349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277,002</a:t>
          </a:r>
          <a:endParaRPr kumimoji="1" lang="ja-JP" altLang="en-US" sz="1000" b="1">
            <a:latin typeface="ＭＳ Ｐゴシック"/>
          </a:endParaRPr>
        </a:p>
      </xdr:txBody>
    </xdr:sp>
    <xdr:clientData/>
  </xdr:oneCellAnchor>
  <xdr:twoCellAnchor>
    <xdr:from>
      <xdr:col>23</xdr:col>
      <xdr:colOff>165100</xdr:colOff>
      <xdr:row>69</xdr:row>
      <xdr:rowOff>101600</xdr:rowOff>
    </xdr:from>
    <xdr:to>
      <xdr:col>24</xdr:col>
      <xdr:colOff>152400</xdr:colOff>
      <xdr:row>69</xdr:row>
      <xdr:rowOff>101600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108450" y="11672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17145</xdr:rowOff>
    </xdr:from>
    <xdr:to>
      <xdr:col>24</xdr:col>
      <xdr:colOff>63500</xdr:colOff>
      <xdr:row>78</xdr:row>
      <xdr:rowOff>34290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429000" y="12929235"/>
          <a:ext cx="7493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96520</xdr:rowOff>
    </xdr:from>
    <xdr:ext cx="598805" cy="25209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229100" y="1233805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196,091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74295</xdr:rowOff>
    </xdr:from>
    <xdr:to>
      <xdr:col>24</xdr:col>
      <xdr:colOff>114300</xdr:colOff>
      <xdr:row>75</xdr:row>
      <xdr:rowOff>5715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127500" y="124834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34290</xdr:rowOff>
    </xdr:from>
    <xdr:to>
      <xdr:col>19</xdr:col>
      <xdr:colOff>171450</xdr:colOff>
      <xdr:row>78</xdr:row>
      <xdr:rowOff>135890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622550" y="13114020"/>
          <a:ext cx="80645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75565</xdr:rowOff>
    </xdr:from>
    <xdr:to>
      <xdr:col>20</xdr:col>
      <xdr:colOff>38100</xdr:colOff>
      <xdr:row>76</xdr:row>
      <xdr:rowOff>6985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384550" y="126523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23495</xdr:rowOff>
    </xdr:from>
    <xdr:ext cx="593725" cy="25273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154680" y="12432665"/>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180,236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106045</xdr:rowOff>
    </xdr:from>
    <xdr:to>
      <xdr:col>15</xdr:col>
      <xdr:colOff>50800</xdr:colOff>
      <xdr:row>78</xdr:row>
      <xdr:rowOff>135890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828800" y="13185775"/>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147320</xdr:rowOff>
    </xdr:from>
    <xdr:to>
      <xdr:col>15</xdr:col>
      <xdr:colOff>101600</xdr:colOff>
      <xdr:row>76</xdr:row>
      <xdr:rowOff>78105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571750" y="127241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95250</xdr:rowOff>
    </xdr:from>
    <xdr:ext cx="593725" cy="25209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360930" y="12504420"/>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40640</xdr:rowOff>
    </xdr:from>
    <xdr:to>
      <xdr:col>10</xdr:col>
      <xdr:colOff>114300</xdr:colOff>
      <xdr:row>78</xdr:row>
      <xdr:rowOff>106045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028700" y="13120370"/>
          <a:ext cx="8001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91440</xdr:rowOff>
    </xdr:from>
    <xdr:to>
      <xdr:col>10</xdr:col>
      <xdr:colOff>165100</xdr:colOff>
      <xdr:row>77</xdr:row>
      <xdr:rowOff>22225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778000" y="128358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39370</xdr:rowOff>
    </xdr:from>
    <xdr:ext cx="593725" cy="25209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548130" y="12616180"/>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117475</xdr:rowOff>
    </xdr:from>
    <xdr:to>
      <xdr:col>6</xdr:col>
      <xdr:colOff>38100</xdr:colOff>
      <xdr:row>77</xdr:row>
      <xdr:rowOff>50165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984250" y="128619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66040</xdr:rowOff>
    </xdr:from>
    <xdr:ext cx="593725" cy="24828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754380" y="1264285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77470</xdr:rowOff>
    </xdr:from>
    <xdr:ext cx="762000" cy="25273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0068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77470</xdr:rowOff>
    </xdr:from>
    <xdr:ext cx="762000" cy="25273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2575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77470</xdr:rowOff>
    </xdr:from>
    <xdr:ext cx="756920" cy="25273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451100" y="136601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77470</xdr:rowOff>
    </xdr:from>
    <xdr:ext cx="762000" cy="25273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6573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77470</xdr:rowOff>
    </xdr:from>
    <xdr:ext cx="762000" cy="25273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572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134620</xdr:rowOff>
    </xdr:from>
    <xdr:to>
      <xdr:col>24</xdr:col>
      <xdr:colOff>114300</xdr:colOff>
      <xdr:row>77</xdr:row>
      <xdr:rowOff>67310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127500" y="128790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113665</xdr:rowOff>
    </xdr:from>
    <xdr:ext cx="598805" cy="25273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229100" y="1285811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151130</xdr:rowOff>
    </xdr:from>
    <xdr:to>
      <xdr:col>20</xdr:col>
      <xdr:colOff>38100</xdr:colOff>
      <xdr:row>78</xdr:row>
      <xdr:rowOff>84455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384550" y="1306322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74295</xdr:rowOff>
    </xdr:from>
    <xdr:ext cx="593725" cy="25209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154680" y="13154025"/>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86995</xdr:rowOff>
    </xdr:from>
    <xdr:to>
      <xdr:col>15</xdr:col>
      <xdr:colOff>101600</xdr:colOff>
      <xdr:row>79</xdr:row>
      <xdr:rowOff>17780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571750" y="131667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10160</xdr:rowOff>
    </xdr:from>
    <xdr:ext cx="593725" cy="24828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360930" y="1325753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55245</xdr:rowOff>
    </xdr:from>
    <xdr:to>
      <xdr:col>10</xdr:col>
      <xdr:colOff>165100</xdr:colOff>
      <xdr:row>78</xdr:row>
      <xdr:rowOff>154940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778000" y="13134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147320</xdr:rowOff>
    </xdr:from>
    <xdr:ext cx="593725" cy="25146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548130" y="13227050"/>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160020</xdr:rowOff>
    </xdr:from>
    <xdr:to>
      <xdr:col>6</xdr:col>
      <xdr:colOff>38100</xdr:colOff>
      <xdr:row>78</xdr:row>
      <xdr:rowOff>91440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984250" y="130721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82550</xdr:rowOff>
    </xdr:from>
    <xdr:ext cx="593725" cy="24955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54380" y="13162280"/>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31115</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685800" y="139731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55245</xdr:rowOff>
    </xdr:from>
    <xdr:to>
      <xdr:col>12</xdr:col>
      <xdr:colOff>127000</xdr:colOff>
      <xdr:row>86</xdr:row>
      <xdr:rowOff>135890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128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55245</xdr:rowOff>
    </xdr:from>
    <xdr:to>
      <xdr:col>18</xdr:col>
      <xdr:colOff>0</xdr:colOff>
      <xdr:row>86</xdr:row>
      <xdr:rowOff>135890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145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55245</xdr:rowOff>
    </xdr:from>
    <xdr:to>
      <xdr:col>24</xdr:col>
      <xdr:colOff>0</xdr:colOff>
      <xdr:row>86</xdr:row>
      <xdr:rowOff>135890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7432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4805" cy="21907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666750" y="145942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474980" y="16913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00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11455" y="157708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1145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082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52705</xdr:rowOff>
    </xdr:from>
    <xdr:ext cx="595630" cy="24828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72390</xdr:rowOff>
    </xdr:from>
    <xdr:to>
      <xdr:col>24</xdr:col>
      <xdr:colOff>62865</xdr:colOff>
      <xdr:row>97</xdr:row>
      <xdr:rowOff>140335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176395" y="15331440"/>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400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229100" y="164318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140335</xdr:rowOff>
    </xdr:from>
    <xdr:to>
      <xdr:col>24</xdr:col>
      <xdr:colOff>152400</xdr:colOff>
      <xdr:row>97</xdr:row>
      <xdr:rowOff>140335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108450" y="164280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17780</xdr:rowOff>
    </xdr:from>
    <xdr:ext cx="534670" cy="25400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229100" y="151091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90,527</a:t>
          </a:r>
          <a:endParaRPr kumimoji="1" lang="ja-JP" altLang="en-US" sz="1000" b="1">
            <a:latin typeface="ＭＳ Ｐゴシック"/>
          </a:endParaRPr>
        </a:p>
      </xdr:txBody>
    </xdr:sp>
    <xdr:clientData/>
  </xdr:oneCellAnchor>
  <xdr:twoCellAnchor>
    <xdr:from>
      <xdr:col>23</xdr:col>
      <xdr:colOff>165100</xdr:colOff>
      <xdr:row>91</xdr:row>
      <xdr:rowOff>72390</xdr:rowOff>
    </xdr:from>
    <xdr:to>
      <xdr:col>24</xdr:col>
      <xdr:colOff>152400</xdr:colOff>
      <xdr:row>91</xdr:row>
      <xdr:rowOff>72390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108450" y="15331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91</xdr:row>
      <xdr:rowOff>132080</xdr:rowOff>
    </xdr:from>
    <xdr:to>
      <xdr:col>24</xdr:col>
      <xdr:colOff>63500</xdr:colOff>
      <xdr:row>94</xdr:row>
      <xdr:rowOff>47625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429000" y="15391130"/>
          <a:ext cx="74930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43815</xdr:rowOff>
    </xdr:from>
    <xdr:ext cx="534670" cy="25400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229100" y="1581721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65405</xdr:rowOff>
    </xdr:from>
    <xdr:to>
      <xdr:col>24</xdr:col>
      <xdr:colOff>114300</xdr:colOff>
      <xdr:row>94</xdr:row>
      <xdr:rowOff>167005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127500" y="1583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29845</xdr:rowOff>
    </xdr:from>
    <xdr:to>
      <xdr:col>19</xdr:col>
      <xdr:colOff>171450</xdr:colOff>
      <xdr:row>94</xdr:row>
      <xdr:rowOff>47625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622550" y="15803245"/>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23495</xdr:rowOff>
    </xdr:from>
    <xdr:to>
      <xdr:col>20</xdr:col>
      <xdr:colOff>38100</xdr:colOff>
      <xdr:row>95</xdr:row>
      <xdr:rowOff>125095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384550" y="15968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116205</xdr:rowOff>
    </xdr:from>
    <xdr:ext cx="529590"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187065" y="160610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91</xdr:row>
      <xdr:rowOff>106680</xdr:rowOff>
    </xdr:from>
    <xdr:to>
      <xdr:col>15</xdr:col>
      <xdr:colOff>50800</xdr:colOff>
      <xdr:row>94</xdr:row>
      <xdr:rowOff>29845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828800" y="15365730"/>
          <a:ext cx="793750" cy="437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101600</xdr:rowOff>
    </xdr:from>
    <xdr:to>
      <xdr:col>15</xdr:col>
      <xdr:colOff>101600</xdr:colOff>
      <xdr:row>96</xdr:row>
      <xdr:rowOff>31750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571750" y="16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22860</xdr:rowOff>
    </xdr:from>
    <xdr:ext cx="52959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393315" y="16139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91</xdr:row>
      <xdr:rowOff>106680</xdr:rowOff>
    </xdr:from>
    <xdr:to>
      <xdr:col>10</xdr:col>
      <xdr:colOff>114300</xdr:colOff>
      <xdr:row>94</xdr:row>
      <xdr:rowOff>3810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028700" y="15365730"/>
          <a:ext cx="8001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148590</xdr:rowOff>
    </xdr:from>
    <xdr:to>
      <xdr:col>10</xdr:col>
      <xdr:colOff>165100</xdr:colOff>
      <xdr:row>96</xdr:row>
      <xdr:rowOff>78740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778000" y="1609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69850</xdr:rowOff>
    </xdr:from>
    <xdr:ext cx="53467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580515" y="16186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42545</xdr:rowOff>
    </xdr:from>
    <xdr:to>
      <xdr:col>6</xdr:col>
      <xdr:colOff>38100</xdr:colOff>
      <xdr:row>96</xdr:row>
      <xdr:rowOff>144145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984250" y="16158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135255</xdr:rowOff>
    </xdr:from>
    <xdr:ext cx="529590" cy="25400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786765" y="162515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4511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91</xdr:row>
      <xdr:rowOff>80645</xdr:rowOff>
    </xdr:from>
    <xdr:to>
      <xdr:col>24</xdr:col>
      <xdr:colOff>114300</xdr:colOff>
      <xdr:row>92</xdr:row>
      <xdr:rowOff>10795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127500" y="153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162560</xdr:rowOff>
    </xdr:from>
    <xdr:ext cx="534670" cy="25400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229100" y="152539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168275</xdr:rowOff>
    </xdr:from>
    <xdr:to>
      <xdr:col>20</xdr:col>
      <xdr:colOff>38100</xdr:colOff>
      <xdr:row>94</xdr:row>
      <xdr:rowOff>98425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384550" y="15770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114935</xdr:rowOff>
    </xdr:from>
    <xdr:ext cx="52959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187065" y="155454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150495</xdr:rowOff>
    </xdr:from>
    <xdr:to>
      <xdr:col>15</xdr:col>
      <xdr:colOff>101600</xdr:colOff>
      <xdr:row>94</xdr:row>
      <xdr:rowOff>80645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571750" y="157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97790</xdr:rowOff>
    </xdr:from>
    <xdr:ext cx="529590" cy="25400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393315" y="15528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91</xdr:row>
      <xdr:rowOff>55880</xdr:rowOff>
    </xdr:from>
    <xdr:to>
      <xdr:col>10</xdr:col>
      <xdr:colOff>165100</xdr:colOff>
      <xdr:row>91</xdr:row>
      <xdr:rowOff>157480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778000" y="153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90</xdr:row>
      <xdr:rowOff>2540</xdr:rowOff>
    </xdr:from>
    <xdr:ext cx="534670" cy="25463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580515" y="150939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124460</xdr:rowOff>
    </xdr:from>
    <xdr:to>
      <xdr:col>6</xdr:col>
      <xdr:colOff>38100</xdr:colOff>
      <xdr:row>94</xdr:row>
      <xdr:rowOff>54610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984250" y="15726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71120</xdr:rowOff>
    </xdr:from>
    <xdr:ext cx="529590"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786765" y="15501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31115</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5956300" y="39147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55245</xdr:rowOff>
    </xdr:from>
    <xdr:to>
      <xdr:col>43</xdr:col>
      <xdr:colOff>63500</xdr:colOff>
      <xdr:row>26</xdr:row>
      <xdr:rowOff>135890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0642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135890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9850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135890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013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80010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5956300" y="47218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4805" cy="21907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918200" y="45358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80010</xdr:rowOff>
    </xdr:from>
    <xdr:to>
      <xdr:col>59</xdr:col>
      <xdr:colOff>50800</xdr:colOff>
      <xdr:row>41</xdr:row>
      <xdr:rowOff>80010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956300" y="6957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95885</xdr:rowOff>
    </xdr:from>
    <xdr:to>
      <xdr:col>59</xdr:col>
      <xdr:colOff>50800</xdr:colOff>
      <xdr:row>39</xdr:row>
      <xdr:rowOff>95885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637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43840" cy="24892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726430" y="6499860"/>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111760</xdr:rowOff>
    </xdr:from>
    <xdr:to>
      <xdr:col>59</xdr:col>
      <xdr:colOff>50800</xdr:colOff>
      <xdr:row>37</xdr:row>
      <xdr:rowOff>111760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631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140335</xdr:rowOff>
    </xdr:from>
    <xdr:ext cx="462280" cy="24765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527040" y="6179185"/>
          <a:ext cx="4622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156845</xdr:rowOff>
    </xdr:from>
    <xdr:ext cx="462280" cy="25019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527040" y="5860415"/>
          <a:ext cx="462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5715</xdr:rowOff>
    </xdr:from>
    <xdr:ext cx="462280" cy="25209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527040" y="5541645"/>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20955</xdr:rowOff>
    </xdr:from>
    <xdr:ext cx="462280" cy="25209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527040" y="5221605"/>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7620</xdr:rowOff>
    </xdr:from>
    <xdr:to>
      <xdr:col>59</xdr:col>
      <xdr:colOff>50800</xdr:colOff>
      <xdr:row>30</xdr:row>
      <xdr:rowOff>7620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5956300" y="50406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37465</xdr:rowOff>
    </xdr:from>
    <xdr:ext cx="526415" cy="25273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481955" y="490283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52705</xdr:rowOff>
    </xdr:from>
    <xdr:ext cx="526415" cy="24828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5481955" y="458279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80010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5956300" y="47218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84455</xdr:rowOff>
    </xdr:from>
    <xdr:to>
      <xdr:col>54</xdr:col>
      <xdr:colOff>171450</xdr:colOff>
      <xdr:row>39</xdr:row>
      <xdr:rowOff>95885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429750" y="5117465"/>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100330</xdr:rowOff>
    </xdr:from>
    <xdr:ext cx="244475" cy="250190"/>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9480550" y="6642100"/>
          <a:ext cx="244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95885</xdr:rowOff>
    </xdr:from>
    <xdr:to>
      <xdr:col>55</xdr:col>
      <xdr:colOff>88900</xdr:colOff>
      <xdr:row>39</xdr:row>
      <xdr:rowOff>95885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359900" y="6637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31750</xdr:rowOff>
    </xdr:from>
    <xdr:ext cx="464820" cy="247650"/>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9480550" y="4897120"/>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9,529</a:t>
          </a:r>
          <a:endParaRPr kumimoji="1" lang="ja-JP" altLang="en-US" sz="1000" b="1">
            <a:latin typeface="ＭＳ Ｐゴシック"/>
          </a:endParaRPr>
        </a:p>
      </xdr:txBody>
    </xdr:sp>
    <xdr:clientData/>
  </xdr:oneCellAnchor>
  <xdr:twoCellAnchor>
    <xdr:from>
      <xdr:col>54</xdr:col>
      <xdr:colOff>101600</xdr:colOff>
      <xdr:row>30</xdr:row>
      <xdr:rowOff>84455</xdr:rowOff>
    </xdr:from>
    <xdr:to>
      <xdr:col>55</xdr:col>
      <xdr:colOff>88900</xdr:colOff>
      <xdr:row>30</xdr:row>
      <xdr:rowOff>84455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359900" y="5117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135890</xdr:rowOff>
    </xdr:from>
    <xdr:to>
      <xdr:col>55</xdr:col>
      <xdr:colOff>0</xdr:colOff>
      <xdr:row>37</xdr:row>
      <xdr:rowOff>144780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686800" y="6342380"/>
          <a:ext cx="742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162560</xdr:rowOff>
    </xdr:from>
    <xdr:ext cx="464820" cy="24828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9480550" y="6369050"/>
          <a:ext cx="4648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17145</xdr:rowOff>
    </xdr:from>
    <xdr:to>
      <xdr:col>55</xdr:col>
      <xdr:colOff>50800</xdr:colOff>
      <xdr:row>38</xdr:row>
      <xdr:rowOff>116205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398000" y="63912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37</xdr:row>
      <xdr:rowOff>128905</xdr:rowOff>
    </xdr:from>
    <xdr:to>
      <xdr:col>50</xdr:col>
      <xdr:colOff>114300</xdr:colOff>
      <xdr:row>37</xdr:row>
      <xdr:rowOff>135890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86700" y="6335395"/>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50165</xdr:rowOff>
    </xdr:from>
    <xdr:to>
      <xdr:col>50</xdr:col>
      <xdr:colOff>165100</xdr:colOff>
      <xdr:row>38</xdr:row>
      <xdr:rowOff>149225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36000" y="6424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140335</xdr:rowOff>
    </xdr:from>
    <xdr:ext cx="469900" cy="24765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470900" y="651446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128905</xdr:rowOff>
    </xdr:from>
    <xdr:to>
      <xdr:col>45</xdr:col>
      <xdr:colOff>171450</xdr:colOff>
      <xdr:row>37</xdr:row>
      <xdr:rowOff>140970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080250" y="6335395"/>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3175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42250" y="6445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38</xdr:row>
      <xdr:rowOff>162560</xdr:rowOff>
    </xdr:from>
    <xdr:ext cx="378460" cy="24828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715250" y="653669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140970</xdr:rowOff>
    </xdr:from>
    <xdr:to>
      <xdr:col>41</xdr:col>
      <xdr:colOff>50800</xdr:colOff>
      <xdr:row>37</xdr:row>
      <xdr:rowOff>145415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286500" y="634746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67945</xdr:rowOff>
    </xdr:from>
    <xdr:to>
      <xdr:col>41</xdr:col>
      <xdr:colOff>101600</xdr:colOff>
      <xdr:row>38</xdr:row>
      <xdr:rowOff>163830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029450" y="64420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158750</xdr:rowOff>
    </xdr:from>
    <xdr:ext cx="378460" cy="25082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910070" y="653288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59690</xdr:rowOff>
    </xdr:from>
    <xdr:to>
      <xdr:col>36</xdr:col>
      <xdr:colOff>165100</xdr:colOff>
      <xdr:row>38</xdr:row>
      <xdr:rowOff>159385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235700" y="6433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150495</xdr:rowOff>
    </xdr:from>
    <xdr:ext cx="378460" cy="25273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116320" y="652462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77470</xdr:rowOff>
    </xdr:from>
    <xdr:ext cx="762000" cy="25273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2583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77470</xdr:rowOff>
    </xdr:from>
    <xdr:ext cx="762000" cy="25273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77470</xdr:rowOff>
    </xdr:from>
    <xdr:ext cx="762000" cy="25273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15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77470</xdr:rowOff>
    </xdr:from>
    <xdr:ext cx="756920" cy="25273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908800" y="69545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77470</xdr:rowOff>
    </xdr:from>
    <xdr:ext cx="762000" cy="25273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115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26035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398000" y="630174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117475</xdr:rowOff>
    </xdr:from>
    <xdr:ext cx="464820" cy="25209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9480550" y="6156325"/>
          <a:ext cx="464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86995</xdr:rowOff>
    </xdr:from>
    <xdr:to>
      <xdr:col>50</xdr:col>
      <xdr:colOff>165100</xdr:colOff>
      <xdr:row>38</xdr:row>
      <xdr:rowOff>17780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36000" y="62934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34925</xdr:rowOff>
    </xdr:from>
    <xdr:ext cx="469900" cy="24955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70900" y="60737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79375</xdr:rowOff>
    </xdr:from>
    <xdr:to>
      <xdr:col>46</xdr:col>
      <xdr:colOff>38100</xdr:colOff>
      <xdr:row>38</xdr:row>
      <xdr:rowOff>12065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42250" y="628586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28575</xdr:rowOff>
    </xdr:from>
    <xdr:ext cx="469900" cy="24765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7150" y="606742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92075</xdr:rowOff>
    </xdr:from>
    <xdr:to>
      <xdr:col>41</xdr:col>
      <xdr:colOff>101600</xdr:colOff>
      <xdr:row>38</xdr:row>
      <xdr:rowOff>22860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029450" y="62985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39370</xdr:rowOff>
    </xdr:from>
    <xdr:ext cx="469900" cy="25209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64350" y="60782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95250</xdr:rowOff>
    </xdr:from>
    <xdr:to>
      <xdr:col>36</xdr:col>
      <xdr:colOff>165100</xdr:colOff>
      <xdr:row>38</xdr:row>
      <xdr:rowOff>26670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235700" y="63017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42545</xdr:rowOff>
    </xdr:from>
    <xdr:ext cx="469900" cy="25273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0600" y="60813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31115</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5956300" y="72675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55245</xdr:rowOff>
    </xdr:from>
    <xdr:to>
      <xdr:col>43</xdr:col>
      <xdr:colOff>63500</xdr:colOff>
      <xdr:row>46</xdr:row>
      <xdr:rowOff>135890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0642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135890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9850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135890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013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80010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5956300" y="80746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4805" cy="21907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200" y="78886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80010</xdr:rowOff>
    </xdr:from>
    <xdr:to>
      <xdr:col>59</xdr:col>
      <xdr:colOff>50800</xdr:colOff>
      <xdr:row>61</xdr:row>
      <xdr:rowOff>80010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956300" y="10309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95885</xdr:rowOff>
    </xdr:from>
    <xdr:to>
      <xdr:col>59</xdr:col>
      <xdr:colOff>50800</xdr:colOff>
      <xdr:row>59</xdr:row>
      <xdr:rowOff>95885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9990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125730</xdr:rowOff>
    </xdr:from>
    <xdr:ext cx="243840" cy="24892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726430" y="9852660"/>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111760</xdr:rowOff>
    </xdr:from>
    <xdr:to>
      <xdr:col>59</xdr:col>
      <xdr:colOff>50800</xdr:colOff>
      <xdr:row>57</xdr:row>
      <xdr:rowOff>111760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96710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140335</xdr:rowOff>
    </xdr:from>
    <xdr:ext cx="526415" cy="24765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481955" y="9531985"/>
          <a:ext cx="526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128905</xdr:rowOff>
    </xdr:from>
    <xdr:to>
      <xdr:col>59</xdr:col>
      <xdr:colOff>50800</xdr:colOff>
      <xdr:row>55</xdr:row>
      <xdr:rowOff>128905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9352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156845</xdr:rowOff>
    </xdr:from>
    <xdr:ext cx="526415" cy="25019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481955" y="9213215"/>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144780</xdr:rowOff>
    </xdr:from>
    <xdr:to>
      <xdr:col>59</xdr:col>
      <xdr:colOff>50800</xdr:colOff>
      <xdr:row>53</xdr:row>
      <xdr:rowOff>144780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90335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26415" cy="25209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481955" y="8894445"/>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161290</xdr:rowOff>
    </xdr:from>
    <xdr:to>
      <xdr:col>59</xdr:col>
      <xdr:colOff>50800</xdr:colOff>
      <xdr:row>51</xdr:row>
      <xdr:rowOff>161290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5956300" y="87147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20955</xdr:rowOff>
    </xdr:from>
    <xdr:ext cx="595630" cy="25209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417820" y="85744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7620</xdr:rowOff>
    </xdr:from>
    <xdr:to>
      <xdr:col>59</xdr:col>
      <xdr:colOff>50800</xdr:colOff>
      <xdr:row>50</xdr:row>
      <xdr:rowOff>7620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5956300" y="83934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37465</xdr:rowOff>
    </xdr:from>
    <xdr:ext cx="595630" cy="25273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417820" y="82556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828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5417820" y="7935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80010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5956300" y="80746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39370</xdr:rowOff>
    </xdr:from>
    <xdr:to>
      <xdr:col>54</xdr:col>
      <xdr:colOff>171450</xdr:colOff>
      <xdr:row>58</xdr:row>
      <xdr:rowOff>114300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429750" y="842518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117475</xdr:rowOff>
    </xdr:from>
    <xdr:ext cx="529590" cy="25209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9480550" y="984440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114300</xdr:rowOff>
    </xdr:from>
    <xdr:to>
      <xdr:col>55</xdr:col>
      <xdr:colOff>88900</xdr:colOff>
      <xdr:row>58</xdr:row>
      <xdr:rowOff>114300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359900" y="9841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154940</xdr:rowOff>
    </xdr:from>
    <xdr:ext cx="593725" cy="24955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9480550" y="8205470"/>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147,083</a:t>
          </a:r>
          <a:endParaRPr kumimoji="1" lang="ja-JP" altLang="en-US" sz="1000" b="1">
            <a:latin typeface="ＭＳ Ｐゴシック"/>
          </a:endParaRPr>
        </a:p>
      </xdr:txBody>
    </xdr:sp>
    <xdr:clientData/>
  </xdr:oneCellAnchor>
  <xdr:twoCellAnchor>
    <xdr:from>
      <xdr:col>54</xdr:col>
      <xdr:colOff>101600</xdr:colOff>
      <xdr:row>50</xdr:row>
      <xdr:rowOff>39370</xdr:rowOff>
    </xdr:from>
    <xdr:to>
      <xdr:col>55</xdr:col>
      <xdr:colOff>88900</xdr:colOff>
      <xdr:row>50</xdr:row>
      <xdr:rowOff>39370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359900" y="8425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137160</xdr:rowOff>
    </xdr:from>
    <xdr:to>
      <xdr:col>55</xdr:col>
      <xdr:colOff>0</xdr:colOff>
      <xdr:row>57</xdr:row>
      <xdr:rowOff>139065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686800" y="9696450"/>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137795</xdr:rowOff>
    </xdr:from>
    <xdr:ext cx="529590" cy="24955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9480550" y="9361805"/>
          <a:ext cx="529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115570</xdr:rowOff>
    </xdr:from>
    <xdr:to>
      <xdr:col>55</xdr:col>
      <xdr:colOff>50800</xdr:colOff>
      <xdr:row>57</xdr:row>
      <xdr:rowOff>47625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398000" y="95072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57</xdr:row>
      <xdr:rowOff>137160</xdr:rowOff>
    </xdr:from>
    <xdr:to>
      <xdr:col>50</xdr:col>
      <xdr:colOff>114300</xdr:colOff>
      <xdr:row>58</xdr:row>
      <xdr:rowOff>5715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86700" y="969645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108585</xdr:rowOff>
    </xdr:from>
    <xdr:to>
      <xdr:col>50</xdr:col>
      <xdr:colOff>165100</xdr:colOff>
      <xdr:row>57</xdr:row>
      <xdr:rowOff>40005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36000" y="95002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56515</xdr:rowOff>
    </xdr:from>
    <xdr:ext cx="534670" cy="25273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38515" y="92805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5715</xdr:rowOff>
    </xdr:from>
    <xdr:to>
      <xdr:col>45</xdr:col>
      <xdr:colOff>171450</xdr:colOff>
      <xdr:row>58</xdr:row>
      <xdr:rowOff>6350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080250" y="973264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120015</xdr:rowOff>
    </xdr:from>
    <xdr:to>
      <xdr:col>46</xdr:col>
      <xdr:colOff>38100</xdr:colOff>
      <xdr:row>57</xdr:row>
      <xdr:rowOff>51435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42250" y="95116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68580</xdr:rowOff>
    </xdr:from>
    <xdr:ext cx="529590" cy="24955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44765" y="929259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6350</xdr:rowOff>
    </xdr:from>
    <xdr:to>
      <xdr:col>41</xdr:col>
      <xdr:colOff>50800</xdr:colOff>
      <xdr:row>58</xdr:row>
      <xdr:rowOff>15240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286500" y="973328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13335</xdr:rowOff>
    </xdr:from>
    <xdr:to>
      <xdr:col>41</xdr:col>
      <xdr:colOff>101600</xdr:colOff>
      <xdr:row>57</xdr:row>
      <xdr:rowOff>111760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029450" y="95726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128905</xdr:rowOff>
    </xdr:from>
    <xdr:ext cx="529590" cy="25082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851015" y="9352915"/>
          <a:ext cx="529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163830</xdr:rowOff>
    </xdr:from>
    <xdr:to>
      <xdr:col>36</xdr:col>
      <xdr:colOff>165100</xdr:colOff>
      <xdr:row>57</xdr:row>
      <xdr:rowOff>95250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235700" y="95554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111760</xdr:rowOff>
    </xdr:from>
    <xdr:ext cx="534670" cy="25273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038215" y="93357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77470</xdr:rowOff>
    </xdr:from>
    <xdr:ext cx="762000" cy="25273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2583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77470</xdr:rowOff>
    </xdr:from>
    <xdr:ext cx="762000" cy="25273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77470</xdr:rowOff>
    </xdr:from>
    <xdr:ext cx="762000" cy="25273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715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77470</xdr:rowOff>
    </xdr:from>
    <xdr:ext cx="756920" cy="25273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908800" y="103073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77470</xdr:rowOff>
    </xdr:from>
    <xdr:ext cx="762000" cy="25273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115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89535</xdr:rowOff>
    </xdr:from>
    <xdr:to>
      <xdr:col>55</xdr:col>
      <xdr:colOff>50800</xdr:colOff>
      <xdr:row>58</xdr:row>
      <xdr:rowOff>20320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398000" y="964882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68580</xdr:rowOff>
    </xdr:from>
    <xdr:ext cx="529590" cy="24955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9480550" y="962787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87630</xdr:rowOff>
    </xdr:from>
    <xdr:to>
      <xdr:col>50</xdr:col>
      <xdr:colOff>165100</xdr:colOff>
      <xdr:row>58</xdr:row>
      <xdr:rowOff>18415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36000" y="96469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10795</xdr:rowOff>
    </xdr:from>
    <xdr:ext cx="534670" cy="24765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38515" y="973772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123825</xdr:rowOff>
    </xdr:from>
    <xdr:to>
      <xdr:col>46</xdr:col>
      <xdr:colOff>38100</xdr:colOff>
      <xdr:row>58</xdr:row>
      <xdr:rowOff>54610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42250" y="968311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46990</xdr:rowOff>
    </xdr:from>
    <xdr:ext cx="529590" cy="24892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44765" y="9773920"/>
          <a:ext cx="529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125730</xdr:rowOff>
    </xdr:from>
    <xdr:to>
      <xdr:col>41</xdr:col>
      <xdr:colOff>101600</xdr:colOff>
      <xdr:row>58</xdr:row>
      <xdr:rowOff>56515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029450" y="96850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48895</xdr:rowOff>
    </xdr:from>
    <xdr:ext cx="529590" cy="25146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851015" y="977582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132080</xdr:rowOff>
    </xdr:from>
    <xdr:to>
      <xdr:col>36</xdr:col>
      <xdr:colOff>165100</xdr:colOff>
      <xdr:row>58</xdr:row>
      <xdr:rowOff>64135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235700" y="96913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55245</xdr:rowOff>
    </xdr:from>
    <xdr:ext cx="534670" cy="25273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38215" y="97821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31115</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5956300" y="106203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55245</xdr:rowOff>
    </xdr:from>
    <xdr:to>
      <xdr:col>43</xdr:col>
      <xdr:colOff>63500</xdr:colOff>
      <xdr:row>66</xdr:row>
      <xdr:rowOff>135890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0642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135890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9850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135890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0137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80010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5956300" y="114274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4805" cy="21907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200" y="112414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80010</xdr:rowOff>
    </xdr:from>
    <xdr:to>
      <xdr:col>59</xdr:col>
      <xdr:colOff>50800</xdr:colOff>
      <xdr:row>81</xdr:row>
      <xdr:rowOff>80010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956300" y="13662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42545</xdr:rowOff>
    </xdr:from>
    <xdr:to>
      <xdr:col>59</xdr:col>
      <xdr:colOff>50800</xdr:colOff>
      <xdr:row>79</xdr:row>
      <xdr:rowOff>42545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3289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43840" cy="24892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726430" y="13152120"/>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6415" cy="24955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481955" y="1277937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135890</xdr:rowOff>
    </xdr:from>
    <xdr:to>
      <xdr:col>59</xdr:col>
      <xdr:colOff>50800</xdr:colOff>
      <xdr:row>74</xdr:row>
      <xdr:rowOff>135890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5956300" y="12545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163830</xdr:rowOff>
    </xdr:from>
    <xdr:ext cx="595630" cy="25082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417820" y="1240536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98425</xdr:rowOff>
    </xdr:from>
    <xdr:to>
      <xdr:col>59</xdr:col>
      <xdr:colOff>50800</xdr:colOff>
      <xdr:row>72</xdr:row>
      <xdr:rowOff>98425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5956300" y="12172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128270</xdr:rowOff>
    </xdr:from>
    <xdr:ext cx="595630" cy="25146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417820" y="120345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90805</xdr:rowOff>
    </xdr:from>
    <xdr:ext cx="595630" cy="24955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417820" y="116617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52705</xdr:rowOff>
    </xdr:from>
    <xdr:ext cx="595630" cy="24828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5417820" y="112883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80010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5956300" y="114274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117475</xdr:rowOff>
    </xdr:from>
    <xdr:to>
      <xdr:col>54</xdr:col>
      <xdr:colOff>171450</xdr:colOff>
      <xdr:row>78</xdr:row>
      <xdr:rowOff>160655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429750" y="1185608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163195</xdr:rowOff>
    </xdr:from>
    <xdr:ext cx="464820" cy="24828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9480550" y="13242925"/>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6,840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160655</xdr:rowOff>
    </xdr:from>
    <xdr:to>
      <xdr:col>55</xdr:col>
      <xdr:colOff>88900</xdr:colOff>
      <xdr:row>78</xdr:row>
      <xdr:rowOff>160655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359900" y="13240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64770</xdr:rowOff>
    </xdr:from>
    <xdr:ext cx="593725" cy="248920"/>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9480550" y="1163574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192,584</a:t>
          </a:r>
          <a:endParaRPr kumimoji="1" lang="ja-JP" altLang="en-US" sz="1000" b="1">
            <a:latin typeface="ＭＳ Ｐゴシック"/>
          </a:endParaRPr>
        </a:p>
      </xdr:txBody>
    </xdr:sp>
    <xdr:clientData/>
  </xdr:oneCellAnchor>
  <xdr:twoCellAnchor>
    <xdr:from>
      <xdr:col>54</xdr:col>
      <xdr:colOff>101600</xdr:colOff>
      <xdr:row>70</xdr:row>
      <xdr:rowOff>117475</xdr:rowOff>
    </xdr:from>
    <xdr:to>
      <xdr:col>55</xdr:col>
      <xdr:colOff>88900</xdr:colOff>
      <xdr:row>70</xdr:row>
      <xdr:rowOff>117475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359900" y="118560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126365</xdr:rowOff>
    </xdr:from>
    <xdr:to>
      <xdr:col>55</xdr:col>
      <xdr:colOff>0</xdr:colOff>
      <xdr:row>78</xdr:row>
      <xdr:rowOff>40005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686800" y="13038455"/>
          <a:ext cx="7429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5715</xdr:rowOff>
    </xdr:from>
    <xdr:ext cx="529590" cy="25209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9480550" y="12917805"/>
          <a:ext cx="5295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151130</xdr:rowOff>
    </xdr:from>
    <xdr:to>
      <xdr:col>55</xdr:col>
      <xdr:colOff>50800</xdr:colOff>
      <xdr:row>78</xdr:row>
      <xdr:rowOff>84455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398000" y="130632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126365</xdr:rowOff>
    </xdr:from>
    <xdr:to>
      <xdr:col>50</xdr:col>
      <xdr:colOff>114300</xdr:colOff>
      <xdr:row>77</xdr:row>
      <xdr:rowOff>155575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86700" y="13038455"/>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106680</xdr:rowOff>
    </xdr:from>
    <xdr:to>
      <xdr:col>50</xdr:col>
      <xdr:colOff>165100</xdr:colOff>
      <xdr:row>78</xdr:row>
      <xdr:rowOff>39370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36000" y="130187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30480</xdr:rowOff>
    </xdr:from>
    <xdr:ext cx="534670" cy="24765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38515" y="1311021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155575</xdr:rowOff>
    </xdr:from>
    <xdr:to>
      <xdr:col>45</xdr:col>
      <xdr:colOff>171450</xdr:colOff>
      <xdr:row>78</xdr:row>
      <xdr:rowOff>43180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080250" y="13067665"/>
          <a:ext cx="8064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12700</xdr:rowOff>
    </xdr:from>
    <xdr:to>
      <xdr:col>46</xdr:col>
      <xdr:colOff>38100</xdr:colOff>
      <xdr:row>78</xdr:row>
      <xdr:rowOff>111125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42250" y="1309243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103505</xdr:rowOff>
    </xdr:from>
    <xdr:ext cx="529590" cy="25146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44765" y="1318323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43180</xdr:rowOff>
    </xdr:from>
    <xdr:to>
      <xdr:col>41</xdr:col>
      <xdr:colOff>50800</xdr:colOff>
      <xdr:row>78</xdr:row>
      <xdr:rowOff>92710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286500" y="13122910"/>
          <a:ext cx="7937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163830</xdr:rowOff>
    </xdr:from>
    <xdr:to>
      <xdr:col>41</xdr:col>
      <xdr:colOff>101600</xdr:colOff>
      <xdr:row>78</xdr:row>
      <xdr:rowOff>97155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029450" y="13075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89535</xdr:rowOff>
    </xdr:from>
    <xdr:ext cx="529590" cy="24955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851015" y="1316926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49530</xdr:rowOff>
    </xdr:from>
    <xdr:to>
      <xdr:col>36</xdr:col>
      <xdr:colOff>165100</xdr:colOff>
      <xdr:row>78</xdr:row>
      <xdr:rowOff>148590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235700" y="13129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140335</xdr:rowOff>
    </xdr:from>
    <xdr:ext cx="534670" cy="24765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038215" y="1322006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77470</xdr:rowOff>
    </xdr:from>
    <xdr:ext cx="762000" cy="25273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25830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77470</xdr:rowOff>
    </xdr:from>
    <xdr:ext cx="762000" cy="25273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3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77470</xdr:rowOff>
    </xdr:from>
    <xdr:ext cx="762000" cy="25273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7152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77470</xdr:rowOff>
    </xdr:from>
    <xdr:ext cx="756920" cy="25273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908800" y="136601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77470</xdr:rowOff>
    </xdr:from>
    <xdr:ext cx="762000" cy="25273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1150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159385</xdr:rowOff>
    </xdr:from>
    <xdr:to>
      <xdr:col>55</xdr:col>
      <xdr:colOff>50800</xdr:colOff>
      <xdr:row>78</xdr:row>
      <xdr:rowOff>90805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398000" y="130714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130175</xdr:rowOff>
    </xdr:from>
    <xdr:ext cx="529590" cy="25209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9480550" y="1304226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75565</xdr:rowOff>
    </xdr:from>
    <xdr:to>
      <xdr:col>50</xdr:col>
      <xdr:colOff>165100</xdr:colOff>
      <xdr:row>78</xdr:row>
      <xdr:rowOff>6985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36000" y="12987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23495</xdr:rowOff>
    </xdr:from>
    <xdr:ext cx="534670" cy="25273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38515" y="127679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106680</xdr:rowOff>
    </xdr:from>
    <xdr:to>
      <xdr:col>46</xdr:col>
      <xdr:colOff>38100</xdr:colOff>
      <xdr:row>78</xdr:row>
      <xdr:rowOff>38100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42250" y="130187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53340</xdr:rowOff>
    </xdr:from>
    <xdr:ext cx="529590" cy="24828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44765" y="1279779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162560</xdr:rowOff>
    </xdr:from>
    <xdr:to>
      <xdr:col>41</xdr:col>
      <xdr:colOff>101600</xdr:colOff>
      <xdr:row>78</xdr:row>
      <xdr:rowOff>93980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029450" y="13074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109220</xdr:rowOff>
    </xdr:from>
    <xdr:ext cx="529590" cy="25082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851015" y="12853670"/>
          <a:ext cx="529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41910</xdr:rowOff>
    </xdr:from>
    <xdr:to>
      <xdr:col>36</xdr:col>
      <xdr:colOff>165100</xdr:colOff>
      <xdr:row>78</xdr:row>
      <xdr:rowOff>141605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235700" y="13121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158750</xdr:rowOff>
    </xdr:from>
    <xdr:ext cx="534670" cy="25082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38215" y="129032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31115</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5956300" y="139731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55245</xdr:rowOff>
    </xdr:from>
    <xdr:to>
      <xdr:col>43</xdr:col>
      <xdr:colOff>63500</xdr:colOff>
      <xdr:row>86</xdr:row>
      <xdr:rowOff>135890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0642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55245</xdr:rowOff>
    </xdr:from>
    <xdr:to>
      <xdr:col>48</xdr:col>
      <xdr:colOff>127000</xdr:colOff>
      <xdr:row>86</xdr:row>
      <xdr:rowOff>135890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9850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55245</xdr:rowOff>
    </xdr:from>
    <xdr:to>
      <xdr:col>54</xdr:col>
      <xdr:colOff>127000</xdr:colOff>
      <xdr:row>86</xdr:row>
      <xdr:rowOff>135890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0137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4805" cy="21907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200" y="145942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3840" cy="25400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726430" y="16913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2641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481955" y="165328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6415"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481955" y="161518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6415" cy="25400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481955" y="157708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41782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90805</xdr:rowOff>
    </xdr:from>
    <xdr:ext cx="595630" cy="25082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41782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95630" cy="24828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41782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104140</xdr:rowOff>
    </xdr:from>
    <xdr:to>
      <xdr:col>54</xdr:col>
      <xdr:colOff>171450</xdr:colOff>
      <xdr:row>99</xdr:row>
      <xdr:rowOff>24130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429750" y="1536319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27940</xdr:rowOff>
    </xdr:from>
    <xdr:ext cx="529590" cy="259080"/>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9480550" y="16658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31,616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24130</xdr:rowOff>
    </xdr:from>
    <xdr:to>
      <xdr:col>55</xdr:col>
      <xdr:colOff>88900</xdr:colOff>
      <xdr:row>99</xdr:row>
      <xdr:rowOff>24130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359900" y="16654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50165</xdr:rowOff>
    </xdr:from>
    <xdr:ext cx="593725" cy="251460"/>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9480550" y="15141575"/>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133,318</a:t>
          </a:r>
          <a:endParaRPr kumimoji="1" lang="ja-JP" altLang="en-US" sz="1000" b="1">
            <a:latin typeface="ＭＳ Ｐゴシック"/>
          </a:endParaRPr>
        </a:p>
      </xdr:txBody>
    </xdr:sp>
    <xdr:clientData/>
  </xdr:oneCellAnchor>
  <xdr:twoCellAnchor>
    <xdr:from>
      <xdr:col>54</xdr:col>
      <xdr:colOff>101600</xdr:colOff>
      <xdr:row>91</xdr:row>
      <xdr:rowOff>104140</xdr:rowOff>
    </xdr:from>
    <xdr:to>
      <xdr:col>55</xdr:col>
      <xdr:colOff>88900</xdr:colOff>
      <xdr:row>91</xdr:row>
      <xdr:rowOff>104140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359900" y="15363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40640</xdr:rowOff>
    </xdr:from>
    <xdr:to>
      <xdr:col>55</xdr:col>
      <xdr:colOff>0</xdr:colOff>
      <xdr:row>98</xdr:row>
      <xdr:rowOff>120650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686800" y="16499840"/>
          <a:ext cx="7429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143510</xdr:rowOff>
    </xdr:from>
    <xdr:ext cx="529590" cy="254000"/>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9480550" y="16088360"/>
          <a:ext cx="5295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120650</xdr:rowOff>
    </xdr:from>
    <xdr:to>
      <xdr:col>55</xdr:col>
      <xdr:colOff>50800</xdr:colOff>
      <xdr:row>97</xdr:row>
      <xdr:rowOff>50800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398000" y="16236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98</xdr:row>
      <xdr:rowOff>40640</xdr:rowOff>
    </xdr:from>
    <xdr:to>
      <xdr:col>50</xdr:col>
      <xdr:colOff>114300</xdr:colOff>
      <xdr:row>98</xdr:row>
      <xdr:rowOff>151765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86700" y="16499840"/>
          <a:ext cx="8001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77470</xdr:rowOff>
    </xdr:from>
    <xdr:to>
      <xdr:col>50</xdr:col>
      <xdr:colOff>165100</xdr:colOff>
      <xdr:row>95</xdr:row>
      <xdr:rowOff>7620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36000" y="1585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24130</xdr:rowOff>
    </xdr:from>
    <xdr:ext cx="53467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38515" y="1562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90,887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148590</xdr:rowOff>
    </xdr:from>
    <xdr:to>
      <xdr:col>45</xdr:col>
      <xdr:colOff>171450</xdr:colOff>
      <xdr:row>98</xdr:row>
      <xdr:rowOff>151765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080250" y="1660779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20955</xdr:rowOff>
    </xdr:from>
    <xdr:to>
      <xdr:col>46</xdr:col>
      <xdr:colOff>38100</xdr:colOff>
      <xdr:row>95</xdr:row>
      <xdr:rowOff>122555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42250" y="15965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139065</xdr:rowOff>
    </xdr:from>
    <xdr:ext cx="52959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44765" y="157410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135890</xdr:rowOff>
    </xdr:from>
    <xdr:to>
      <xdr:col>41</xdr:col>
      <xdr:colOff>50800</xdr:colOff>
      <xdr:row>98</xdr:row>
      <xdr:rowOff>148590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286500" y="1659509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56515</xdr:rowOff>
    </xdr:from>
    <xdr:to>
      <xdr:col>41</xdr:col>
      <xdr:colOff>101600</xdr:colOff>
      <xdr:row>97</xdr:row>
      <xdr:rowOff>158115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02945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3175</xdr:rowOff>
    </xdr:from>
    <xdr:ext cx="52959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851015" y="161194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13970</xdr:rowOff>
    </xdr:from>
    <xdr:to>
      <xdr:col>36</xdr:col>
      <xdr:colOff>165100</xdr:colOff>
      <xdr:row>97</xdr:row>
      <xdr:rowOff>115570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235700" y="1630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132080</xdr:rowOff>
    </xdr:from>
    <xdr:ext cx="534670" cy="25400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038215" y="160769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908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69215</xdr:rowOff>
    </xdr:from>
    <xdr:to>
      <xdr:col>55</xdr:col>
      <xdr:colOff>50800</xdr:colOff>
      <xdr:row>98</xdr:row>
      <xdr:rowOff>170815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398000" y="16528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155575</xdr:rowOff>
    </xdr:from>
    <xdr:ext cx="529590" cy="254000"/>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9480550" y="164433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161290</xdr:rowOff>
    </xdr:from>
    <xdr:to>
      <xdr:col>50</xdr:col>
      <xdr:colOff>165100</xdr:colOff>
      <xdr:row>98</xdr:row>
      <xdr:rowOff>91440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36000" y="164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82550</xdr:rowOff>
    </xdr:from>
    <xdr:ext cx="53467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38515" y="1654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100965</xdr:rowOff>
    </xdr:from>
    <xdr:to>
      <xdr:col>46</xdr:col>
      <xdr:colOff>38100</xdr:colOff>
      <xdr:row>99</xdr:row>
      <xdr:rowOff>31115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42250" y="16560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22225</xdr:rowOff>
    </xdr:from>
    <xdr:ext cx="529590" cy="2584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44765" y="166528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97790</xdr:rowOff>
    </xdr:from>
    <xdr:to>
      <xdr:col>41</xdr:col>
      <xdr:colOff>101600</xdr:colOff>
      <xdr:row>99</xdr:row>
      <xdr:rowOff>27940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02945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19050</xdr:rowOff>
    </xdr:from>
    <xdr:ext cx="529590" cy="25400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851015" y="166497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85090</xdr:rowOff>
    </xdr:from>
    <xdr:to>
      <xdr:col>36</xdr:col>
      <xdr:colOff>165100</xdr:colOff>
      <xdr:row>99</xdr:row>
      <xdr:rowOff>15240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235700" y="165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6350</xdr:rowOff>
    </xdr:from>
    <xdr:ext cx="534670" cy="25400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038215" y="166370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171450</xdr:colOff>
      <xdr:row>25</xdr:row>
      <xdr:rowOff>31115</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1207750" y="39147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55245</xdr:rowOff>
    </xdr:from>
    <xdr:to>
      <xdr:col>74</xdr:col>
      <xdr:colOff>0</xdr:colOff>
      <xdr:row>26</xdr:row>
      <xdr:rowOff>135890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1315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135890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2364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135890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2651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171450</xdr:colOff>
      <xdr:row>41</xdr:row>
      <xdr:rowOff>80010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1207750" y="47218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07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169650" y="45358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80010</xdr:rowOff>
    </xdr:from>
    <xdr:to>
      <xdr:col>89</xdr:col>
      <xdr:colOff>171450</xdr:colOff>
      <xdr:row>41</xdr:row>
      <xdr:rowOff>80010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1207750" y="6957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108585</xdr:rowOff>
    </xdr:from>
    <xdr:ext cx="243840" cy="24828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0977880" y="68179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42545</xdr:rowOff>
    </xdr:from>
    <xdr:to>
      <xdr:col>89</xdr:col>
      <xdr:colOff>171450</xdr:colOff>
      <xdr:row>39</xdr:row>
      <xdr:rowOff>42545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1207750" y="6584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72390</xdr:rowOff>
    </xdr:from>
    <xdr:ext cx="531495" cy="24892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0733405" y="64465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4955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0733405" y="60737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135890</xdr:rowOff>
    </xdr:from>
    <xdr:to>
      <xdr:col>89</xdr:col>
      <xdr:colOff>171450</xdr:colOff>
      <xdr:row>34</xdr:row>
      <xdr:rowOff>135890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1207750" y="5839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163830</xdr:rowOff>
    </xdr:from>
    <xdr:ext cx="531495" cy="25082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0733405" y="5699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98425</xdr:rowOff>
    </xdr:from>
    <xdr:to>
      <xdr:col>89</xdr:col>
      <xdr:colOff>171450</xdr:colOff>
      <xdr:row>32</xdr:row>
      <xdr:rowOff>98425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1207750" y="5466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5146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0733405" y="53289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4955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0733405" y="49561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28</xdr:row>
      <xdr:rowOff>24130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31495" cy="24828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0733405" y="45827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41</xdr:row>
      <xdr:rowOff>80010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1207750" y="47218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52070</xdr:rowOff>
    </xdr:from>
    <xdr:to>
      <xdr:col>85</xdr:col>
      <xdr:colOff>126365</xdr:colOff>
      <xdr:row>38</xdr:row>
      <xdr:rowOff>32385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698345" y="5085080"/>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36195</xdr:rowOff>
    </xdr:from>
    <xdr:ext cx="534670" cy="248920"/>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4744700" y="641032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32385</xdr:rowOff>
    </xdr:from>
    <xdr:to>
      <xdr:col>86</xdr:col>
      <xdr:colOff>25400</xdr:colOff>
      <xdr:row>38</xdr:row>
      <xdr:rowOff>32385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611350" y="6406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1270</xdr:rowOff>
    </xdr:from>
    <xdr:ext cx="534670" cy="252730"/>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4744700" y="48666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50,242</a:t>
          </a:r>
          <a:endParaRPr kumimoji="1" lang="ja-JP" altLang="en-US" sz="1000" b="1">
            <a:latin typeface="ＭＳ Ｐゴシック"/>
          </a:endParaRPr>
        </a:p>
      </xdr:txBody>
    </xdr:sp>
    <xdr:clientData/>
  </xdr:oneCellAnchor>
  <xdr:twoCellAnchor>
    <xdr:from>
      <xdr:col>85</xdr:col>
      <xdr:colOff>38100</xdr:colOff>
      <xdr:row>30</xdr:row>
      <xdr:rowOff>52070</xdr:rowOff>
    </xdr:from>
    <xdr:to>
      <xdr:col>86</xdr:col>
      <xdr:colOff>25400</xdr:colOff>
      <xdr:row>30</xdr:row>
      <xdr:rowOff>52070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611350" y="5085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116840</xdr:rowOff>
    </xdr:from>
    <xdr:to>
      <xdr:col>85</xdr:col>
      <xdr:colOff>127000</xdr:colOff>
      <xdr:row>34</xdr:row>
      <xdr:rowOff>29210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938250" y="5652770"/>
          <a:ext cx="762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38735</xdr:rowOff>
    </xdr:from>
    <xdr:ext cx="534670" cy="252730"/>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4744700" y="590994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59690</xdr:rowOff>
    </xdr:from>
    <xdr:to>
      <xdr:col>85</xdr:col>
      <xdr:colOff>171450</xdr:colOff>
      <xdr:row>35</xdr:row>
      <xdr:rowOff>159385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649450" y="59309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26670</xdr:rowOff>
    </xdr:from>
    <xdr:to>
      <xdr:col>81</xdr:col>
      <xdr:colOff>50800</xdr:colOff>
      <xdr:row>34</xdr:row>
      <xdr:rowOff>29210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144500" y="573024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150495</xdr:rowOff>
    </xdr:from>
    <xdr:to>
      <xdr:col>81</xdr:col>
      <xdr:colOff>101600</xdr:colOff>
      <xdr:row>35</xdr:row>
      <xdr:rowOff>81280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887450" y="58540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73025</xdr:rowOff>
    </xdr:from>
    <xdr:ext cx="529590" cy="24828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709015" y="594423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33</xdr:row>
      <xdr:rowOff>142240</xdr:rowOff>
    </xdr:from>
    <xdr:to>
      <xdr:col>76</xdr:col>
      <xdr:colOff>114300</xdr:colOff>
      <xdr:row>34</xdr:row>
      <xdr:rowOff>26670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344400" y="5678170"/>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51435</xdr:rowOff>
    </xdr:from>
    <xdr:to>
      <xdr:col>76</xdr:col>
      <xdr:colOff>165100</xdr:colOff>
      <xdr:row>35</xdr:row>
      <xdr:rowOff>151130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093700" y="59226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142240</xdr:rowOff>
    </xdr:from>
    <xdr:ext cx="534670" cy="24765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896215" y="601345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142240</xdr:rowOff>
    </xdr:from>
    <xdr:to>
      <xdr:col>71</xdr:col>
      <xdr:colOff>171450</xdr:colOff>
      <xdr:row>35</xdr:row>
      <xdr:rowOff>12065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1537950" y="5678170"/>
          <a:ext cx="80645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127635</xdr:rowOff>
    </xdr:from>
    <xdr:to>
      <xdr:col>72</xdr:col>
      <xdr:colOff>38100</xdr:colOff>
      <xdr:row>36</xdr:row>
      <xdr:rowOff>59055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299950" y="59988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50800</xdr:rowOff>
    </xdr:from>
    <xdr:ext cx="529590" cy="24955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102465" y="608965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13970</xdr:rowOff>
    </xdr:from>
    <xdr:to>
      <xdr:col>67</xdr:col>
      <xdr:colOff>101600</xdr:colOff>
      <xdr:row>36</xdr:row>
      <xdr:rowOff>112395</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1487150" y="60528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104775</xdr:rowOff>
    </xdr:from>
    <xdr:ext cx="529590" cy="25019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308715" y="6143625"/>
          <a:ext cx="5295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77470</xdr:rowOff>
    </xdr:from>
    <xdr:ext cx="762000" cy="25273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5288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77470</xdr:rowOff>
    </xdr:from>
    <xdr:ext cx="756920" cy="25273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766800" y="69545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77470</xdr:rowOff>
    </xdr:from>
    <xdr:ext cx="762000" cy="25273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973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77470</xdr:rowOff>
    </xdr:from>
    <xdr:ext cx="762000" cy="25273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172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77470</xdr:rowOff>
    </xdr:from>
    <xdr:ext cx="756920" cy="25273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366500" y="69545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67310</xdr:rowOff>
    </xdr:from>
    <xdr:to>
      <xdr:col>85</xdr:col>
      <xdr:colOff>171450</xdr:colOff>
      <xdr:row>33</xdr:row>
      <xdr:rowOff>163830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649450" y="560324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32</xdr:row>
      <xdr:rowOff>89535</xdr:rowOff>
    </xdr:from>
    <xdr:ext cx="534670" cy="24955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4744700" y="54578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147320</xdr:rowOff>
    </xdr:from>
    <xdr:to>
      <xdr:col>81</xdr:col>
      <xdr:colOff>101600</xdr:colOff>
      <xdr:row>34</xdr:row>
      <xdr:rowOff>78105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887450" y="56832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95250</xdr:rowOff>
    </xdr:from>
    <xdr:ext cx="529590" cy="25209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709015" y="546354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145415</xdr:rowOff>
    </xdr:from>
    <xdr:to>
      <xdr:col>76</xdr:col>
      <xdr:colOff>165100</xdr:colOff>
      <xdr:row>34</xdr:row>
      <xdr:rowOff>76200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093700" y="56813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93345</xdr:rowOff>
    </xdr:from>
    <xdr:ext cx="534670" cy="25273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896215" y="54616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93345</xdr:rowOff>
    </xdr:from>
    <xdr:to>
      <xdr:col>72</xdr:col>
      <xdr:colOff>38100</xdr:colOff>
      <xdr:row>34</xdr:row>
      <xdr:rowOff>24130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299950" y="562927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40005</xdr:rowOff>
    </xdr:from>
    <xdr:ext cx="529590" cy="25209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02465" y="540829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128905</xdr:rowOff>
    </xdr:from>
    <xdr:to>
      <xdr:col>67</xdr:col>
      <xdr:colOff>101600</xdr:colOff>
      <xdr:row>35</xdr:row>
      <xdr:rowOff>61595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1487150" y="58324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77470</xdr:rowOff>
    </xdr:from>
    <xdr:ext cx="529590" cy="25273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308715" y="561340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171450</xdr:colOff>
      <xdr:row>45</xdr:row>
      <xdr:rowOff>31115</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1207750" y="72675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55245</xdr:rowOff>
    </xdr:from>
    <xdr:to>
      <xdr:col>74</xdr:col>
      <xdr:colOff>0</xdr:colOff>
      <xdr:row>46</xdr:row>
      <xdr:rowOff>135890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1315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135890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2364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135890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2651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171450</xdr:colOff>
      <xdr:row>61</xdr:row>
      <xdr:rowOff>80010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1207750" y="80746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07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169650" y="78886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80010</xdr:rowOff>
    </xdr:from>
    <xdr:to>
      <xdr:col>89</xdr:col>
      <xdr:colOff>171450</xdr:colOff>
      <xdr:row>61</xdr:row>
      <xdr:rowOff>80010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1207750" y="10309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108585</xdr:rowOff>
    </xdr:from>
    <xdr:ext cx="243840" cy="24828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977880" y="101707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95885</xdr:rowOff>
    </xdr:from>
    <xdr:to>
      <xdr:col>89</xdr:col>
      <xdr:colOff>171450</xdr:colOff>
      <xdr:row>59</xdr:row>
      <xdr:rowOff>95885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1207750" y="99904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125730</xdr:rowOff>
    </xdr:from>
    <xdr:ext cx="531495" cy="24892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733405" y="98526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111760</xdr:rowOff>
    </xdr:from>
    <xdr:to>
      <xdr:col>89</xdr:col>
      <xdr:colOff>171450</xdr:colOff>
      <xdr:row>57</xdr:row>
      <xdr:rowOff>111760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1207750" y="96710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140335</xdr:rowOff>
    </xdr:from>
    <xdr:ext cx="531495" cy="24765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0733405" y="9531985"/>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128905</xdr:rowOff>
    </xdr:from>
    <xdr:to>
      <xdr:col>89</xdr:col>
      <xdr:colOff>171450</xdr:colOff>
      <xdr:row>55</xdr:row>
      <xdr:rowOff>128905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1207750" y="9352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156845</xdr:rowOff>
    </xdr:from>
    <xdr:ext cx="531495" cy="25019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0733405" y="921321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144780</xdr:rowOff>
    </xdr:from>
    <xdr:to>
      <xdr:col>89</xdr:col>
      <xdr:colOff>171450</xdr:colOff>
      <xdr:row>53</xdr:row>
      <xdr:rowOff>144780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1207750" y="9033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5715</xdr:rowOff>
    </xdr:from>
    <xdr:ext cx="531495" cy="25209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0733405" y="8894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161290</xdr:rowOff>
    </xdr:from>
    <xdr:to>
      <xdr:col>89</xdr:col>
      <xdr:colOff>171450</xdr:colOff>
      <xdr:row>51</xdr:row>
      <xdr:rowOff>161290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1207750" y="87147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20955</xdr:rowOff>
    </xdr:from>
    <xdr:ext cx="595630" cy="25209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0669270" y="85744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7620</xdr:rowOff>
    </xdr:from>
    <xdr:to>
      <xdr:col>89</xdr:col>
      <xdr:colOff>171450</xdr:colOff>
      <xdr:row>50</xdr:row>
      <xdr:rowOff>7620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1207750" y="83934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37465</xdr:rowOff>
    </xdr:from>
    <xdr:ext cx="595630" cy="252730"/>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0669270" y="82556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48</xdr:row>
      <xdr:rowOff>24130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52705</xdr:rowOff>
    </xdr:from>
    <xdr:ext cx="595630" cy="24828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0669270" y="7935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61</xdr:row>
      <xdr:rowOff>80010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1207750" y="80746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74295</xdr:rowOff>
    </xdr:from>
    <xdr:to>
      <xdr:col>85</xdr:col>
      <xdr:colOff>126365</xdr:colOff>
      <xdr:row>57</xdr:row>
      <xdr:rowOff>87630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698345" y="8460105"/>
          <a:ext cx="127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91440</xdr:rowOff>
    </xdr:from>
    <xdr:ext cx="534670" cy="251460"/>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4744700" y="9650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41,585</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87630</xdr:rowOff>
    </xdr:from>
    <xdr:to>
      <xdr:col>86</xdr:col>
      <xdr:colOff>25400</xdr:colOff>
      <xdr:row>57</xdr:row>
      <xdr:rowOff>87630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611350" y="96469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22225</xdr:rowOff>
    </xdr:from>
    <xdr:ext cx="598805" cy="252730"/>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4744700" y="82403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115,868</a:t>
          </a:r>
          <a:endParaRPr kumimoji="1" lang="ja-JP" altLang="en-US" sz="1000" b="1">
            <a:latin typeface="ＭＳ Ｐゴシック"/>
          </a:endParaRPr>
        </a:p>
      </xdr:txBody>
    </xdr:sp>
    <xdr:clientData/>
  </xdr:oneCellAnchor>
  <xdr:twoCellAnchor>
    <xdr:from>
      <xdr:col>85</xdr:col>
      <xdr:colOff>38100</xdr:colOff>
      <xdr:row>50</xdr:row>
      <xdr:rowOff>74295</xdr:rowOff>
    </xdr:from>
    <xdr:to>
      <xdr:col>86</xdr:col>
      <xdr:colOff>25400</xdr:colOff>
      <xdr:row>50</xdr:row>
      <xdr:rowOff>74295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611350" y="8460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140335</xdr:rowOff>
    </xdr:from>
    <xdr:to>
      <xdr:col>85</xdr:col>
      <xdr:colOff>127000</xdr:colOff>
      <xdr:row>57</xdr:row>
      <xdr:rowOff>87630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938250" y="9364345"/>
          <a:ext cx="762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163830</xdr:rowOff>
    </xdr:from>
    <xdr:ext cx="534670" cy="25082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4744700" y="905256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144780</xdr:rowOff>
    </xdr:from>
    <xdr:to>
      <xdr:col>85</xdr:col>
      <xdr:colOff>171450</xdr:colOff>
      <xdr:row>55</xdr:row>
      <xdr:rowOff>75565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649450" y="920115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140335</xdr:rowOff>
    </xdr:from>
    <xdr:to>
      <xdr:col>81</xdr:col>
      <xdr:colOff>50800</xdr:colOff>
      <xdr:row>56</xdr:row>
      <xdr:rowOff>635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144500" y="9364345"/>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59690</xdr:rowOff>
    </xdr:from>
    <xdr:to>
      <xdr:col>81</xdr:col>
      <xdr:colOff>101600</xdr:colOff>
      <xdr:row>54</xdr:row>
      <xdr:rowOff>159385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887450" y="9116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6350</xdr:rowOff>
    </xdr:from>
    <xdr:ext cx="529590" cy="25209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709015" y="889508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635</xdr:rowOff>
    </xdr:from>
    <xdr:to>
      <xdr:col>76</xdr:col>
      <xdr:colOff>114300</xdr:colOff>
      <xdr:row>58</xdr:row>
      <xdr:rowOff>71120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344400" y="9392285"/>
          <a:ext cx="800100" cy="405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151130</xdr:rowOff>
    </xdr:from>
    <xdr:to>
      <xdr:col>76</xdr:col>
      <xdr:colOff>165100</xdr:colOff>
      <xdr:row>54</xdr:row>
      <xdr:rowOff>82550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093700" y="9039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97790</xdr:rowOff>
    </xdr:from>
    <xdr:ext cx="534670" cy="25209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896215" y="88188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34925</xdr:rowOff>
    </xdr:from>
    <xdr:to>
      <xdr:col>71</xdr:col>
      <xdr:colOff>171450</xdr:colOff>
      <xdr:row>58</xdr:row>
      <xdr:rowOff>71120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1537950" y="9761855"/>
          <a:ext cx="8064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84455</xdr:rowOff>
    </xdr:from>
    <xdr:to>
      <xdr:col>72</xdr:col>
      <xdr:colOff>38100</xdr:colOff>
      <xdr:row>56</xdr:row>
      <xdr:rowOff>16510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299950" y="93084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32385</xdr:rowOff>
    </xdr:from>
    <xdr:ext cx="529590" cy="24828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102465" y="908875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100330</xdr:rowOff>
    </xdr:from>
    <xdr:to>
      <xdr:col>67</xdr:col>
      <xdr:colOff>101600</xdr:colOff>
      <xdr:row>56</xdr:row>
      <xdr:rowOff>32385</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1487150" y="9324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48895</xdr:rowOff>
    </xdr:from>
    <xdr:ext cx="529590" cy="25146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1308715" y="910526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77470</xdr:rowOff>
    </xdr:from>
    <xdr:ext cx="762000" cy="25273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5288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77470</xdr:rowOff>
    </xdr:from>
    <xdr:ext cx="756920" cy="25273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766800" y="103073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77470</xdr:rowOff>
    </xdr:from>
    <xdr:ext cx="762000" cy="25273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973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77470</xdr:rowOff>
    </xdr:from>
    <xdr:ext cx="762000" cy="25273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72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77470</xdr:rowOff>
    </xdr:from>
    <xdr:ext cx="756920" cy="25273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366500" y="103073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38100</xdr:rowOff>
    </xdr:from>
    <xdr:to>
      <xdr:col>85</xdr:col>
      <xdr:colOff>171450</xdr:colOff>
      <xdr:row>57</xdr:row>
      <xdr:rowOff>137160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649450" y="95973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56</xdr:row>
      <xdr:rowOff>122555</xdr:rowOff>
    </xdr:from>
    <xdr:ext cx="534670" cy="250190"/>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4744700" y="95142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90805</xdr:rowOff>
    </xdr:from>
    <xdr:to>
      <xdr:col>81</xdr:col>
      <xdr:colOff>101600</xdr:colOff>
      <xdr:row>56</xdr:row>
      <xdr:rowOff>21590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887450" y="93148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13970</xdr:rowOff>
    </xdr:from>
    <xdr:ext cx="529590" cy="24955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709015" y="940562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117475</xdr:rowOff>
    </xdr:from>
    <xdr:to>
      <xdr:col>76</xdr:col>
      <xdr:colOff>165100</xdr:colOff>
      <xdr:row>56</xdr:row>
      <xdr:rowOff>50800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093700" y="93414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40640</xdr:rowOff>
    </xdr:from>
    <xdr:ext cx="534670" cy="25209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896215" y="94322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20320</xdr:rowOff>
    </xdr:from>
    <xdr:to>
      <xdr:col>72</xdr:col>
      <xdr:colOff>38100</xdr:colOff>
      <xdr:row>58</xdr:row>
      <xdr:rowOff>120015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299950" y="97472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111125</xdr:rowOff>
    </xdr:from>
    <xdr:ext cx="529590" cy="25273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02465" y="983805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151765</xdr:rowOff>
    </xdr:from>
    <xdr:to>
      <xdr:col>67</xdr:col>
      <xdr:colOff>101600</xdr:colOff>
      <xdr:row>58</xdr:row>
      <xdr:rowOff>84455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1487150" y="97110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74930</xdr:rowOff>
    </xdr:from>
    <xdr:ext cx="529590" cy="25209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308715" y="980186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171450</xdr:colOff>
      <xdr:row>65</xdr:row>
      <xdr:rowOff>31115</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1207750" y="106203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55245</xdr:rowOff>
    </xdr:from>
    <xdr:to>
      <xdr:col>74</xdr:col>
      <xdr:colOff>0</xdr:colOff>
      <xdr:row>66</xdr:row>
      <xdr:rowOff>135890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13157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135890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2364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135890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2651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171450</xdr:colOff>
      <xdr:row>81</xdr:row>
      <xdr:rowOff>80010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1207750" y="114274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07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169650" y="112414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80010</xdr:rowOff>
    </xdr:from>
    <xdr:to>
      <xdr:col>89</xdr:col>
      <xdr:colOff>171450</xdr:colOff>
      <xdr:row>81</xdr:row>
      <xdr:rowOff>80010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1207750" y="13662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135890</xdr:rowOff>
    </xdr:from>
    <xdr:to>
      <xdr:col>89</xdr:col>
      <xdr:colOff>171450</xdr:colOff>
      <xdr:row>78</xdr:row>
      <xdr:rowOff>135890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1207750" y="132156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163830</xdr:rowOff>
    </xdr:from>
    <xdr:ext cx="243840" cy="25082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0977880" y="13075920"/>
          <a:ext cx="243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24130</xdr:rowOff>
    </xdr:from>
    <xdr:to>
      <xdr:col>89</xdr:col>
      <xdr:colOff>171450</xdr:colOff>
      <xdr:row>76</xdr:row>
      <xdr:rowOff>24130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1207750" y="127685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52705</xdr:rowOff>
    </xdr:from>
    <xdr:ext cx="531495" cy="24828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0733405" y="1262951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80010</xdr:rowOff>
    </xdr:from>
    <xdr:to>
      <xdr:col>89</xdr:col>
      <xdr:colOff>171450</xdr:colOff>
      <xdr:row>73</xdr:row>
      <xdr:rowOff>80010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1207750" y="12321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108585</xdr:rowOff>
    </xdr:from>
    <xdr:ext cx="531495" cy="24828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0733405" y="121824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135890</xdr:rowOff>
    </xdr:from>
    <xdr:to>
      <xdr:col>89</xdr:col>
      <xdr:colOff>171450</xdr:colOff>
      <xdr:row>70</xdr:row>
      <xdr:rowOff>135890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1207750" y="1187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163830</xdr:rowOff>
    </xdr:from>
    <xdr:ext cx="531495" cy="25082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0733405" y="1173480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68</xdr:row>
      <xdr:rowOff>24130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52705</xdr:rowOff>
    </xdr:from>
    <xdr:ext cx="531495" cy="24828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0733405" y="112883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81</xdr:row>
      <xdr:rowOff>80010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1207750" y="114274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39370</xdr:rowOff>
    </xdr:from>
    <xdr:to>
      <xdr:col>85</xdr:col>
      <xdr:colOff>126365</xdr:colOff>
      <xdr:row>78</xdr:row>
      <xdr:rowOff>135890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698345" y="1177798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140335</xdr:rowOff>
    </xdr:from>
    <xdr:ext cx="249555" cy="247650"/>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4744700" y="13220065"/>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135890</xdr:rowOff>
    </xdr:from>
    <xdr:to>
      <xdr:col>86</xdr:col>
      <xdr:colOff>25400</xdr:colOff>
      <xdr:row>78</xdr:row>
      <xdr:rowOff>135890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611350" y="13215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155575</xdr:rowOff>
    </xdr:from>
    <xdr:ext cx="534670" cy="248920"/>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4744700" y="1155890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32,156</a:t>
          </a:r>
          <a:endParaRPr kumimoji="1" lang="ja-JP" altLang="en-US" sz="1000" b="1">
            <a:latin typeface="ＭＳ Ｐゴシック"/>
          </a:endParaRPr>
        </a:p>
      </xdr:txBody>
    </xdr:sp>
    <xdr:clientData/>
  </xdr:oneCellAnchor>
  <xdr:twoCellAnchor>
    <xdr:from>
      <xdr:col>85</xdr:col>
      <xdr:colOff>38100</xdr:colOff>
      <xdr:row>70</xdr:row>
      <xdr:rowOff>39370</xdr:rowOff>
    </xdr:from>
    <xdr:to>
      <xdr:col>86</xdr:col>
      <xdr:colOff>25400</xdr:colOff>
      <xdr:row>70</xdr:row>
      <xdr:rowOff>39370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611350" y="11777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156210</xdr:rowOff>
    </xdr:from>
    <xdr:to>
      <xdr:col>85</xdr:col>
      <xdr:colOff>127000</xdr:colOff>
      <xdr:row>78</xdr:row>
      <xdr:rowOff>17780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938250" y="1306830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76</xdr:row>
      <xdr:rowOff>43815</xdr:rowOff>
    </xdr:from>
    <xdr:ext cx="469900" cy="252730"/>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4744700" y="1278826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21590</xdr:rowOff>
    </xdr:from>
    <xdr:to>
      <xdr:col>85</xdr:col>
      <xdr:colOff>171450</xdr:colOff>
      <xdr:row>77</xdr:row>
      <xdr:rowOff>121920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649450" y="1293368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156210</xdr:rowOff>
    </xdr:from>
    <xdr:to>
      <xdr:col>81</xdr:col>
      <xdr:colOff>50800</xdr:colOff>
      <xdr:row>78</xdr:row>
      <xdr:rowOff>15240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144500" y="1306830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50800</xdr:rowOff>
    </xdr:from>
    <xdr:to>
      <xdr:col>81</xdr:col>
      <xdr:colOff>101600</xdr:colOff>
      <xdr:row>73</xdr:row>
      <xdr:rowOff>150495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887450" y="12292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163830</xdr:rowOff>
    </xdr:from>
    <xdr:ext cx="529590" cy="25146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709015" y="1207008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15240</xdr:rowOff>
    </xdr:from>
    <xdr:to>
      <xdr:col>76</xdr:col>
      <xdr:colOff>114300</xdr:colOff>
      <xdr:row>78</xdr:row>
      <xdr:rowOff>43815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344400" y="1309497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31115</xdr:rowOff>
    </xdr:from>
    <xdr:to>
      <xdr:col>76</xdr:col>
      <xdr:colOff>165100</xdr:colOff>
      <xdr:row>74</xdr:row>
      <xdr:rowOff>129540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093700" y="124402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146685</xdr:rowOff>
    </xdr:from>
    <xdr:ext cx="534670" cy="25146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896215" y="122205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43815</xdr:rowOff>
    </xdr:from>
    <xdr:to>
      <xdr:col>71</xdr:col>
      <xdr:colOff>171450</xdr:colOff>
      <xdr:row>78</xdr:row>
      <xdr:rowOff>122555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1537950" y="13123545"/>
          <a:ext cx="80645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106680</xdr:rowOff>
    </xdr:from>
    <xdr:to>
      <xdr:col>72</xdr:col>
      <xdr:colOff>38100</xdr:colOff>
      <xdr:row>78</xdr:row>
      <xdr:rowOff>39370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299950" y="1301877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54610</xdr:rowOff>
    </xdr:from>
    <xdr:ext cx="469900" cy="25082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134850" y="127990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140335</xdr:rowOff>
    </xdr:from>
    <xdr:to>
      <xdr:col>67</xdr:col>
      <xdr:colOff>101600</xdr:colOff>
      <xdr:row>78</xdr:row>
      <xdr:rowOff>71755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1487150" y="130524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87630</xdr:rowOff>
    </xdr:from>
    <xdr:ext cx="469900" cy="24765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322050" y="1283208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77470</xdr:rowOff>
    </xdr:from>
    <xdr:ext cx="762000" cy="25273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52880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77470</xdr:rowOff>
    </xdr:from>
    <xdr:ext cx="756920" cy="25273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766800" y="136601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77470</xdr:rowOff>
    </xdr:from>
    <xdr:ext cx="762000" cy="25273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9730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77470</xdr:rowOff>
    </xdr:from>
    <xdr:ext cx="762000" cy="25273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1729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77470</xdr:rowOff>
    </xdr:from>
    <xdr:ext cx="756920" cy="25273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366500" y="136601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135890</xdr:rowOff>
    </xdr:from>
    <xdr:to>
      <xdr:col>85</xdr:col>
      <xdr:colOff>171450</xdr:colOff>
      <xdr:row>78</xdr:row>
      <xdr:rowOff>68580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649450" y="1304798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77</xdr:row>
      <xdr:rowOff>52705</xdr:rowOff>
    </xdr:from>
    <xdr:ext cx="469900" cy="24828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4744700" y="129647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106680</xdr:rowOff>
    </xdr:from>
    <xdr:to>
      <xdr:col>81</xdr:col>
      <xdr:colOff>101600</xdr:colOff>
      <xdr:row>78</xdr:row>
      <xdr:rowOff>38735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887450" y="130187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29845</xdr:rowOff>
    </xdr:from>
    <xdr:ext cx="469900" cy="24765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722350" y="1310957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132080</xdr:rowOff>
    </xdr:from>
    <xdr:to>
      <xdr:col>76</xdr:col>
      <xdr:colOff>165100</xdr:colOff>
      <xdr:row>78</xdr:row>
      <xdr:rowOff>64135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093700" y="13044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55245</xdr:rowOff>
    </xdr:from>
    <xdr:ext cx="469900" cy="25273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928600" y="131349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162560</xdr:rowOff>
    </xdr:from>
    <xdr:to>
      <xdr:col>72</xdr:col>
      <xdr:colOff>38100</xdr:colOff>
      <xdr:row>78</xdr:row>
      <xdr:rowOff>94615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299950" y="130746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85090</xdr:rowOff>
    </xdr:from>
    <xdr:ext cx="469900" cy="24765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34850" y="1316482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73025</xdr:rowOff>
    </xdr:from>
    <xdr:to>
      <xdr:col>67</xdr:col>
      <xdr:colOff>101600</xdr:colOff>
      <xdr:row>79</xdr:row>
      <xdr:rowOff>4445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1487150" y="131527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162560</xdr:rowOff>
    </xdr:from>
    <xdr:ext cx="378460" cy="24828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367770" y="1324229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171450</xdr:colOff>
      <xdr:row>85</xdr:row>
      <xdr:rowOff>31115</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1207750" y="139731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55245</xdr:rowOff>
    </xdr:from>
    <xdr:to>
      <xdr:col>74</xdr:col>
      <xdr:colOff>0</xdr:colOff>
      <xdr:row>86</xdr:row>
      <xdr:rowOff>135890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13157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55245</xdr:rowOff>
    </xdr:from>
    <xdr:to>
      <xdr:col>79</xdr:col>
      <xdr:colOff>63500</xdr:colOff>
      <xdr:row>86</xdr:row>
      <xdr:rowOff>135890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2364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55245</xdr:rowOff>
    </xdr:from>
    <xdr:to>
      <xdr:col>85</xdr:col>
      <xdr:colOff>63500</xdr:colOff>
      <xdr:row>86</xdr:row>
      <xdr:rowOff>135890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2651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171450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07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169650" y="145942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3840" cy="25400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0977880" y="16913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139700</xdr:rowOff>
    </xdr:from>
    <xdr:to>
      <xdr:col>89</xdr:col>
      <xdr:colOff>171450</xdr:colOff>
      <xdr:row>99</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1207750" y="16770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168910</xdr:rowOff>
    </xdr:from>
    <xdr:ext cx="531495" cy="25400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0733405" y="166281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171450</xdr:colOff>
      <xdr:row>98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31495" cy="25400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0733405" y="16342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82550</xdr:rowOff>
    </xdr:from>
    <xdr:to>
      <xdr:col>89</xdr:col>
      <xdr:colOff>171450</xdr:colOff>
      <xdr:row>96</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1207750" y="161988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111760</xdr:rowOff>
    </xdr:from>
    <xdr:ext cx="531495" cy="25400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0733405" y="160566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00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0733405" y="157708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25400</xdr:rowOff>
    </xdr:from>
    <xdr:to>
      <xdr:col>89</xdr:col>
      <xdr:colOff>171450</xdr:colOff>
      <xdr:row>93</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1207750" y="1562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54610</xdr:rowOff>
    </xdr:from>
    <xdr:ext cx="595630" cy="25400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0669270" y="1548511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171450</xdr:colOff>
      <xdr:row>91</xdr:row>
      <xdr:rowOff>82550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1207750" y="15341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108585</xdr:rowOff>
    </xdr:from>
    <xdr:ext cx="595630" cy="25463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0669270" y="15199995"/>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89</xdr:row>
      <xdr:rowOff>135890</xdr:rowOff>
    </xdr:from>
    <xdr:to>
      <xdr:col>89</xdr:col>
      <xdr:colOff>171450</xdr:colOff>
      <xdr:row>89</xdr:row>
      <xdr:rowOff>135890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1207750" y="15059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88</xdr:row>
      <xdr:rowOff>163830</xdr:rowOff>
    </xdr:from>
    <xdr:ext cx="595630" cy="25082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0669270" y="1491996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88</xdr:row>
      <xdr:rowOff>24130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828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066927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95885</xdr:rowOff>
    </xdr:from>
    <xdr:to>
      <xdr:col>85</xdr:col>
      <xdr:colOff>126365</xdr:colOff>
      <xdr:row>98</xdr:row>
      <xdr:rowOff>135890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698345" y="1518729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139700</xdr:rowOff>
    </xdr:from>
    <xdr:ext cx="534670" cy="259080"/>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4744700" y="1659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135890</xdr:rowOff>
    </xdr:from>
    <xdr:to>
      <xdr:col>86</xdr:col>
      <xdr:colOff>25400</xdr:colOff>
      <xdr:row>98</xdr:row>
      <xdr:rowOff>135890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611350" y="16595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43815</xdr:rowOff>
    </xdr:from>
    <xdr:ext cx="598805" cy="252730"/>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4744700" y="1496758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130,858</a:t>
          </a:r>
          <a:endParaRPr kumimoji="1" lang="ja-JP" altLang="en-US" sz="1000" b="1">
            <a:latin typeface="ＭＳ Ｐゴシック"/>
          </a:endParaRPr>
        </a:p>
      </xdr:txBody>
    </xdr:sp>
    <xdr:clientData/>
  </xdr:oneCellAnchor>
  <xdr:twoCellAnchor>
    <xdr:from>
      <xdr:col>85</xdr:col>
      <xdr:colOff>38100</xdr:colOff>
      <xdr:row>90</xdr:row>
      <xdr:rowOff>95885</xdr:rowOff>
    </xdr:from>
    <xdr:to>
      <xdr:col>86</xdr:col>
      <xdr:colOff>25400</xdr:colOff>
      <xdr:row>90</xdr:row>
      <xdr:rowOff>95885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611350" y="15187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30480</xdr:rowOff>
    </xdr:from>
    <xdr:to>
      <xdr:col>85</xdr:col>
      <xdr:colOff>127000</xdr:colOff>
      <xdr:row>96</xdr:row>
      <xdr:rowOff>84455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938250" y="1614678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93980</xdr:rowOff>
    </xdr:from>
    <xdr:ext cx="534670" cy="259080"/>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4744700" y="158673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71120</xdr:rowOff>
    </xdr:from>
    <xdr:to>
      <xdr:col>85</xdr:col>
      <xdr:colOff>171450</xdr:colOff>
      <xdr:row>96</xdr:row>
      <xdr:rowOff>1270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649450" y="160159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84455</xdr:rowOff>
    </xdr:from>
    <xdr:to>
      <xdr:col>81</xdr:col>
      <xdr:colOff>50800</xdr:colOff>
      <xdr:row>96</xdr:row>
      <xdr:rowOff>145415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144500" y="16200755"/>
          <a:ext cx="7937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22860</xdr:rowOff>
    </xdr:from>
    <xdr:to>
      <xdr:col>81</xdr:col>
      <xdr:colOff>101600</xdr:colOff>
      <xdr:row>95</xdr:row>
      <xdr:rowOff>124460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887450" y="1596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140970</xdr:rowOff>
    </xdr:from>
    <xdr:ext cx="52959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709015" y="15742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96</xdr:row>
      <xdr:rowOff>145415</xdr:rowOff>
    </xdr:from>
    <xdr:to>
      <xdr:col>76</xdr:col>
      <xdr:colOff>114300</xdr:colOff>
      <xdr:row>97</xdr:row>
      <xdr:rowOff>53340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344400" y="16261715"/>
          <a:ext cx="8001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84455</xdr:rowOff>
    </xdr:from>
    <xdr:to>
      <xdr:col>76</xdr:col>
      <xdr:colOff>165100</xdr:colOff>
      <xdr:row>96</xdr:row>
      <xdr:rowOff>14605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093700" y="160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31115</xdr:rowOff>
    </xdr:from>
    <xdr:ext cx="534670" cy="25400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896215" y="158045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53340</xdr:rowOff>
    </xdr:from>
    <xdr:to>
      <xdr:col>71</xdr:col>
      <xdr:colOff>171450</xdr:colOff>
      <xdr:row>97</xdr:row>
      <xdr:rowOff>66040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1537950" y="1634109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99060</xdr:rowOff>
    </xdr:from>
    <xdr:to>
      <xdr:col>72</xdr:col>
      <xdr:colOff>38100</xdr:colOff>
      <xdr:row>96</xdr:row>
      <xdr:rowOff>29210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299950" y="16043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45720</xdr:rowOff>
    </xdr:from>
    <xdr:ext cx="52959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102465" y="158191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90805</xdr:rowOff>
    </xdr:from>
    <xdr:to>
      <xdr:col>67</xdr:col>
      <xdr:colOff>101600</xdr:colOff>
      <xdr:row>96</xdr:row>
      <xdr:rowOff>20955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1487150" y="160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37465</xdr:rowOff>
    </xdr:from>
    <xdr:ext cx="52959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1308715" y="15810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766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13665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151130</xdr:rowOff>
    </xdr:from>
    <xdr:to>
      <xdr:col>85</xdr:col>
      <xdr:colOff>171450</xdr:colOff>
      <xdr:row>96</xdr:row>
      <xdr:rowOff>81280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649450" y="160959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95</xdr:row>
      <xdr:rowOff>130175</xdr:rowOff>
    </xdr:from>
    <xdr:ext cx="534670" cy="259080"/>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4744700" y="1607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33655</xdr:rowOff>
    </xdr:from>
    <xdr:to>
      <xdr:col>81</xdr:col>
      <xdr:colOff>101600</xdr:colOff>
      <xdr:row>96</xdr:row>
      <xdr:rowOff>135255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887450" y="161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126365</xdr:rowOff>
    </xdr:from>
    <xdr:ext cx="529590"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709015" y="16242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94615</xdr:rowOff>
    </xdr:from>
    <xdr:to>
      <xdr:col>76</xdr:col>
      <xdr:colOff>165100</xdr:colOff>
      <xdr:row>97</xdr:row>
      <xdr:rowOff>24765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093700" y="162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15875</xdr:rowOff>
    </xdr:from>
    <xdr:ext cx="534670"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896215" y="16303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2540</xdr:rowOff>
    </xdr:from>
    <xdr:to>
      <xdr:col>72</xdr:col>
      <xdr:colOff>38100</xdr:colOff>
      <xdr:row>97</xdr:row>
      <xdr:rowOff>104140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299950" y="16290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95250</xdr:rowOff>
    </xdr:from>
    <xdr:ext cx="529590"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102465" y="16383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15240</xdr:rowOff>
    </xdr:from>
    <xdr:to>
      <xdr:col>67</xdr:col>
      <xdr:colOff>101600</xdr:colOff>
      <xdr:row>97</xdr:row>
      <xdr:rowOff>116840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1487150"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107950</xdr:rowOff>
    </xdr:from>
    <xdr:ext cx="529590"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1308715" y="16395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31115</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64592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55245</xdr:rowOff>
    </xdr:from>
    <xdr:to>
      <xdr:col>104</xdr:col>
      <xdr:colOff>127000</xdr:colOff>
      <xdr:row>26</xdr:row>
      <xdr:rowOff>135890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6586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135890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74879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135890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5166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80010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64592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4805" cy="21907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6440150" y="45358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80010</xdr:rowOff>
    </xdr:from>
    <xdr:to>
      <xdr:col>120</xdr:col>
      <xdr:colOff>114300</xdr:colOff>
      <xdr:row>41</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64592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135890</xdr:rowOff>
    </xdr:from>
    <xdr:to>
      <xdr:col>120</xdr:col>
      <xdr:colOff>114300</xdr:colOff>
      <xdr:row>38</xdr:row>
      <xdr:rowOff>135890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6459200" y="65100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163830</xdr:rowOff>
    </xdr:from>
    <xdr:ext cx="243840" cy="25082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6248380" y="6370320"/>
          <a:ext cx="243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24130</xdr:rowOff>
    </xdr:from>
    <xdr:to>
      <xdr:col>120</xdr:col>
      <xdr:colOff>114300</xdr:colOff>
      <xdr:row>36</xdr:row>
      <xdr:rowOff>24130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6459200" y="60629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52705</xdr:rowOff>
    </xdr:from>
    <xdr:ext cx="462280" cy="24828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6048990" y="592391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80010</xdr:rowOff>
    </xdr:from>
    <xdr:to>
      <xdr:col>120</xdr:col>
      <xdr:colOff>114300</xdr:colOff>
      <xdr:row>33</xdr:row>
      <xdr:rowOff>80010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6459200" y="5615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108585</xdr:rowOff>
    </xdr:from>
    <xdr:ext cx="462280" cy="24828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6048990" y="547687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135890</xdr:rowOff>
    </xdr:from>
    <xdr:to>
      <xdr:col>120</xdr:col>
      <xdr:colOff>114300</xdr:colOff>
      <xdr:row>30</xdr:row>
      <xdr:rowOff>135890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6459200" y="516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163830</xdr:rowOff>
    </xdr:from>
    <xdr:ext cx="462280" cy="25082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6048990" y="5029200"/>
          <a:ext cx="462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52705</xdr:rowOff>
    </xdr:from>
    <xdr:ext cx="462280" cy="24828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6048990" y="458279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80010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64592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53975</xdr:rowOff>
    </xdr:from>
    <xdr:to>
      <xdr:col>116</xdr:col>
      <xdr:colOff>62865</xdr:colOff>
      <xdr:row>38</xdr:row>
      <xdr:rowOff>135890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949795" y="5422265"/>
          <a:ext cx="127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145415</xdr:rowOff>
    </xdr:from>
    <xdr:ext cx="249555" cy="24955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0002500" y="651954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135890</xdr:rowOff>
    </xdr:from>
    <xdr:to>
      <xdr:col>116</xdr:col>
      <xdr:colOff>152400</xdr:colOff>
      <xdr:row>38</xdr:row>
      <xdr:rowOff>135890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881850" y="6510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2540</xdr:rowOff>
    </xdr:from>
    <xdr:ext cx="469900" cy="252730"/>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0002500" y="52031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2,434</a:t>
          </a:r>
          <a:endParaRPr kumimoji="1" lang="ja-JP" altLang="en-US" sz="1000" b="1">
            <a:latin typeface="ＭＳ Ｐゴシック"/>
          </a:endParaRPr>
        </a:p>
      </xdr:txBody>
    </xdr:sp>
    <xdr:clientData/>
  </xdr:oneCellAnchor>
  <xdr:twoCellAnchor>
    <xdr:from>
      <xdr:col>115</xdr:col>
      <xdr:colOff>165100</xdr:colOff>
      <xdr:row>32</xdr:row>
      <xdr:rowOff>53975</xdr:rowOff>
    </xdr:from>
    <xdr:to>
      <xdr:col>116</xdr:col>
      <xdr:colOff>152400</xdr:colOff>
      <xdr:row>32</xdr:row>
      <xdr:rowOff>53975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881850" y="5422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135890</xdr:rowOff>
    </xdr:from>
    <xdr:to>
      <xdr:col>116</xdr:col>
      <xdr:colOff>63500</xdr:colOff>
      <xdr:row>38</xdr:row>
      <xdr:rowOff>135890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202400" y="651002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64135</xdr:rowOff>
    </xdr:from>
    <xdr:ext cx="378460" cy="248920"/>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0002500" y="6270625"/>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41275</xdr:rowOff>
    </xdr:from>
    <xdr:to>
      <xdr:col>116</xdr:col>
      <xdr:colOff>114300</xdr:colOff>
      <xdr:row>38</xdr:row>
      <xdr:rowOff>140970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900900" y="64154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135890</xdr:rowOff>
    </xdr:from>
    <xdr:to>
      <xdr:col>111</xdr:col>
      <xdr:colOff>171450</xdr:colOff>
      <xdr:row>38</xdr:row>
      <xdr:rowOff>135890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395950" y="651002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71120</xdr:rowOff>
    </xdr:from>
    <xdr:to>
      <xdr:col>112</xdr:col>
      <xdr:colOff>38100</xdr:colOff>
      <xdr:row>39</xdr:row>
      <xdr:rowOff>2540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157950" y="64452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17780</xdr:rowOff>
    </xdr:from>
    <xdr:ext cx="308610" cy="24828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051905" y="6224270"/>
          <a:ext cx="3086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135890</xdr:rowOff>
    </xdr:from>
    <xdr:to>
      <xdr:col>107</xdr:col>
      <xdr:colOff>50800</xdr:colOff>
      <xdr:row>38</xdr:row>
      <xdr:rowOff>135890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7602200" y="651002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3810</xdr:rowOff>
    </xdr:from>
    <xdr:to>
      <xdr:col>107</xdr:col>
      <xdr:colOff>101600</xdr:colOff>
      <xdr:row>37</xdr:row>
      <xdr:rowOff>103505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345150" y="6210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118745</xdr:rowOff>
    </xdr:from>
    <xdr:ext cx="378460" cy="24892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25770" y="598995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135890</xdr:rowOff>
    </xdr:from>
    <xdr:to>
      <xdr:col>102</xdr:col>
      <xdr:colOff>114300</xdr:colOff>
      <xdr:row>38</xdr:row>
      <xdr:rowOff>135890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6802100" y="65100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39</xdr:row>
      <xdr:rowOff>2540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7551400" y="64452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17780</xdr:rowOff>
    </xdr:from>
    <xdr:ext cx="313690" cy="24828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7464405" y="6224270"/>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68580</xdr:rowOff>
    </xdr:from>
    <xdr:to>
      <xdr:col>98</xdr:col>
      <xdr:colOff>38100</xdr:colOff>
      <xdr:row>38</xdr:row>
      <xdr:rowOff>163830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67576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16510</xdr:rowOff>
    </xdr:from>
    <xdr:ext cx="308610" cy="24892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6651605" y="6223000"/>
          <a:ext cx="308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77470</xdr:rowOff>
    </xdr:from>
    <xdr:ext cx="762000" cy="25273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780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77470</xdr:rowOff>
    </xdr:from>
    <xdr:ext cx="762000" cy="25273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030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77470</xdr:rowOff>
    </xdr:from>
    <xdr:ext cx="756920" cy="25273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24500" y="69545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77470</xdr:rowOff>
    </xdr:from>
    <xdr:ext cx="762000" cy="25273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74307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77470</xdr:rowOff>
    </xdr:from>
    <xdr:ext cx="762000" cy="25273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66306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86995</xdr:rowOff>
    </xdr:from>
    <xdr:to>
      <xdr:col>116</xdr:col>
      <xdr:colOff>114300</xdr:colOff>
      <xdr:row>39</xdr:row>
      <xdr:rowOff>17780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900900" y="64611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20320</xdr:rowOff>
    </xdr:from>
    <xdr:ext cx="249555" cy="252730"/>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0002500" y="639445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86995</xdr:rowOff>
    </xdr:from>
    <xdr:to>
      <xdr:col>112</xdr:col>
      <xdr:colOff>38100</xdr:colOff>
      <xdr:row>39</xdr:row>
      <xdr:rowOff>17780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157950" y="646112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4475" cy="24828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084290" y="655193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17780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345150" y="64611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4475" cy="24828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90540" y="655193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17780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7551400" y="64611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9555" cy="24828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487900" y="655193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17780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6757650" y="646112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4475" cy="24828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6683990" y="655193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31115</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64592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55245</xdr:rowOff>
    </xdr:from>
    <xdr:to>
      <xdr:col>104</xdr:col>
      <xdr:colOff>127000</xdr:colOff>
      <xdr:row>46</xdr:row>
      <xdr:rowOff>135890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6586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135890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74879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135890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5166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80010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64592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4805" cy="21907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6440150" y="7888605"/>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80010</xdr:rowOff>
    </xdr:from>
    <xdr:to>
      <xdr:col>120</xdr:col>
      <xdr:colOff>114300</xdr:colOff>
      <xdr:row>61</xdr:row>
      <xdr:rowOff>80010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64592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24130</xdr:rowOff>
    </xdr:from>
    <xdr:to>
      <xdr:col>120</xdr:col>
      <xdr:colOff>114300</xdr:colOff>
      <xdr:row>58</xdr:row>
      <xdr:rowOff>24130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6459200" y="9751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52705</xdr:rowOff>
    </xdr:from>
    <xdr:ext cx="243840" cy="24828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6248380" y="96119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135890</xdr:rowOff>
    </xdr:from>
    <xdr:to>
      <xdr:col>120</xdr:col>
      <xdr:colOff>114300</xdr:colOff>
      <xdr:row>54</xdr:row>
      <xdr:rowOff>135890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6459200" y="9192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163830</xdr:rowOff>
    </xdr:from>
    <xdr:ext cx="243840" cy="25082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6248380" y="9052560"/>
          <a:ext cx="243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80010</xdr:rowOff>
    </xdr:from>
    <xdr:to>
      <xdr:col>120</xdr:col>
      <xdr:colOff>114300</xdr:colOff>
      <xdr:row>51</xdr:row>
      <xdr:rowOff>80010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6459200" y="8633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108585</xdr:rowOff>
    </xdr:from>
    <xdr:ext cx="243840" cy="24828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6248380" y="84943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52705</xdr:rowOff>
    </xdr:from>
    <xdr:ext cx="243840" cy="24828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6248380" y="7935595"/>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80010</xdr:rowOff>
    </xdr:to>
    <xdr:sp macro="" textlink="">
      <xdr:nvSpPr>
        <xdr:cNvPr id="804" name="前年度繰上充用金グラフ枠">
          <a:extLst>
            <a:ext uri="{FF2B5EF4-FFF2-40B4-BE49-F238E27FC236}">
              <a16:creationId xmlns:a16="http://schemas.microsoft.com/office/drawing/2014/main" id="{00000000-0008-0000-0700-000024030000}"/>
            </a:ext>
          </a:extLst>
        </xdr:cNvPr>
        <xdr:cNvSpPr/>
      </xdr:nvSpPr>
      <xdr:spPr>
        <a:xfrm>
          <a:off x="164592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24130</xdr:rowOff>
    </xdr:from>
    <xdr:to>
      <xdr:col>116</xdr:col>
      <xdr:colOff>62865</xdr:colOff>
      <xdr:row>58</xdr:row>
      <xdr:rowOff>24130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949795" y="975106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66040</xdr:rowOff>
    </xdr:from>
    <xdr:ext cx="249555" cy="248285"/>
    <xdr:sp macro="" textlink="">
      <xdr:nvSpPr>
        <xdr:cNvPr id="806" name="前年度繰上充用金最小値テキスト">
          <a:extLst>
            <a:ext uri="{FF2B5EF4-FFF2-40B4-BE49-F238E27FC236}">
              <a16:creationId xmlns:a16="http://schemas.microsoft.com/office/drawing/2014/main" id="{00000000-0008-0000-0700-000026030000}"/>
            </a:ext>
          </a:extLst>
        </xdr:cNvPr>
        <xdr:cNvSpPr txBox="1"/>
      </xdr:nvSpPr>
      <xdr:spPr>
        <a:xfrm>
          <a:off x="20002500" y="97929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24130</xdr:rowOff>
    </xdr:from>
    <xdr:to>
      <xdr:col>116</xdr:col>
      <xdr:colOff>152400</xdr:colOff>
      <xdr:row>58</xdr:row>
      <xdr:rowOff>24130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881850" y="9751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66040</xdr:rowOff>
    </xdr:from>
    <xdr:ext cx="249555" cy="248285"/>
    <xdr:sp macro="" textlink="">
      <xdr:nvSpPr>
        <xdr:cNvPr id="808" name="前年度繰上充用金最大値テキスト">
          <a:extLst>
            <a:ext uri="{FF2B5EF4-FFF2-40B4-BE49-F238E27FC236}">
              <a16:creationId xmlns:a16="http://schemas.microsoft.com/office/drawing/2014/main" id="{00000000-0008-0000-0700-000028030000}"/>
            </a:ext>
          </a:extLst>
        </xdr:cNvPr>
        <xdr:cNvSpPr txBox="1"/>
      </xdr:nvSpPr>
      <xdr:spPr>
        <a:xfrm>
          <a:off x="20002500" y="945769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24130</xdr:rowOff>
    </xdr:from>
    <xdr:to>
      <xdr:col>116</xdr:col>
      <xdr:colOff>152400</xdr:colOff>
      <xdr:row>58</xdr:row>
      <xdr:rowOff>24130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881850" y="9751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58</xdr:row>
      <xdr:rowOff>24130</xdr:rowOff>
    </xdr:from>
    <xdr:to>
      <xdr:col>116</xdr:col>
      <xdr:colOff>63500</xdr:colOff>
      <xdr:row>58</xdr:row>
      <xdr:rowOff>24130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202400" y="975106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121920</xdr:rowOff>
    </xdr:from>
    <xdr:ext cx="249555" cy="250825"/>
    <xdr:sp macro="" textlink="">
      <xdr:nvSpPr>
        <xdr:cNvPr id="811" name="前年度繰上充用金平均値テキスト">
          <a:extLst>
            <a:ext uri="{FF2B5EF4-FFF2-40B4-BE49-F238E27FC236}">
              <a16:creationId xmlns:a16="http://schemas.microsoft.com/office/drawing/2014/main" id="{00000000-0008-0000-0700-00002B030000}"/>
            </a:ext>
          </a:extLst>
        </xdr:cNvPr>
        <xdr:cNvSpPr txBox="1"/>
      </xdr:nvSpPr>
      <xdr:spPr>
        <a:xfrm>
          <a:off x="20002500" y="9681210"/>
          <a:ext cx="249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142240</xdr:rowOff>
    </xdr:from>
    <xdr:to>
      <xdr:col>116</xdr:col>
      <xdr:colOff>114300</xdr:colOff>
      <xdr:row>58</xdr:row>
      <xdr:rowOff>73660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900900" y="97015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24130</xdr:rowOff>
    </xdr:from>
    <xdr:to>
      <xdr:col>111</xdr:col>
      <xdr:colOff>171450</xdr:colOff>
      <xdr:row>58</xdr:row>
      <xdr:rowOff>24130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395950" y="975106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142240</xdr:rowOff>
    </xdr:from>
    <xdr:to>
      <xdr:col>112</xdr:col>
      <xdr:colOff>38100</xdr:colOff>
      <xdr:row>58</xdr:row>
      <xdr:rowOff>73660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157950" y="97015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66040</xdr:rowOff>
    </xdr:from>
    <xdr:ext cx="244475" cy="24828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084290" y="97929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24130</xdr:rowOff>
    </xdr:from>
    <xdr:to>
      <xdr:col>107</xdr:col>
      <xdr:colOff>50800</xdr:colOff>
      <xdr:row>58</xdr:row>
      <xdr:rowOff>24130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7602200" y="975106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142240</xdr:rowOff>
    </xdr:from>
    <xdr:to>
      <xdr:col>107</xdr:col>
      <xdr:colOff>101600</xdr:colOff>
      <xdr:row>58</xdr:row>
      <xdr:rowOff>73660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345150" y="97015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66040</xdr:rowOff>
    </xdr:from>
    <xdr:ext cx="244475" cy="24828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290540" y="97929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58</xdr:row>
      <xdr:rowOff>24130</xdr:rowOff>
    </xdr:from>
    <xdr:to>
      <xdr:col>102</xdr:col>
      <xdr:colOff>114300</xdr:colOff>
      <xdr:row>58</xdr:row>
      <xdr:rowOff>24130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6802100" y="975106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142240</xdr:rowOff>
    </xdr:from>
    <xdr:to>
      <xdr:col>102</xdr:col>
      <xdr:colOff>165100</xdr:colOff>
      <xdr:row>58</xdr:row>
      <xdr:rowOff>73660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7551400" y="97015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58</xdr:row>
      <xdr:rowOff>66040</xdr:rowOff>
    </xdr:from>
    <xdr:ext cx="249555" cy="24828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7487900" y="97929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31115</xdr:rowOff>
    </xdr:from>
    <xdr:to>
      <xdr:col>98</xdr:col>
      <xdr:colOff>38100</xdr:colOff>
      <xdr:row>51</xdr:row>
      <xdr:rowOff>129540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6757650" y="858456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146685</xdr:rowOff>
    </xdr:from>
    <xdr:ext cx="244475" cy="25146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6683990" y="8364855"/>
          <a:ext cx="244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77470</xdr:rowOff>
    </xdr:from>
    <xdr:ext cx="762000" cy="25273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780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77470</xdr:rowOff>
    </xdr:from>
    <xdr:ext cx="762000" cy="25273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030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77470</xdr:rowOff>
    </xdr:from>
    <xdr:ext cx="756920" cy="25273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224500" y="1030732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77470</xdr:rowOff>
    </xdr:from>
    <xdr:ext cx="762000" cy="25273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74307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77470</xdr:rowOff>
    </xdr:from>
    <xdr:ext cx="762000" cy="25273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66306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142240</xdr:rowOff>
    </xdr:from>
    <xdr:to>
      <xdr:col>116</xdr:col>
      <xdr:colOff>114300</xdr:colOff>
      <xdr:row>58</xdr:row>
      <xdr:rowOff>73660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900900" y="9701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48285"/>
    <xdr:sp macro="" textlink="">
      <xdr:nvSpPr>
        <xdr:cNvPr id="830" name="前年度繰上充用金該当値テキスト">
          <a:extLst>
            <a:ext uri="{FF2B5EF4-FFF2-40B4-BE49-F238E27FC236}">
              <a16:creationId xmlns:a16="http://schemas.microsoft.com/office/drawing/2014/main" id="{00000000-0008-0000-0700-00003E030000}"/>
            </a:ext>
          </a:extLst>
        </xdr:cNvPr>
        <xdr:cNvSpPr txBox="1"/>
      </xdr:nvSpPr>
      <xdr:spPr>
        <a:xfrm>
          <a:off x="20002500" y="956945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142240</xdr:rowOff>
    </xdr:from>
    <xdr:to>
      <xdr:col>112</xdr:col>
      <xdr:colOff>38100</xdr:colOff>
      <xdr:row>58</xdr:row>
      <xdr:rowOff>73660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157950" y="97015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90805</xdr:rowOff>
    </xdr:from>
    <xdr:ext cx="244475" cy="24955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084290" y="9482455"/>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142240</xdr:rowOff>
    </xdr:from>
    <xdr:to>
      <xdr:col>107</xdr:col>
      <xdr:colOff>101600</xdr:colOff>
      <xdr:row>58</xdr:row>
      <xdr:rowOff>73660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345150" y="9701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90805</xdr:rowOff>
    </xdr:from>
    <xdr:ext cx="244475" cy="24955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290540" y="9482455"/>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142240</xdr:rowOff>
    </xdr:from>
    <xdr:to>
      <xdr:col>102</xdr:col>
      <xdr:colOff>165100</xdr:colOff>
      <xdr:row>58</xdr:row>
      <xdr:rowOff>73660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7551400" y="9701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56</xdr:row>
      <xdr:rowOff>90805</xdr:rowOff>
    </xdr:from>
    <xdr:ext cx="249555" cy="24955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7487900" y="948245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142240</xdr:rowOff>
    </xdr:from>
    <xdr:to>
      <xdr:col>98</xdr:col>
      <xdr:colOff>38100</xdr:colOff>
      <xdr:row>58</xdr:row>
      <xdr:rowOff>73660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6757650" y="97015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66040</xdr:rowOff>
    </xdr:from>
    <xdr:ext cx="244475" cy="24828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6683990" y="97929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増減幅の大きなものとして、総務費の特別定額給付金事業の減、民生費・住民税非課税世帯等に対する臨時特別給付金執行、衛生費・新型コロナウイルスワクチン接種事業の増、商工費・</a:t>
          </a:r>
          <a:r>
            <a:rPr lang="ja-JP" altLang="en-US" sz="1300">
              <a:latin typeface="ＭＳ Ｐゴシック"/>
              <a:ea typeface="ＭＳ Ｐゴシック"/>
            </a:rPr>
            <a:t>プレミアム付き商品券負担金や</a:t>
          </a:r>
          <a:endParaRPr kumimoji="1" lang="ja-JP" altLang="en-US" sz="1300">
            <a:latin typeface="ＭＳ Ｐゴシック"/>
            <a:ea typeface="ＭＳ Ｐゴシック"/>
          </a:endParaRPr>
        </a:p>
        <a:p>
          <a:r>
            <a:rPr lang="ja-JP" altLang="en-US" sz="1300">
              <a:latin typeface="ＭＳ Ｐゴシック"/>
              <a:ea typeface="ＭＳ Ｐゴシック"/>
            </a:rPr>
            <a:t>愛知県・市町村新型コロナウイルス感染症対策協力金の減</a:t>
          </a:r>
          <a:r>
            <a:rPr kumimoji="1" lang="ja-JP" altLang="en-US" sz="1300">
              <a:latin typeface="ＭＳ Ｐゴシック"/>
              <a:ea typeface="ＭＳ Ｐゴシック"/>
            </a:rPr>
            <a:t>があり、コロナ対策関連経費が大きなウェイトとなっている。</a:t>
          </a:r>
        </a:p>
        <a:p>
          <a:r>
            <a:rPr kumimoji="1" lang="ja-JP" altLang="en-US" sz="1300">
              <a:latin typeface="ＭＳ Ｐゴシック"/>
              <a:ea typeface="ＭＳ Ｐゴシック"/>
            </a:rPr>
            <a:t>　一方経常経費分析表にもあるように、公債費については市町村合併後継続的に進めてきた大型建設事業に係る地方債償還額の増加によるもので、旧合併特例事業債の発行期限の令和７年度までは当該事業債を活用した</a:t>
          </a:r>
        </a:p>
        <a:p>
          <a:r>
            <a:rPr kumimoji="1" lang="ja-JP" altLang="en-US" sz="1300">
              <a:latin typeface="ＭＳ Ｐゴシック"/>
              <a:ea typeface="ＭＳ Ｐゴシック"/>
            </a:rPr>
            <a:t>大型建設事業が計画されていることから、当面は公債費の増加傾向が予想される。</a:t>
          </a:r>
          <a:endParaRPr kumimoji="1" lang="ja-JP" altLang="en-US" sz="12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普通交付税と臨時財政対策債発行可能額が増加により標準財政規模が増えてはいるが、単年度収支が大きく増額となったことにより、実質収支比率が３．２ポイント増加した。</a:t>
          </a:r>
        </a:p>
        <a:p>
          <a:r>
            <a:rPr lang="ja-JP" altLang="en-US" sz="1200">
              <a:latin typeface="ＭＳ Ｐゴシック"/>
              <a:ea typeface="ＭＳ Ｐゴシック"/>
            </a:rPr>
            <a:t>　交付税と臨時財政対策債の増額により一時的な財政調整基金残高の増となってはいるが、今後とも財政調整基金を取り崩さない財政運営を図り、将来負担の抑制に取り組んでいく。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全ての会計で黒字となっている。</a:t>
          </a:r>
        </a:p>
        <a:p>
          <a:r>
            <a:rPr kumimoji="1" lang="ja-JP" altLang="en-US" sz="1300">
              <a:latin typeface="ＭＳ Ｐゴシック"/>
              <a:ea typeface="ＭＳ Ｐゴシック"/>
            </a:rPr>
            <a:t>　法適用企業では、病院事業会計をはじめ、全ての会計において多少の増減はあるものの、前年度と同水準の比率を維持している。</a:t>
          </a:r>
        </a:p>
        <a:p>
          <a:r>
            <a:rPr kumimoji="1" lang="ja-JP" altLang="en-US" sz="1300">
              <a:latin typeface="ＭＳ Ｐゴシック"/>
              <a:ea typeface="ＭＳ Ｐゴシック"/>
            </a:rPr>
            <a:t>　公営事業では、国民健康保険事業特別会計、後期高齢者医療特別会計、国民健康保険診療所特別会計においては前年度と同等、もしくはそれ以上の黒字額（実質収支額）を維持した。</a:t>
          </a:r>
        </a:p>
        <a:p>
          <a:r>
            <a:rPr kumimoji="1" lang="ja-JP" altLang="en-US" sz="1300">
              <a:latin typeface="ＭＳ Ｐゴシック"/>
              <a:ea typeface="ＭＳ Ｐゴシック"/>
            </a:rPr>
            <a:t>　一般会計についても、前年度から若干上昇し黒字額（実質収支額）を維持している。</a:t>
          </a:r>
        </a:p>
        <a:p>
          <a:r>
            <a:rPr kumimoji="1" lang="ja-JP" altLang="en-US" sz="1300">
              <a:latin typeface="ＭＳ Ｐゴシック"/>
              <a:ea typeface="ＭＳ Ｐゴシック"/>
            </a:rPr>
            <a:t>　算定初年度の平成</a:t>
          </a:r>
          <a:r>
            <a:rPr kumimoji="1" lang="en-US" altLang="ja-JP" sz="1300">
              <a:latin typeface="ＭＳ Ｐゴシック"/>
              <a:ea typeface="ＭＳ Ｐゴシック"/>
            </a:rPr>
            <a:t>19</a:t>
          </a:r>
          <a:r>
            <a:rPr kumimoji="1" lang="ja-JP" altLang="en-US" sz="1300">
              <a:latin typeface="ＭＳ Ｐゴシック"/>
              <a:ea typeface="ＭＳ Ｐゴシック"/>
            </a:rPr>
            <a:t>年度から黒字を続けており、今後も健全な財政運営、経営を実施し黒字を継続していく。</a:t>
          </a:r>
          <a:endParaRPr kumimoji="1" lang="ja-JP" altLang="en-US" sz="1300">
            <a:latin typeface="ＭＳ ゴシック"/>
            <a:ea typeface="ＭＳ ゴシック"/>
          </a:endParaRP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1" t="s">
        <v>134</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2"/>
      <c r="DK1" s="2"/>
      <c r="DL1" s="2"/>
      <c r="DM1" s="2"/>
      <c r="DN1" s="2"/>
      <c r="DO1" s="2"/>
    </row>
    <row r="2" spans="1:119" ht="24" x14ac:dyDescent="0.15">
      <c r="B2" s="3" t="s">
        <v>136</v>
      </c>
      <c r="C2" s="3"/>
      <c r="D2" s="10"/>
    </row>
    <row r="3" spans="1:119" ht="18.75" customHeight="1" x14ac:dyDescent="0.15">
      <c r="A3" s="2"/>
      <c r="B3" s="504" t="s">
        <v>138</v>
      </c>
      <c r="C3" s="505"/>
      <c r="D3" s="505"/>
      <c r="E3" s="506"/>
      <c r="F3" s="506"/>
      <c r="G3" s="506"/>
      <c r="H3" s="506"/>
      <c r="I3" s="506"/>
      <c r="J3" s="506"/>
      <c r="K3" s="506"/>
      <c r="L3" s="506" t="s">
        <v>97</v>
      </c>
      <c r="M3" s="506"/>
      <c r="N3" s="506"/>
      <c r="O3" s="506"/>
      <c r="P3" s="506"/>
      <c r="Q3" s="506"/>
      <c r="R3" s="513"/>
      <c r="S3" s="513"/>
      <c r="T3" s="513"/>
      <c r="U3" s="513"/>
      <c r="V3" s="514"/>
      <c r="W3" s="355" t="s">
        <v>140</v>
      </c>
      <c r="X3" s="356"/>
      <c r="Y3" s="356"/>
      <c r="Z3" s="356"/>
      <c r="AA3" s="356"/>
      <c r="AB3" s="505"/>
      <c r="AC3" s="513" t="s">
        <v>142</v>
      </c>
      <c r="AD3" s="356"/>
      <c r="AE3" s="356"/>
      <c r="AF3" s="356"/>
      <c r="AG3" s="356"/>
      <c r="AH3" s="356"/>
      <c r="AI3" s="356"/>
      <c r="AJ3" s="356"/>
      <c r="AK3" s="356"/>
      <c r="AL3" s="357"/>
      <c r="AM3" s="355" t="s">
        <v>143</v>
      </c>
      <c r="AN3" s="356"/>
      <c r="AO3" s="356"/>
      <c r="AP3" s="356"/>
      <c r="AQ3" s="356"/>
      <c r="AR3" s="356"/>
      <c r="AS3" s="356"/>
      <c r="AT3" s="356"/>
      <c r="AU3" s="356"/>
      <c r="AV3" s="356"/>
      <c r="AW3" s="356"/>
      <c r="AX3" s="357"/>
      <c r="AY3" s="352" t="s">
        <v>9</v>
      </c>
      <c r="AZ3" s="353"/>
      <c r="BA3" s="353"/>
      <c r="BB3" s="353"/>
      <c r="BC3" s="353"/>
      <c r="BD3" s="353"/>
      <c r="BE3" s="353"/>
      <c r="BF3" s="353"/>
      <c r="BG3" s="353"/>
      <c r="BH3" s="353"/>
      <c r="BI3" s="353"/>
      <c r="BJ3" s="353"/>
      <c r="BK3" s="353"/>
      <c r="BL3" s="353"/>
      <c r="BM3" s="354"/>
      <c r="BN3" s="355" t="s">
        <v>147</v>
      </c>
      <c r="BO3" s="356"/>
      <c r="BP3" s="356"/>
      <c r="BQ3" s="356"/>
      <c r="BR3" s="356"/>
      <c r="BS3" s="356"/>
      <c r="BT3" s="356"/>
      <c r="BU3" s="357"/>
      <c r="BV3" s="355" t="s">
        <v>12</v>
      </c>
      <c r="BW3" s="356"/>
      <c r="BX3" s="356"/>
      <c r="BY3" s="356"/>
      <c r="BZ3" s="356"/>
      <c r="CA3" s="356"/>
      <c r="CB3" s="356"/>
      <c r="CC3" s="357"/>
      <c r="CD3" s="352" t="s">
        <v>9</v>
      </c>
      <c r="CE3" s="353"/>
      <c r="CF3" s="353"/>
      <c r="CG3" s="353"/>
      <c r="CH3" s="353"/>
      <c r="CI3" s="353"/>
      <c r="CJ3" s="353"/>
      <c r="CK3" s="353"/>
      <c r="CL3" s="353"/>
      <c r="CM3" s="353"/>
      <c r="CN3" s="353"/>
      <c r="CO3" s="353"/>
      <c r="CP3" s="353"/>
      <c r="CQ3" s="353"/>
      <c r="CR3" s="353"/>
      <c r="CS3" s="354"/>
      <c r="CT3" s="355" t="s">
        <v>149</v>
      </c>
      <c r="CU3" s="356"/>
      <c r="CV3" s="356"/>
      <c r="CW3" s="356"/>
      <c r="CX3" s="356"/>
      <c r="CY3" s="356"/>
      <c r="CZ3" s="356"/>
      <c r="DA3" s="357"/>
      <c r="DB3" s="355" t="s">
        <v>151</v>
      </c>
      <c r="DC3" s="356"/>
      <c r="DD3" s="356"/>
      <c r="DE3" s="356"/>
      <c r="DF3" s="356"/>
      <c r="DG3" s="356"/>
      <c r="DH3" s="356"/>
      <c r="DI3" s="357"/>
    </row>
    <row r="4" spans="1:119" ht="18.75" customHeight="1" x14ac:dyDescent="0.15">
      <c r="A4" s="2"/>
      <c r="B4" s="507"/>
      <c r="C4" s="508"/>
      <c r="D4" s="508"/>
      <c r="E4" s="509"/>
      <c r="F4" s="509"/>
      <c r="G4" s="509"/>
      <c r="H4" s="509"/>
      <c r="I4" s="509"/>
      <c r="J4" s="509"/>
      <c r="K4" s="509"/>
      <c r="L4" s="509"/>
      <c r="M4" s="509"/>
      <c r="N4" s="509"/>
      <c r="O4" s="509"/>
      <c r="P4" s="509"/>
      <c r="Q4" s="509"/>
      <c r="R4" s="515"/>
      <c r="S4" s="515"/>
      <c r="T4" s="515"/>
      <c r="U4" s="515"/>
      <c r="V4" s="516"/>
      <c r="W4" s="519"/>
      <c r="X4" s="498"/>
      <c r="Y4" s="498"/>
      <c r="Z4" s="498"/>
      <c r="AA4" s="498"/>
      <c r="AB4" s="508"/>
      <c r="AC4" s="515"/>
      <c r="AD4" s="498"/>
      <c r="AE4" s="498"/>
      <c r="AF4" s="498"/>
      <c r="AG4" s="498"/>
      <c r="AH4" s="498"/>
      <c r="AI4" s="498"/>
      <c r="AJ4" s="498"/>
      <c r="AK4" s="498"/>
      <c r="AL4" s="522"/>
      <c r="AM4" s="520"/>
      <c r="AN4" s="521"/>
      <c r="AO4" s="521"/>
      <c r="AP4" s="521"/>
      <c r="AQ4" s="521"/>
      <c r="AR4" s="521"/>
      <c r="AS4" s="521"/>
      <c r="AT4" s="521"/>
      <c r="AU4" s="521"/>
      <c r="AV4" s="521"/>
      <c r="AW4" s="521"/>
      <c r="AX4" s="523"/>
      <c r="AY4" s="358" t="s">
        <v>153</v>
      </c>
      <c r="AZ4" s="359"/>
      <c r="BA4" s="359"/>
      <c r="BB4" s="359"/>
      <c r="BC4" s="359"/>
      <c r="BD4" s="359"/>
      <c r="BE4" s="359"/>
      <c r="BF4" s="359"/>
      <c r="BG4" s="359"/>
      <c r="BH4" s="359"/>
      <c r="BI4" s="359"/>
      <c r="BJ4" s="359"/>
      <c r="BK4" s="359"/>
      <c r="BL4" s="359"/>
      <c r="BM4" s="360"/>
      <c r="BN4" s="361">
        <v>26544628</v>
      </c>
      <c r="BO4" s="362"/>
      <c r="BP4" s="362"/>
      <c r="BQ4" s="362"/>
      <c r="BR4" s="362"/>
      <c r="BS4" s="362"/>
      <c r="BT4" s="362"/>
      <c r="BU4" s="363"/>
      <c r="BV4" s="361">
        <v>30157596</v>
      </c>
      <c r="BW4" s="362"/>
      <c r="BX4" s="362"/>
      <c r="BY4" s="362"/>
      <c r="BZ4" s="362"/>
      <c r="CA4" s="362"/>
      <c r="CB4" s="362"/>
      <c r="CC4" s="363"/>
      <c r="CD4" s="364" t="s">
        <v>154</v>
      </c>
      <c r="CE4" s="365"/>
      <c r="CF4" s="365"/>
      <c r="CG4" s="365"/>
      <c r="CH4" s="365"/>
      <c r="CI4" s="365"/>
      <c r="CJ4" s="365"/>
      <c r="CK4" s="365"/>
      <c r="CL4" s="365"/>
      <c r="CM4" s="365"/>
      <c r="CN4" s="365"/>
      <c r="CO4" s="365"/>
      <c r="CP4" s="365"/>
      <c r="CQ4" s="365"/>
      <c r="CR4" s="365"/>
      <c r="CS4" s="366"/>
      <c r="CT4" s="367">
        <v>8.6</v>
      </c>
      <c r="CU4" s="368"/>
      <c r="CV4" s="368"/>
      <c r="CW4" s="368"/>
      <c r="CX4" s="368"/>
      <c r="CY4" s="368"/>
      <c r="CZ4" s="368"/>
      <c r="DA4" s="369"/>
      <c r="DB4" s="367">
        <v>5.4</v>
      </c>
      <c r="DC4" s="368"/>
      <c r="DD4" s="368"/>
      <c r="DE4" s="368"/>
      <c r="DF4" s="368"/>
      <c r="DG4" s="368"/>
      <c r="DH4" s="368"/>
      <c r="DI4" s="369"/>
    </row>
    <row r="5" spans="1:119" ht="18.75" customHeight="1" x14ac:dyDescent="0.15">
      <c r="A5" s="2"/>
      <c r="B5" s="510"/>
      <c r="C5" s="511"/>
      <c r="D5" s="511"/>
      <c r="E5" s="512"/>
      <c r="F5" s="512"/>
      <c r="G5" s="512"/>
      <c r="H5" s="512"/>
      <c r="I5" s="512"/>
      <c r="J5" s="512"/>
      <c r="K5" s="512"/>
      <c r="L5" s="512"/>
      <c r="M5" s="512"/>
      <c r="N5" s="512"/>
      <c r="O5" s="512"/>
      <c r="P5" s="512"/>
      <c r="Q5" s="512"/>
      <c r="R5" s="517"/>
      <c r="S5" s="517"/>
      <c r="T5" s="517"/>
      <c r="U5" s="517"/>
      <c r="V5" s="518"/>
      <c r="W5" s="520"/>
      <c r="X5" s="521"/>
      <c r="Y5" s="521"/>
      <c r="Z5" s="521"/>
      <c r="AA5" s="521"/>
      <c r="AB5" s="511"/>
      <c r="AC5" s="517"/>
      <c r="AD5" s="521"/>
      <c r="AE5" s="521"/>
      <c r="AF5" s="521"/>
      <c r="AG5" s="521"/>
      <c r="AH5" s="521"/>
      <c r="AI5" s="521"/>
      <c r="AJ5" s="521"/>
      <c r="AK5" s="521"/>
      <c r="AL5" s="523"/>
      <c r="AM5" s="370" t="s">
        <v>156</v>
      </c>
      <c r="AN5" s="371"/>
      <c r="AO5" s="371"/>
      <c r="AP5" s="371"/>
      <c r="AQ5" s="371"/>
      <c r="AR5" s="371"/>
      <c r="AS5" s="371"/>
      <c r="AT5" s="372"/>
      <c r="AU5" s="373" t="s">
        <v>67</v>
      </c>
      <c r="AV5" s="374"/>
      <c r="AW5" s="374"/>
      <c r="AX5" s="374"/>
      <c r="AY5" s="375" t="s">
        <v>144</v>
      </c>
      <c r="AZ5" s="376"/>
      <c r="BA5" s="376"/>
      <c r="BB5" s="376"/>
      <c r="BC5" s="376"/>
      <c r="BD5" s="376"/>
      <c r="BE5" s="376"/>
      <c r="BF5" s="376"/>
      <c r="BG5" s="376"/>
      <c r="BH5" s="376"/>
      <c r="BI5" s="376"/>
      <c r="BJ5" s="376"/>
      <c r="BK5" s="376"/>
      <c r="BL5" s="376"/>
      <c r="BM5" s="377"/>
      <c r="BN5" s="378">
        <v>25166129</v>
      </c>
      <c r="BO5" s="379"/>
      <c r="BP5" s="379"/>
      <c r="BQ5" s="379"/>
      <c r="BR5" s="379"/>
      <c r="BS5" s="379"/>
      <c r="BT5" s="379"/>
      <c r="BU5" s="380"/>
      <c r="BV5" s="378">
        <v>29218593</v>
      </c>
      <c r="BW5" s="379"/>
      <c r="BX5" s="379"/>
      <c r="BY5" s="379"/>
      <c r="BZ5" s="379"/>
      <c r="CA5" s="379"/>
      <c r="CB5" s="379"/>
      <c r="CC5" s="380"/>
      <c r="CD5" s="381" t="s">
        <v>158</v>
      </c>
      <c r="CE5" s="382"/>
      <c r="CF5" s="382"/>
      <c r="CG5" s="382"/>
      <c r="CH5" s="382"/>
      <c r="CI5" s="382"/>
      <c r="CJ5" s="382"/>
      <c r="CK5" s="382"/>
      <c r="CL5" s="382"/>
      <c r="CM5" s="382"/>
      <c r="CN5" s="382"/>
      <c r="CO5" s="382"/>
      <c r="CP5" s="382"/>
      <c r="CQ5" s="382"/>
      <c r="CR5" s="382"/>
      <c r="CS5" s="383"/>
      <c r="CT5" s="384">
        <v>86.8</v>
      </c>
      <c r="CU5" s="385"/>
      <c r="CV5" s="385"/>
      <c r="CW5" s="385"/>
      <c r="CX5" s="385"/>
      <c r="CY5" s="385"/>
      <c r="CZ5" s="385"/>
      <c r="DA5" s="386"/>
      <c r="DB5" s="384">
        <v>92</v>
      </c>
      <c r="DC5" s="385"/>
      <c r="DD5" s="385"/>
      <c r="DE5" s="385"/>
      <c r="DF5" s="385"/>
      <c r="DG5" s="385"/>
      <c r="DH5" s="385"/>
      <c r="DI5" s="386"/>
    </row>
    <row r="6" spans="1:119" ht="18.75" customHeight="1" x14ac:dyDescent="0.15">
      <c r="A6" s="2"/>
      <c r="B6" s="524" t="s">
        <v>160</v>
      </c>
      <c r="C6" s="525"/>
      <c r="D6" s="525"/>
      <c r="E6" s="526"/>
      <c r="F6" s="526"/>
      <c r="G6" s="526"/>
      <c r="H6" s="526"/>
      <c r="I6" s="526"/>
      <c r="J6" s="526"/>
      <c r="K6" s="526"/>
      <c r="L6" s="526" t="s">
        <v>162</v>
      </c>
      <c r="M6" s="526"/>
      <c r="N6" s="526"/>
      <c r="O6" s="526"/>
      <c r="P6" s="526"/>
      <c r="Q6" s="526"/>
      <c r="R6" s="530"/>
      <c r="S6" s="530"/>
      <c r="T6" s="530"/>
      <c r="U6" s="530"/>
      <c r="V6" s="531"/>
      <c r="W6" s="534" t="s">
        <v>165</v>
      </c>
      <c r="X6" s="535"/>
      <c r="Y6" s="535"/>
      <c r="Z6" s="535"/>
      <c r="AA6" s="535"/>
      <c r="AB6" s="525"/>
      <c r="AC6" s="538" t="s">
        <v>166</v>
      </c>
      <c r="AD6" s="539"/>
      <c r="AE6" s="539"/>
      <c r="AF6" s="539"/>
      <c r="AG6" s="539"/>
      <c r="AH6" s="539"/>
      <c r="AI6" s="539"/>
      <c r="AJ6" s="539"/>
      <c r="AK6" s="539"/>
      <c r="AL6" s="540"/>
      <c r="AM6" s="370" t="s">
        <v>73</v>
      </c>
      <c r="AN6" s="371"/>
      <c r="AO6" s="371"/>
      <c r="AP6" s="371"/>
      <c r="AQ6" s="371"/>
      <c r="AR6" s="371"/>
      <c r="AS6" s="371"/>
      <c r="AT6" s="372"/>
      <c r="AU6" s="373" t="s">
        <v>67</v>
      </c>
      <c r="AV6" s="374"/>
      <c r="AW6" s="374"/>
      <c r="AX6" s="374"/>
      <c r="AY6" s="375" t="s">
        <v>168</v>
      </c>
      <c r="AZ6" s="376"/>
      <c r="BA6" s="376"/>
      <c r="BB6" s="376"/>
      <c r="BC6" s="376"/>
      <c r="BD6" s="376"/>
      <c r="BE6" s="376"/>
      <c r="BF6" s="376"/>
      <c r="BG6" s="376"/>
      <c r="BH6" s="376"/>
      <c r="BI6" s="376"/>
      <c r="BJ6" s="376"/>
      <c r="BK6" s="376"/>
      <c r="BL6" s="376"/>
      <c r="BM6" s="377"/>
      <c r="BN6" s="378">
        <v>1378499</v>
      </c>
      <c r="BO6" s="379"/>
      <c r="BP6" s="379"/>
      <c r="BQ6" s="379"/>
      <c r="BR6" s="379"/>
      <c r="BS6" s="379"/>
      <c r="BT6" s="379"/>
      <c r="BU6" s="380"/>
      <c r="BV6" s="378">
        <v>939003</v>
      </c>
      <c r="BW6" s="379"/>
      <c r="BX6" s="379"/>
      <c r="BY6" s="379"/>
      <c r="BZ6" s="379"/>
      <c r="CA6" s="379"/>
      <c r="CB6" s="379"/>
      <c r="CC6" s="380"/>
      <c r="CD6" s="381" t="s">
        <v>172</v>
      </c>
      <c r="CE6" s="382"/>
      <c r="CF6" s="382"/>
      <c r="CG6" s="382"/>
      <c r="CH6" s="382"/>
      <c r="CI6" s="382"/>
      <c r="CJ6" s="382"/>
      <c r="CK6" s="382"/>
      <c r="CL6" s="382"/>
      <c r="CM6" s="382"/>
      <c r="CN6" s="382"/>
      <c r="CO6" s="382"/>
      <c r="CP6" s="382"/>
      <c r="CQ6" s="382"/>
      <c r="CR6" s="382"/>
      <c r="CS6" s="383"/>
      <c r="CT6" s="387">
        <v>92.3</v>
      </c>
      <c r="CU6" s="388"/>
      <c r="CV6" s="388"/>
      <c r="CW6" s="388"/>
      <c r="CX6" s="388"/>
      <c r="CY6" s="388"/>
      <c r="CZ6" s="388"/>
      <c r="DA6" s="389"/>
      <c r="DB6" s="387">
        <v>96.5</v>
      </c>
      <c r="DC6" s="388"/>
      <c r="DD6" s="388"/>
      <c r="DE6" s="388"/>
      <c r="DF6" s="388"/>
      <c r="DG6" s="388"/>
      <c r="DH6" s="388"/>
      <c r="DI6" s="389"/>
    </row>
    <row r="7" spans="1:119" ht="18.75" customHeight="1" x14ac:dyDescent="0.15">
      <c r="A7" s="2"/>
      <c r="B7" s="507"/>
      <c r="C7" s="508"/>
      <c r="D7" s="508"/>
      <c r="E7" s="509"/>
      <c r="F7" s="509"/>
      <c r="G7" s="509"/>
      <c r="H7" s="509"/>
      <c r="I7" s="509"/>
      <c r="J7" s="509"/>
      <c r="K7" s="509"/>
      <c r="L7" s="509"/>
      <c r="M7" s="509"/>
      <c r="N7" s="509"/>
      <c r="O7" s="509"/>
      <c r="P7" s="509"/>
      <c r="Q7" s="509"/>
      <c r="R7" s="515"/>
      <c r="S7" s="515"/>
      <c r="T7" s="515"/>
      <c r="U7" s="515"/>
      <c r="V7" s="516"/>
      <c r="W7" s="519"/>
      <c r="X7" s="498"/>
      <c r="Y7" s="498"/>
      <c r="Z7" s="498"/>
      <c r="AA7" s="498"/>
      <c r="AB7" s="508"/>
      <c r="AC7" s="541"/>
      <c r="AD7" s="497"/>
      <c r="AE7" s="497"/>
      <c r="AF7" s="497"/>
      <c r="AG7" s="497"/>
      <c r="AH7" s="497"/>
      <c r="AI7" s="497"/>
      <c r="AJ7" s="497"/>
      <c r="AK7" s="497"/>
      <c r="AL7" s="542"/>
      <c r="AM7" s="370" t="s">
        <v>173</v>
      </c>
      <c r="AN7" s="371"/>
      <c r="AO7" s="371"/>
      <c r="AP7" s="371"/>
      <c r="AQ7" s="371"/>
      <c r="AR7" s="371"/>
      <c r="AS7" s="371"/>
      <c r="AT7" s="372"/>
      <c r="AU7" s="373" t="s">
        <v>67</v>
      </c>
      <c r="AV7" s="374"/>
      <c r="AW7" s="374"/>
      <c r="AX7" s="374"/>
      <c r="AY7" s="375" t="s">
        <v>174</v>
      </c>
      <c r="AZ7" s="376"/>
      <c r="BA7" s="376"/>
      <c r="BB7" s="376"/>
      <c r="BC7" s="376"/>
      <c r="BD7" s="376"/>
      <c r="BE7" s="376"/>
      <c r="BF7" s="376"/>
      <c r="BG7" s="376"/>
      <c r="BH7" s="376"/>
      <c r="BI7" s="376"/>
      <c r="BJ7" s="376"/>
      <c r="BK7" s="376"/>
      <c r="BL7" s="376"/>
      <c r="BM7" s="377"/>
      <c r="BN7" s="378">
        <v>52932</v>
      </c>
      <c r="BO7" s="379"/>
      <c r="BP7" s="379"/>
      <c r="BQ7" s="379"/>
      <c r="BR7" s="379"/>
      <c r="BS7" s="379"/>
      <c r="BT7" s="379"/>
      <c r="BU7" s="380"/>
      <c r="BV7" s="378">
        <v>129909</v>
      </c>
      <c r="BW7" s="379"/>
      <c r="BX7" s="379"/>
      <c r="BY7" s="379"/>
      <c r="BZ7" s="379"/>
      <c r="CA7" s="379"/>
      <c r="CB7" s="379"/>
      <c r="CC7" s="380"/>
      <c r="CD7" s="381" t="s">
        <v>175</v>
      </c>
      <c r="CE7" s="382"/>
      <c r="CF7" s="382"/>
      <c r="CG7" s="382"/>
      <c r="CH7" s="382"/>
      <c r="CI7" s="382"/>
      <c r="CJ7" s="382"/>
      <c r="CK7" s="382"/>
      <c r="CL7" s="382"/>
      <c r="CM7" s="382"/>
      <c r="CN7" s="382"/>
      <c r="CO7" s="382"/>
      <c r="CP7" s="382"/>
      <c r="CQ7" s="382"/>
      <c r="CR7" s="382"/>
      <c r="CS7" s="383"/>
      <c r="CT7" s="378">
        <v>15445633</v>
      </c>
      <c r="CU7" s="379"/>
      <c r="CV7" s="379"/>
      <c r="CW7" s="379"/>
      <c r="CX7" s="379"/>
      <c r="CY7" s="379"/>
      <c r="CZ7" s="379"/>
      <c r="DA7" s="380"/>
      <c r="DB7" s="378">
        <v>14924338</v>
      </c>
      <c r="DC7" s="379"/>
      <c r="DD7" s="379"/>
      <c r="DE7" s="379"/>
      <c r="DF7" s="379"/>
      <c r="DG7" s="379"/>
      <c r="DH7" s="379"/>
      <c r="DI7" s="380"/>
    </row>
    <row r="8" spans="1:119" ht="18.75" customHeight="1" x14ac:dyDescent="0.15">
      <c r="A8" s="2"/>
      <c r="B8" s="527"/>
      <c r="C8" s="528"/>
      <c r="D8" s="528"/>
      <c r="E8" s="529"/>
      <c r="F8" s="529"/>
      <c r="G8" s="529"/>
      <c r="H8" s="529"/>
      <c r="I8" s="529"/>
      <c r="J8" s="529"/>
      <c r="K8" s="529"/>
      <c r="L8" s="529"/>
      <c r="M8" s="529"/>
      <c r="N8" s="529"/>
      <c r="O8" s="529"/>
      <c r="P8" s="529"/>
      <c r="Q8" s="529"/>
      <c r="R8" s="532"/>
      <c r="S8" s="532"/>
      <c r="T8" s="532"/>
      <c r="U8" s="532"/>
      <c r="V8" s="533"/>
      <c r="W8" s="536"/>
      <c r="X8" s="537"/>
      <c r="Y8" s="537"/>
      <c r="Z8" s="537"/>
      <c r="AA8" s="537"/>
      <c r="AB8" s="528"/>
      <c r="AC8" s="543"/>
      <c r="AD8" s="544"/>
      <c r="AE8" s="544"/>
      <c r="AF8" s="544"/>
      <c r="AG8" s="544"/>
      <c r="AH8" s="544"/>
      <c r="AI8" s="544"/>
      <c r="AJ8" s="544"/>
      <c r="AK8" s="544"/>
      <c r="AL8" s="545"/>
      <c r="AM8" s="370" t="s">
        <v>176</v>
      </c>
      <c r="AN8" s="371"/>
      <c r="AO8" s="371"/>
      <c r="AP8" s="371"/>
      <c r="AQ8" s="371"/>
      <c r="AR8" s="371"/>
      <c r="AS8" s="371"/>
      <c r="AT8" s="372"/>
      <c r="AU8" s="373" t="s">
        <v>67</v>
      </c>
      <c r="AV8" s="374"/>
      <c r="AW8" s="374"/>
      <c r="AX8" s="374"/>
      <c r="AY8" s="375" t="s">
        <v>179</v>
      </c>
      <c r="AZ8" s="376"/>
      <c r="BA8" s="376"/>
      <c r="BB8" s="376"/>
      <c r="BC8" s="376"/>
      <c r="BD8" s="376"/>
      <c r="BE8" s="376"/>
      <c r="BF8" s="376"/>
      <c r="BG8" s="376"/>
      <c r="BH8" s="376"/>
      <c r="BI8" s="376"/>
      <c r="BJ8" s="376"/>
      <c r="BK8" s="376"/>
      <c r="BL8" s="376"/>
      <c r="BM8" s="377"/>
      <c r="BN8" s="378">
        <v>1325567</v>
      </c>
      <c r="BO8" s="379"/>
      <c r="BP8" s="379"/>
      <c r="BQ8" s="379"/>
      <c r="BR8" s="379"/>
      <c r="BS8" s="379"/>
      <c r="BT8" s="379"/>
      <c r="BU8" s="380"/>
      <c r="BV8" s="378">
        <v>809094</v>
      </c>
      <c r="BW8" s="379"/>
      <c r="BX8" s="379"/>
      <c r="BY8" s="379"/>
      <c r="BZ8" s="379"/>
      <c r="CA8" s="379"/>
      <c r="CB8" s="379"/>
      <c r="CC8" s="380"/>
      <c r="CD8" s="381" t="s">
        <v>180</v>
      </c>
      <c r="CE8" s="382"/>
      <c r="CF8" s="382"/>
      <c r="CG8" s="382"/>
      <c r="CH8" s="382"/>
      <c r="CI8" s="382"/>
      <c r="CJ8" s="382"/>
      <c r="CK8" s="382"/>
      <c r="CL8" s="382"/>
      <c r="CM8" s="382"/>
      <c r="CN8" s="382"/>
      <c r="CO8" s="382"/>
      <c r="CP8" s="382"/>
      <c r="CQ8" s="382"/>
      <c r="CR8" s="382"/>
      <c r="CS8" s="383"/>
      <c r="CT8" s="390">
        <v>0.55000000000000004</v>
      </c>
      <c r="CU8" s="391"/>
      <c r="CV8" s="391"/>
      <c r="CW8" s="391"/>
      <c r="CX8" s="391"/>
      <c r="CY8" s="391"/>
      <c r="CZ8" s="391"/>
      <c r="DA8" s="392"/>
      <c r="DB8" s="390">
        <v>0.56999999999999995</v>
      </c>
      <c r="DC8" s="391"/>
      <c r="DD8" s="391"/>
      <c r="DE8" s="391"/>
      <c r="DF8" s="391"/>
      <c r="DG8" s="391"/>
      <c r="DH8" s="391"/>
      <c r="DI8" s="392"/>
    </row>
    <row r="9" spans="1:119" ht="18.75" customHeight="1" x14ac:dyDescent="0.15">
      <c r="A9" s="2"/>
      <c r="B9" s="352" t="s">
        <v>22</v>
      </c>
      <c r="C9" s="353"/>
      <c r="D9" s="353"/>
      <c r="E9" s="353"/>
      <c r="F9" s="353"/>
      <c r="G9" s="353"/>
      <c r="H9" s="353"/>
      <c r="I9" s="353"/>
      <c r="J9" s="353"/>
      <c r="K9" s="450"/>
      <c r="L9" s="403" t="s">
        <v>13</v>
      </c>
      <c r="M9" s="404"/>
      <c r="N9" s="404"/>
      <c r="O9" s="404"/>
      <c r="P9" s="404"/>
      <c r="Q9" s="405"/>
      <c r="R9" s="406">
        <v>44355</v>
      </c>
      <c r="S9" s="407"/>
      <c r="T9" s="407"/>
      <c r="U9" s="407"/>
      <c r="V9" s="408"/>
      <c r="W9" s="355" t="s">
        <v>181</v>
      </c>
      <c r="X9" s="356"/>
      <c r="Y9" s="356"/>
      <c r="Z9" s="356"/>
      <c r="AA9" s="356"/>
      <c r="AB9" s="356"/>
      <c r="AC9" s="356"/>
      <c r="AD9" s="356"/>
      <c r="AE9" s="356"/>
      <c r="AF9" s="356"/>
      <c r="AG9" s="356"/>
      <c r="AH9" s="356"/>
      <c r="AI9" s="356"/>
      <c r="AJ9" s="356"/>
      <c r="AK9" s="356"/>
      <c r="AL9" s="357"/>
      <c r="AM9" s="370" t="s">
        <v>183</v>
      </c>
      <c r="AN9" s="371"/>
      <c r="AO9" s="371"/>
      <c r="AP9" s="371"/>
      <c r="AQ9" s="371"/>
      <c r="AR9" s="371"/>
      <c r="AS9" s="371"/>
      <c r="AT9" s="372"/>
      <c r="AU9" s="373" t="s">
        <v>185</v>
      </c>
      <c r="AV9" s="374"/>
      <c r="AW9" s="374"/>
      <c r="AX9" s="374"/>
      <c r="AY9" s="375" t="s">
        <v>71</v>
      </c>
      <c r="AZ9" s="376"/>
      <c r="BA9" s="376"/>
      <c r="BB9" s="376"/>
      <c r="BC9" s="376"/>
      <c r="BD9" s="376"/>
      <c r="BE9" s="376"/>
      <c r="BF9" s="376"/>
      <c r="BG9" s="376"/>
      <c r="BH9" s="376"/>
      <c r="BI9" s="376"/>
      <c r="BJ9" s="376"/>
      <c r="BK9" s="376"/>
      <c r="BL9" s="376"/>
      <c r="BM9" s="377"/>
      <c r="BN9" s="378">
        <v>516473</v>
      </c>
      <c r="BO9" s="379"/>
      <c r="BP9" s="379"/>
      <c r="BQ9" s="379"/>
      <c r="BR9" s="379"/>
      <c r="BS9" s="379"/>
      <c r="BT9" s="379"/>
      <c r="BU9" s="380"/>
      <c r="BV9" s="378">
        <v>62704</v>
      </c>
      <c r="BW9" s="379"/>
      <c r="BX9" s="379"/>
      <c r="BY9" s="379"/>
      <c r="BZ9" s="379"/>
      <c r="CA9" s="379"/>
      <c r="CB9" s="379"/>
      <c r="CC9" s="380"/>
      <c r="CD9" s="381" t="s">
        <v>68</v>
      </c>
      <c r="CE9" s="382"/>
      <c r="CF9" s="382"/>
      <c r="CG9" s="382"/>
      <c r="CH9" s="382"/>
      <c r="CI9" s="382"/>
      <c r="CJ9" s="382"/>
      <c r="CK9" s="382"/>
      <c r="CL9" s="382"/>
      <c r="CM9" s="382"/>
      <c r="CN9" s="382"/>
      <c r="CO9" s="382"/>
      <c r="CP9" s="382"/>
      <c r="CQ9" s="382"/>
      <c r="CR9" s="382"/>
      <c r="CS9" s="383"/>
      <c r="CT9" s="384">
        <v>14.8</v>
      </c>
      <c r="CU9" s="385"/>
      <c r="CV9" s="385"/>
      <c r="CW9" s="385"/>
      <c r="CX9" s="385"/>
      <c r="CY9" s="385"/>
      <c r="CZ9" s="385"/>
      <c r="DA9" s="386"/>
      <c r="DB9" s="384">
        <v>14.6</v>
      </c>
      <c r="DC9" s="385"/>
      <c r="DD9" s="385"/>
      <c r="DE9" s="385"/>
      <c r="DF9" s="385"/>
      <c r="DG9" s="385"/>
      <c r="DH9" s="385"/>
      <c r="DI9" s="386"/>
    </row>
    <row r="10" spans="1:119" ht="18.75" customHeight="1" x14ac:dyDescent="0.15">
      <c r="A10" s="2"/>
      <c r="B10" s="352"/>
      <c r="C10" s="353"/>
      <c r="D10" s="353"/>
      <c r="E10" s="353"/>
      <c r="F10" s="353"/>
      <c r="G10" s="353"/>
      <c r="H10" s="353"/>
      <c r="I10" s="353"/>
      <c r="J10" s="353"/>
      <c r="K10" s="450"/>
      <c r="L10" s="393" t="s">
        <v>187</v>
      </c>
      <c r="M10" s="371"/>
      <c r="N10" s="371"/>
      <c r="O10" s="371"/>
      <c r="P10" s="371"/>
      <c r="Q10" s="372"/>
      <c r="R10" s="394">
        <v>47133</v>
      </c>
      <c r="S10" s="395"/>
      <c r="T10" s="395"/>
      <c r="U10" s="395"/>
      <c r="V10" s="396"/>
      <c r="W10" s="519"/>
      <c r="X10" s="498"/>
      <c r="Y10" s="498"/>
      <c r="Z10" s="498"/>
      <c r="AA10" s="498"/>
      <c r="AB10" s="498"/>
      <c r="AC10" s="498"/>
      <c r="AD10" s="498"/>
      <c r="AE10" s="498"/>
      <c r="AF10" s="498"/>
      <c r="AG10" s="498"/>
      <c r="AH10" s="498"/>
      <c r="AI10" s="498"/>
      <c r="AJ10" s="498"/>
      <c r="AK10" s="498"/>
      <c r="AL10" s="522"/>
      <c r="AM10" s="370" t="s">
        <v>189</v>
      </c>
      <c r="AN10" s="371"/>
      <c r="AO10" s="371"/>
      <c r="AP10" s="371"/>
      <c r="AQ10" s="371"/>
      <c r="AR10" s="371"/>
      <c r="AS10" s="371"/>
      <c r="AT10" s="372"/>
      <c r="AU10" s="373" t="s">
        <v>185</v>
      </c>
      <c r="AV10" s="374"/>
      <c r="AW10" s="374"/>
      <c r="AX10" s="374"/>
      <c r="AY10" s="375" t="s">
        <v>191</v>
      </c>
      <c r="AZ10" s="376"/>
      <c r="BA10" s="376"/>
      <c r="BB10" s="376"/>
      <c r="BC10" s="376"/>
      <c r="BD10" s="376"/>
      <c r="BE10" s="376"/>
      <c r="BF10" s="376"/>
      <c r="BG10" s="376"/>
      <c r="BH10" s="376"/>
      <c r="BI10" s="376"/>
      <c r="BJ10" s="376"/>
      <c r="BK10" s="376"/>
      <c r="BL10" s="376"/>
      <c r="BM10" s="377"/>
      <c r="BN10" s="378">
        <v>562003</v>
      </c>
      <c r="BO10" s="379"/>
      <c r="BP10" s="379"/>
      <c r="BQ10" s="379"/>
      <c r="BR10" s="379"/>
      <c r="BS10" s="379"/>
      <c r="BT10" s="379"/>
      <c r="BU10" s="380"/>
      <c r="BV10" s="378">
        <v>78898</v>
      </c>
      <c r="BW10" s="379"/>
      <c r="BX10" s="379"/>
      <c r="BY10" s="379"/>
      <c r="BZ10" s="379"/>
      <c r="CA10" s="379"/>
      <c r="CB10" s="379"/>
      <c r="CC10" s="380"/>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52"/>
      <c r="C11" s="353"/>
      <c r="D11" s="353"/>
      <c r="E11" s="353"/>
      <c r="F11" s="353"/>
      <c r="G11" s="353"/>
      <c r="H11" s="353"/>
      <c r="I11" s="353"/>
      <c r="J11" s="353"/>
      <c r="K11" s="450"/>
      <c r="L11" s="397" t="s">
        <v>194</v>
      </c>
      <c r="M11" s="398"/>
      <c r="N11" s="398"/>
      <c r="O11" s="398"/>
      <c r="P11" s="398"/>
      <c r="Q11" s="399"/>
      <c r="R11" s="400" t="s">
        <v>169</v>
      </c>
      <c r="S11" s="401"/>
      <c r="T11" s="401"/>
      <c r="U11" s="401"/>
      <c r="V11" s="402"/>
      <c r="W11" s="519"/>
      <c r="X11" s="498"/>
      <c r="Y11" s="498"/>
      <c r="Z11" s="498"/>
      <c r="AA11" s="498"/>
      <c r="AB11" s="498"/>
      <c r="AC11" s="498"/>
      <c r="AD11" s="498"/>
      <c r="AE11" s="498"/>
      <c r="AF11" s="498"/>
      <c r="AG11" s="498"/>
      <c r="AH11" s="498"/>
      <c r="AI11" s="498"/>
      <c r="AJ11" s="498"/>
      <c r="AK11" s="498"/>
      <c r="AL11" s="522"/>
      <c r="AM11" s="370" t="s">
        <v>196</v>
      </c>
      <c r="AN11" s="371"/>
      <c r="AO11" s="371"/>
      <c r="AP11" s="371"/>
      <c r="AQ11" s="371"/>
      <c r="AR11" s="371"/>
      <c r="AS11" s="371"/>
      <c r="AT11" s="372"/>
      <c r="AU11" s="373" t="s">
        <v>185</v>
      </c>
      <c r="AV11" s="374"/>
      <c r="AW11" s="374"/>
      <c r="AX11" s="374"/>
      <c r="AY11" s="375" t="s">
        <v>197</v>
      </c>
      <c r="AZ11" s="376"/>
      <c r="BA11" s="376"/>
      <c r="BB11" s="376"/>
      <c r="BC11" s="376"/>
      <c r="BD11" s="376"/>
      <c r="BE11" s="376"/>
      <c r="BF11" s="376"/>
      <c r="BG11" s="376"/>
      <c r="BH11" s="376"/>
      <c r="BI11" s="376"/>
      <c r="BJ11" s="376"/>
      <c r="BK11" s="376"/>
      <c r="BL11" s="376"/>
      <c r="BM11" s="377"/>
      <c r="BN11" s="378">
        <v>0</v>
      </c>
      <c r="BO11" s="379"/>
      <c r="BP11" s="379"/>
      <c r="BQ11" s="379"/>
      <c r="BR11" s="379"/>
      <c r="BS11" s="379"/>
      <c r="BT11" s="379"/>
      <c r="BU11" s="380"/>
      <c r="BV11" s="378">
        <v>0</v>
      </c>
      <c r="BW11" s="379"/>
      <c r="BX11" s="379"/>
      <c r="BY11" s="379"/>
      <c r="BZ11" s="379"/>
      <c r="CA11" s="379"/>
      <c r="CB11" s="379"/>
      <c r="CC11" s="380"/>
      <c r="CD11" s="381" t="s">
        <v>200</v>
      </c>
      <c r="CE11" s="382"/>
      <c r="CF11" s="382"/>
      <c r="CG11" s="382"/>
      <c r="CH11" s="382"/>
      <c r="CI11" s="382"/>
      <c r="CJ11" s="382"/>
      <c r="CK11" s="382"/>
      <c r="CL11" s="382"/>
      <c r="CM11" s="382"/>
      <c r="CN11" s="382"/>
      <c r="CO11" s="382"/>
      <c r="CP11" s="382"/>
      <c r="CQ11" s="382"/>
      <c r="CR11" s="382"/>
      <c r="CS11" s="383"/>
      <c r="CT11" s="390" t="s">
        <v>201</v>
      </c>
      <c r="CU11" s="391"/>
      <c r="CV11" s="391"/>
      <c r="CW11" s="391"/>
      <c r="CX11" s="391"/>
      <c r="CY11" s="391"/>
      <c r="CZ11" s="391"/>
      <c r="DA11" s="392"/>
      <c r="DB11" s="390" t="s">
        <v>201</v>
      </c>
      <c r="DC11" s="391"/>
      <c r="DD11" s="391"/>
      <c r="DE11" s="391"/>
      <c r="DF11" s="391"/>
      <c r="DG11" s="391"/>
      <c r="DH11" s="391"/>
      <c r="DI11" s="392"/>
    </row>
    <row r="12" spans="1:119" ht="18.75" customHeight="1" x14ac:dyDescent="0.15">
      <c r="A12" s="2"/>
      <c r="B12" s="546" t="s">
        <v>59</v>
      </c>
      <c r="C12" s="547"/>
      <c r="D12" s="547"/>
      <c r="E12" s="547"/>
      <c r="F12" s="547"/>
      <c r="G12" s="547"/>
      <c r="H12" s="547"/>
      <c r="I12" s="547"/>
      <c r="J12" s="547"/>
      <c r="K12" s="548"/>
      <c r="L12" s="416" t="s">
        <v>203</v>
      </c>
      <c r="M12" s="417"/>
      <c r="N12" s="417"/>
      <c r="O12" s="417"/>
      <c r="P12" s="417"/>
      <c r="Q12" s="418"/>
      <c r="R12" s="419">
        <v>44501</v>
      </c>
      <c r="S12" s="420"/>
      <c r="T12" s="420"/>
      <c r="U12" s="420"/>
      <c r="V12" s="421"/>
      <c r="W12" s="422" t="s">
        <v>9</v>
      </c>
      <c r="X12" s="374"/>
      <c r="Y12" s="374"/>
      <c r="Z12" s="374"/>
      <c r="AA12" s="374"/>
      <c r="AB12" s="423"/>
      <c r="AC12" s="424" t="s">
        <v>114</v>
      </c>
      <c r="AD12" s="425"/>
      <c r="AE12" s="425"/>
      <c r="AF12" s="425"/>
      <c r="AG12" s="426"/>
      <c r="AH12" s="424" t="s">
        <v>204</v>
      </c>
      <c r="AI12" s="425"/>
      <c r="AJ12" s="425"/>
      <c r="AK12" s="425"/>
      <c r="AL12" s="427"/>
      <c r="AM12" s="370" t="s">
        <v>206</v>
      </c>
      <c r="AN12" s="371"/>
      <c r="AO12" s="371"/>
      <c r="AP12" s="371"/>
      <c r="AQ12" s="371"/>
      <c r="AR12" s="371"/>
      <c r="AS12" s="371"/>
      <c r="AT12" s="372"/>
      <c r="AU12" s="373" t="s">
        <v>67</v>
      </c>
      <c r="AV12" s="374"/>
      <c r="AW12" s="374"/>
      <c r="AX12" s="374"/>
      <c r="AY12" s="375" t="s">
        <v>208</v>
      </c>
      <c r="AZ12" s="376"/>
      <c r="BA12" s="376"/>
      <c r="BB12" s="376"/>
      <c r="BC12" s="376"/>
      <c r="BD12" s="376"/>
      <c r="BE12" s="376"/>
      <c r="BF12" s="376"/>
      <c r="BG12" s="376"/>
      <c r="BH12" s="376"/>
      <c r="BI12" s="376"/>
      <c r="BJ12" s="376"/>
      <c r="BK12" s="376"/>
      <c r="BL12" s="376"/>
      <c r="BM12" s="377"/>
      <c r="BN12" s="378">
        <v>0</v>
      </c>
      <c r="BO12" s="379"/>
      <c r="BP12" s="379"/>
      <c r="BQ12" s="379"/>
      <c r="BR12" s="379"/>
      <c r="BS12" s="379"/>
      <c r="BT12" s="379"/>
      <c r="BU12" s="380"/>
      <c r="BV12" s="378">
        <v>335116</v>
      </c>
      <c r="BW12" s="379"/>
      <c r="BX12" s="379"/>
      <c r="BY12" s="379"/>
      <c r="BZ12" s="379"/>
      <c r="CA12" s="379"/>
      <c r="CB12" s="379"/>
      <c r="CC12" s="380"/>
      <c r="CD12" s="381" t="s">
        <v>209</v>
      </c>
      <c r="CE12" s="382"/>
      <c r="CF12" s="382"/>
      <c r="CG12" s="382"/>
      <c r="CH12" s="382"/>
      <c r="CI12" s="382"/>
      <c r="CJ12" s="382"/>
      <c r="CK12" s="382"/>
      <c r="CL12" s="382"/>
      <c r="CM12" s="382"/>
      <c r="CN12" s="382"/>
      <c r="CO12" s="382"/>
      <c r="CP12" s="382"/>
      <c r="CQ12" s="382"/>
      <c r="CR12" s="382"/>
      <c r="CS12" s="383"/>
      <c r="CT12" s="390" t="s">
        <v>201</v>
      </c>
      <c r="CU12" s="391"/>
      <c r="CV12" s="391"/>
      <c r="CW12" s="391"/>
      <c r="CX12" s="391"/>
      <c r="CY12" s="391"/>
      <c r="CZ12" s="391"/>
      <c r="DA12" s="392"/>
      <c r="DB12" s="390" t="s">
        <v>201</v>
      </c>
      <c r="DC12" s="391"/>
      <c r="DD12" s="391"/>
      <c r="DE12" s="391"/>
      <c r="DF12" s="391"/>
      <c r="DG12" s="391"/>
      <c r="DH12" s="391"/>
      <c r="DI12" s="392"/>
    </row>
    <row r="13" spans="1:119" ht="18.75" customHeight="1" x14ac:dyDescent="0.15">
      <c r="A13" s="2"/>
      <c r="B13" s="549"/>
      <c r="C13" s="550"/>
      <c r="D13" s="550"/>
      <c r="E13" s="550"/>
      <c r="F13" s="550"/>
      <c r="G13" s="550"/>
      <c r="H13" s="550"/>
      <c r="I13" s="550"/>
      <c r="J13" s="550"/>
      <c r="K13" s="551"/>
      <c r="L13" s="14"/>
      <c r="M13" s="409" t="s">
        <v>210</v>
      </c>
      <c r="N13" s="410"/>
      <c r="O13" s="410"/>
      <c r="P13" s="410"/>
      <c r="Q13" s="411"/>
      <c r="R13" s="412">
        <v>43538</v>
      </c>
      <c r="S13" s="413"/>
      <c r="T13" s="413"/>
      <c r="U13" s="413"/>
      <c r="V13" s="414"/>
      <c r="W13" s="534" t="s">
        <v>212</v>
      </c>
      <c r="X13" s="535"/>
      <c r="Y13" s="535"/>
      <c r="Z13" s="535"/>
      <c r="AA13" s="535"/>
      <c r="AB13" s="525"/>
      <c r="AC13" s="394">
        <v>1869</v>
      </c>
      <c r="AD13" s="395"/>
      <c r="AE13" s="395"/>
      <c r="AF13" s="395"/>
      <c r="AG13" s="415"/>
      <c r="AH13" s="394">
        <v>2066</v>
      </c>
      <c r="AI13" s="395"/>
      <c r="AJ13" s="395"/>
      <c r="AK13" s="395"/>
      <c r="AL13" s="396"/>
      <c r="AM13" s="370" t="s">
        <v>213</v>
      </c>
      <c r="AN13" s="371"/>
      <c r="AO13" s="371"/>
      <c r="AP13" s="371"/>
      <c r="AQ13" s="371"/>
      <c r="AR13" s="371"/>
      <c r="AS13" s="371"/>
      <c r="AT13" s="372"/>
      <c r="AU13" s="373" t="s">
        <v>185</v>
      </c>
      <c r="AV13" s="374"/>
      <c r="AW13" s="374"/>
      <c r="AX13" s="374"/>
      <c r="AY13" s="375" t="s">
        <v>216</v>
      </c>
      <c r="AZ13" s="376"/>
      <c r="BA13" s="376"/>
      <c r="BB13" s="376"/>
      <c r="BC13" s="376"/>
      <c r="BD13" s="376"/>
      <c r="BE13" s="376"/>
      <c r="BF13" s="376"/>
      <c r="BG13" s="376"/>
      <c r="BH13" s="376"/>
      <c r="BI13" s="376"/>
      <c r="BJ13" s="376"/>
      <c r="BK13" s="376"/>
      <c r="BL13" s="376"/>
      <c r="BM13" s="377"/>
      <c r="BN13" s="378">
        <v>1078476</v>
      </c>
      <c r="BO13" s="379"/>
      <c r="BP13" s="379"/>
      <c r="BQ13" s="379"/>
      <c r="BR13" s="379"/>
      <c r="BS13" s="379"/>
      <c r="BT13" s="379"/>
      <c r="BU13" s="380"/>
      <c r="BV13" s="378">
        <v>-193514</v>
      </c>
      <c r="BW13" s="379"/>
      <c r="BX13" s="379"/>
      <c r="BY13" s="379"/>
      <c r="BZ13" s="379"/>
      <c r="CA13" s="379"/>
      <c r="CB13" s="379"/>
      <c r="CC13" s="380"/>
      <c r="CD13" s="381" t="s">
        <v>218</v>
      </c>
      <c r="CE13" s="382"/>
      <c r="CF13" s="382"/>
      <c r="CG13" s="382"/>
      <c r="CH13" s="382"/>
      <c r="CI13" s="382"/>
      <c r="CJ13" s="382"/>
      <c r="CK13" s="382"/>
      <c r="CL13" s="382"/>
      <c r="CM13" s="382"/>
      <c r="CN13" s="382"/>
      <c r="CO13" s="382"/>
      <c r="CP13" s="382"/>
      <c r="CQ13" s="382"/>
      <c r="CR13" s="382"/>
      <c r="CS13" s="383"/>
      <c r="CT13" s="384">
        <v>7.1</v>
      </c>
      <c r="CU13" s="385"/>
      <c r="CV13" s="385"/>
      <c r="CW13" s="385"/>
      <c r="CX13" s="385"/>
      <c r="CY13" s="385"/>
      <c r="CZ13" s="385"/>
      <c r="DA13" s="386"/>
      <c r="DB13" s="384">
        <v>6.6</v>
      </c>
      <c r="DC13" s="385"/>
      <c r="DD13" s="385"/>
      <c r="DE13" s="385"/>
      <c r="DF13" s="385"/>
      <c r="DG13" s="385"/>
      <c r="DH13" s="385"/>
      <c r="DI13" s="386"/>
    </row>
    <row r="14" spans="1:119" ht="18.75" customHeight="1" x14ac:dyDescent="0.15">
      <c r="A14" s="2"/>
      <c r="B14" s="549"/>
      <c r="C14" s="550"/>
      <c r="D14" s="550"/>
      <c r="E14" s="550"/>
      <c r="F14" s="550"/>
      <c r="G14" s="550"/>
      <c r="H14" s="550"/>
      <c r="I14" s="550"/>
      <c r="J14" s="550"/>
      <c r="K14" s="551"/>
      <c r="L14" s="434" t="s">
        <v>219</v>
      </c>
      <c r="M14" s="435"/>
      <c r="N14" s="435"/>
      <c r="O14" s="435"/>
      <c r="P14" s="435"/>
      <c r="Q14" s="436"/>
      <c r="R14" s="412">
        <v>45245</v>
      </c>
      <c r="S14" s="413"/>
      <c r="T14" s="413"/>
      <c r="U14" s="413"/>
      <c r="V14" s="414"/>
      <c r="W14" s="520"/>
      <c r="X14" s="521"/>
      <c r="Y14" s="521"/>
      <c r="Z14" s="521"/>
      <c r="AA14" s="521"/>
      <c r="AB14" s="511"/>
      <c r="AC14" s="437">
        <v>8.1999999999999993</v>
      </c>
      <c r="AD14" s="438"/>
      <c r="AE14" s="438"/>
      <c r="AF14" s="438"/>
      <c r="AG14" s="439"/>
      <c r="AH14" s="437">
        <v>8.6</v>
      </c>
      <c r="AI14" s="438"/>
      <c r="AJ14" s="438"/>
      <c r="AK14" s="438"/>
      <c r="AL14" s="440"/>
      <c r="AM14" s="370"/>
      <c r="AN14" s="371"/>
      <c r="AO14" s="371"/>
      <c r="AP14" s="371"/>
      <c r="AQ14" s="371"/>
      <c r="AR14" s="371"/>
      <c r="AS14" s="371"/>
      <c r="AT14" s="372"/>
      <c r="AU14" s="373"/>
      <c r="AV14" s="374"/>
      <c r="AW14" s="374"/>
      <c r="AX14" s="374"/>
      <c r="AY14" s="375"/>
      <c r="AZ14" s="376"/>
      <c r="BA14" s="376"/>
      <c r="BB14" s="376"/>
      <c r="BC14" s="376"/>
      <c r="BD14" s="376"/>
      <c r="BE14" s="376"/>
      <c r="BF14" s="376"/>
      <c r="BG14" s="376"/>
      <c r="BH14" s="376"/>
      <c r="BI14" s="376"/>
      <c r="BJ14" s="376"/>
      <c r="BK14" s="376"/>
      <c r="BL14" s="376"/>
      <c r="BM14" s="377"/>
      <c r="BN14" s="378"/>
      <c r="BO14" s="379"/>
      <c r="BP14" s="379"/>
      <c r="BQ14" s="379"/>
      <c r="BR14" s="379"/>
      <c r="BS14" s="379"/>
      <c r="BT14" s="379"/>
      <c r="BU14" s="380"/>
      <c r="BV14" s="378"/>
      <c r="BW14" s="379"/>
      <c r="BX14" s="379"/>
      <c r="BY14" s="379"/>
      <c r="BZ14" s="379"/>
      <c r="CA14" s="379"/>
      <c r="CB14" s="379"/>
      <c r="CC14" s="380"/>
      <c r="CD14" s="428" t="s">
        <v>223</v>
      </c>
      <c r="CE14" s="429"/>
      <c r="CF14" s="429"/>
      <c r="CG14" s="429"/>
      <c r="CH14" s="429"/>
      <c r="CI14" s="429"/>
      <c r="CJ14" s="429"/>
      <c r="CK14" s="429"/>
      <c r="CL14" s="429"/>
      <c r="CM14" s="429"/>
      <c r="CN14" s="429"/>
      <c r="CO14" s="429"/>
      <c r="CP14" s="429"/>
      <c r="CQ14" s="429"/>
      <c r="CR14" s="429"/>
      <c r="CS14" s="430"/>
      <c r="CT14" s="431">
        <v>51.6</v>
      </c>
      <c r="CU14" s="432"/>
      <c r="CV14" s="432"/>
      <c r="CW14" s="432"/>
      <c r="CX14" s="432"/>
      <c r="CY14" s="432"/>
      <c r="CZ14" s="432"/>
      <c r="DA14" s="433"/>
      <c r="DB14" s="431">
        <v>62.6</v>
      </c>
      <c r="DC14" s="432"/>
      <c r="DD14" s="432"/>
      <c r="DE14" s="432"/>
      <c r="DF14" s="432"/>
      <c r="DG14" s="432"/>
      <c r="DH14" s="432"/>
      <c r="DI14" s="433"/>
    </row>
    <row r="15" spans="1:119" ht="18.75" customHeight="1" x14ac:dyDescent="0.15">
      <c r="A15" s="2"/>
      <c r="B15" s="549"/>
      <c r="C15" s="550"/>
      <c r="D15" s="550"/>
      <c r="E15" s="550"/>
      <c r="F15" s="550"/>
      <c r="G15" s="550"/>
      <c r="H15" s="550"/>
      <c r="I15" s="550"/>
      <c r="J15" s="550"/>
      <c r="K15" s="551"/>
      <c r="L15" s="14"/>
      <c r="M15" s="409" t="s">
        <v>210</v>
      </c>
      <c r="N15" s="410"/>
      <c r="O15" s="410"/>
      <c r="P15" s="410"/>
      <c r="Q15" s="411"/>
      <c r="R15" s="412">
        <v>44218</v>
      </c>
      <c r="S15" s="413"/>
      <c r="T15" s="413"/>
      <c r="U15" s="413"/>
      <c r="V15" s="414"/>
      <c r="W15" s="534" t="s">
        <v>7</v>
      </c>
      <c r="X15" s="535"/>
      <c r="Y15" s="535"/>
      <c r="Z15" s="535"/>
      <c r="AA15" s="535"/>
      <c r="AB15" s="525"/>
      <c r="AC15" s="394">
        <v>8514</v>
      </c>
      <c r="AD15" s="395"/>
      <c r="AE15" s="395"/>
      <c r="AF15" s="395"/>
      <c r="AG15" s="415"/>
      <c r="AH15" s="394">
        <v>9096</v>
      </c>
      <c r="AI15" s="395"/>
      <c r="AJ15" s="395"/>
      <c r="AK15" s="395"/>
      <c r="AL15" s="396"/>
      <c r="AM15" s="370"/>
      <c r="AN15" s="371"/>
      <c r="AO15" s="371"/>
      <c r="AP15" s="371"/>
      <c r="AQ15" s="371"/>
      <c r="AR15" s="371"/>
      <c r="AS15" s="371"/>
      <c r="AT15" s="372"/>
      <c r="AU15" s="373"/>
      <c r="AV15" s="374"/>
      <c r="AW15" s="374"/>
      <c r="AX15" s="374"/>
      <c r="AY15" s="358" t="s">
        <v>226</v>
      </c>
      <c r="AZ15" s="359"/>
      <c r="BA15" s="359"/>
      <c r="BB15" s="359"/>
      <c r="BC15" s="359"/>
      <c r="BD15" s="359"/>
      <c r="BE15" s="359"/>
      <c r="BF15" s="359"/>
      <c r="BG15" s="359"/>
      <c r="BH15" s="359"/>
      <c r="BI15" s="359"/>
      <c r="BJ15" s="359"/>
      <c r="BK15" s="359"/>
      <c r="BL15" s="359"/>
      <c r="BM15" s="360"/>
      <c r="BN15" s="361">
        <v>6591976</v>
      </c>
      <c r="BO15" s="362"/>
      <c r="BP15" s="362"/>
      <c r="BQ15" s="362"/>
      <c r="BR15" s="362"/>
      <c r="BS15" s="362"/>
      <c r="BT15" s="362"/>
      <c r="BU15" s="363"/>
      <c r="BV15" s="361">
        <v>6869136</v>
      </c>
      <c r="BW15" s="362"/>
      <c r="BX15" s="362"/>
      <c r="BY15" s="362"/>
      <c r="BZ15" s="362"/>
      <c r="CA15" s="362"/>
      <c r="CB15" s="362"/>
      <c r="CC15" s="363"/>
      <c r="CD15" s="364" t="s">
        <v>211</v>
      </c>
      <c r="CE15" s="365"/>
      <c r="CF15" s="365"/>
      <c r="CG15" s="365"/>
      <c r="CH15" s="365"/>
      <c r="CI15" s="365"/>
      <c r="CJ15" s="365"/>
      <c r="CK15" s="365"/>
      <c r="CL15" s="365"/>
      <c r="CM15" s="365"/>
      <c r="CN15" s="365"/>
      <c r="CO15" s="365"/>
      <c r="CP15" s="365"/>
      <c r="CQ15" s="365"/>
      <c r="CR15" s="365"/>
      <c r="CS15" s="366"/>
      <c r="CT15" s="28"/>
      <c r="CU15" s="31"/>
      <c r="CV15" s="31"/>
      <c r="CW15" s="31"/>
      <c r="CX15" s="31"/>
      <c r="CY15" s="31"/>
      <c r="CZ15" s="31"/>
      <c r="DA15" s="34"/>
      <c r="DB15" s="28"/>
      <c r="DC15" s="31"/>
      <c r="DD15" s="31"/>
      <c r="DE15" s="31"/>
      <c r="DF15" s="31"/>
      <c r="DG15" s="31"/>
      <c r="DH15" s="31"/>
      <c r="DI15" s="34"/>
    </row>
    <row r="16" spans="1:119" ht="18.75" customHeight="1" x14ac:dyDescent="0.15">
      <c r="A16" s="2"/>
      <c r="B16" s="549"/>
      <c r="C16" s="550"/>
      <c r="D16" s="550"/>
      <c r="E16" s="550"/>
      <c r="F16" s="550"/>
      <c r="G16" s="550"/>
      <c r="H16" s="550"/>
      <c r="I16" s="550"/>
      <c r="J16" s="550"/>
      <c r="K16" s="551"/>
      <c r="L16" s="434" t="s">
        <v>46</v>
      </c>
      <c r="M16" s="441"/>
      <c r="N16" s="441"/>
      <c r="O16" s="441"/>
      <c r="P16" s="441"/>
      <c r="Q16" s="442"/>
      <c r="R16" s="443" t="s">
        <v>228</v>
      </c>
      <c r="S16" s="444"/>
      <c r="T16" s="444"/>
      <c r="U16" s="444"/>
      <c r="V16" s="445"/>
      <c r="W16" s="520"/>
      <c r="X16" s="521"/>
      <c r="Y16" s="521"/>
      <c r="Z16" s="521"/>
      <c r="AA16" s="521"/>
      <c r="AB16" s="511"/>
      <c r="AC16" s="437">
        <v>37.4</v>
      </c>
      <c r="AD16" s="438"/>
      <c r="AE16" s="438"/>
      <c r="AF16" s="438"/>
      <c r="AG16" s="439"/>
      <c r="AH16" s="437">
        <v>37.9</v>
      </c>
      <c r="AI16" s="438"/>
      <c r="AJ16" s="438"/>
      <c r="AK16" s="438"/>
      <c r="AL16" s="440"/>
      <c r="AM16" s="370"/>
      <c r="AN16" s="371"/>
      <c r="AO16" s="371"/>
      <c r="AP16" s="371"/>
      <c r="AQ16" s="371"/>
      <c r="AR16" s="371"/>
      <c r="AS16" s="371"/>
      <c r="AT16" s="372"/>
      <c r="AU16" s="373"/>
      <c r="AV16" s="374"/>
      <c r="AW16" s="374"/>
      <c r="AX16" s="374"/>
      <c r="AY16" s="375" t="s">
        <v>111</v>
      </c>
      <c r="AZ16" s="376"/>
      <c r="BA16" s="376"/>
      <c r="BB16" s="376"/>
      <c r="BC16" s="376"/>
      <c r="BD16" s="376"/>
      <c r="BE16" s="376"/>
      <c r="BF16" s="376"/>
      <c r="BG16" s="376"/>
      <c r="BH16" s="376"/>
      <c r="BI16" s="376"/>
      <c r="BJ16" s="376"/>
      <c r="BK16" s="376"/>
      <c r="BL16" s="376"/>
      <c r="BM16" s="377"/>
      <c r="BN16" s="378">
        <v>12761048</v>
      </c>
      <c r="BO16" s="379"/>
      <c r="BP16" s="379"/>
      <c r="BQ16" s="379"/>
      <c r="BR16" s="379"/>
      <c r="BS16" s="379"/>
      <c r="BT16" s="379"/>
      <c r="BU16" s="380"/>
      <c r="BV16" s="378">
        <v>12310004</v>
      </c>
      <c r="BW16" s="379"/>
      <c r="BX16" s="379"/>
      <c r="BY16" s="379"/>
      <c r="BZ16" s="379"/>
      <c r="CA16" s="379"/>
      <c r="CB16" s="379"/>
      <c r="CC16" s="380"/>
      <c r="CD16" s="21"/>
      <c r="CE16" s="555"/>
      <c r="CF16" s="555"/>
      <c r="CG16" s="555"/>
      <c r="CH16" s="555"/>
      <c r="CI16" s="555"/>
      <c r="CJ16" s="555"/>
      <c r="CK16" s="555"/>
      <c r="CL16" s="555"/>
      <c r="CM16" s="555"/>
      <c r="CN16" s="555"/>
      <c r="CO16" s="555"/>
      <c r="CP16" s="555"/>
      <c r="CQ16" s="555"/>
      <c r="CR16" s="555"/>
      <c r="CS16" s="556"/>
      <c r="CT16" s="384"/>
      <c r="CU16" s="385"/>
      <c r="CV16" s="385"/>
      <c r="CW16" s="385"/>
      <c r="CX16" s="385"/>
      <c r="CY16" s="385"/>
      <c r="CZ16" s="385"/>
      <c r="DA16" s="386"/>
      <c r="DB16" s="384"/>
      <c r="DC16" s="385"/>
      <c r="DD16" s="385"/>
      <c r="DE16" s="385"/>
      <c r="DF16" s="385"/>
      <c r="DG16" s="385"/>
      <c r="DH16" s="385"/>
      <c r="DI16" s="386"/>
    </row>
    <row r="17" spans="1:113" ht="18.75" customHeight="1" x14ac:dyDescent="0.15">
      <c r="A17" s="2"/>
      <c r="B17" s="552"/>
      <c r="C17" s="553"/>
      <c r="D17" s="553"/>
      <c r="E17" s="553"/>
      <c r="F17" s="553"/>
      <c r="G17" s="553"/>
      <c r="H17" s="553"/>
      <c r="I17" s="553"/>
      <c r="J17" s="553"/>
      <c r="K17" s="554"/>
      <c r="L17" s="15"/>
      <c r="M17" s="446" t="s">
        <v>104</v>
      </c>
      <c r="N17" s="447"/>
      <c r="O17" s="447"/>
      <c r="P17" s="447"/>
      <c r="Q17" s="448"/>
      <c r="R17" s="443" t="s">
        <v>229</v>
      </c>
      <c r="S17" s="444"/>
      <c r="T17" s="444"/>
      <c r="U17" s="444"/>
      <c r="V17" s="445"/>
      <c r="W17" s="534" t="s">
        <v>95</v>
      </c>
      <c r="X17" s="535"/>
      <c r="Y17" s="535"/>
      <c r="Z17" s="535"/>
      <c r="AA17" s="535"/>
      <c r="AB17" s="525"/>
      <c r="AC17" s="394">
        <v>12370</v>
      </c>
      <c r="AD17" s="395"/>
      <c r="AE17" s="395"/>
      <c r="AF17" s="395"/>
      <c r="AG17" s="415"/>
      <c r="AH17" s="394">
        <v>12831</v>
      </c>
      <c r="AI17" s="395"/>
      <c r="AJ17" s="395"/>
      <c r="AK17" s="395"/>
      <c r="AL17" s="396"/>
      <c r="AM17" s="370"/>
      <c r="AN17" s="371"/>
      <c r="AO17" s="371"/>
      <c r="AP17" s="371"/>
      <c r="AQ17" s="371"/>
      <c r="AR17" s="371"/>
      <c r="AS17" s="371"/>
      <c r="AT17" s="372"/>
      <c r="AU17" s="373"/>
      <c r="AV17" s="374"/>
      <c r="AW17" s="374"/>
      <c r="AX17" s="374"/>
      <c r="AY17" s="375" t="s">
        <v>230</v>
      </c>
      <c r="AZ17" s="376"/>
      <c r="BA17" s="376"/>
      <c r="BB17" s="376"/>
      <c r="BC17" s="376"/>
      <c r="BD17" s="376"/>
      <c r="BE17" s="376"/>
      <c r="BF17" s="376"/>
      <c r="BG17" s="376"/>
      <c r="BH17" s="376"/>
      <c r="BI17" s="376"/>
      <c r="BJ17" s="376"/>
      <c r="BK17" s="376"/>
      <c r="BL17" s="376"/>
      <c r="BM17" s="377"/>
      <c r="BN17" s="378">
        <v>8303358</v>
      </c>
      <c r="BO17" s="379"/>
      <c r="BP17" s="379"/>
      <c r="BQ17" s="379"/>
      <c r="BR17" s="379"/>
      <c r="BS17" s="379"/>
      <c r="BT17" s="379"/>
      <c r="BU17" s="380"/>
      <c r="BV17" s="378">
        <v>8682956</v>
      </c>
      <c r="BW17" s="379"/>
      <c r="BX17" s="379"/>
      <c r="BY17" s="379"/>
      <c r="BZ17" s="379"/>
      <c r="CA17" s="379"/>
      <c r="CB17" s="379"/>
      <c r="CC17" s="380"/>
      <c r="CD17" s="21"/>
      <c r="CE17" s="555"/>
      <c r="CF17" s="555"/>
      <c r="CG17" s="555"/>
      <c r="CH17" s="555"/>
      <c r="CI17" s="555"/>
      <c r="CJ17" s="555"/>
      <c r="CK17" s="555"/>
      <c r="CL17" s="555"/>
      <c r="CM17" s="555"/>
      <c r="CN17" s="555"/>
      <c r="CO17" s="555"/>
      <c r="CP17" s="555"/>
      <c r="CQ17" s="555"/>
      <c r="CR17" s="555"/>
      <c r="CS17" s="556"/>
      <c r="CT17" s="384"/>
      <c r="CU17" s="385"/>
      <c r="CV17" s="385"/>
      <c r="CW17" s="385"/>
      <c r="CX17" s="385"/>
      <c r="CY17" s="385"/>
      <c r="CZ17" s="385"/>
      <c r="DA17" s="386"/>
      <c r="DB17" s="384"/>
      <c r="DC17" s="385"/>
      <c r="DD17" s="385"/>
      <c r="DE17" s="385"/>
      <c r="DF17" s="385"/>
      <c r="DG17" s="385"/>
      <c r="DH17" s="385"/>
      <c r="DI17" s="386"/>
    </row>
    <row r="18" spans="1:113" ht="18.75" customHeight="1" x14ac:dyDescent="0.15">
      <c r="A18" s="2"/>
      <c r="B18" s="449" t="s">
        <v>231</v>
      </c>
      <c r="C18" s="450"/>
      <c r="D18" s="450"/>
      <c r="E18" s="451"/>
      <c r="F18" s="451"/>
      <c r="G18" s="451"/>
      <c r="H18" s="451"/>
      <c r="I18" s="451"/>
      <c r="J18" s="451"/>
      <c r="K18" s="451"/>
      <c r="L18" s="452">
        <v>499.23</v>
      </c>
      <c r="M18" s="452"/>
      <c r="N18" s="452"/>
      <c r="O18" s="452"/>
      <c r="P18" s="452"/>
      <c r="Q18" s="452"/>
      <c r="R18" s="453"/>
      <c r="S18" s="453"/>
      <c r="T18" s="453"/>
      <c r="U18" s="453"/>
      <c r="V18" s="454"/>
      <c r="W18" s="536"/>
      <c r="X18" s="537"/>
      <c r="Y18" s="537"/>
      <c r="Z18" s="537"/>
      <c r="AA18" s="537"/>
      <c r="AB18" s="528"/>
      <c r="AC18" s="455">
        <v>54.4</v>
      </c>
      <c r="AD18" s="456"/>
      <c r="AE18" s="456"/>
      <c r="AF18" s="456"/>
      <c r="AG18" s="457"/>
      <c r="AH18" s="455">
        <v>53.5</v>
      </c>
      <c r="AI18" s="456"/>
      <c r="AJ18" s="456"/>
      <c r="AK18" s="456"/>
      <c r="AL18" s="458"/>
      <c r="AM18" s="370"/>
      <c r="AN18" s="371"/>
      <c r="AO18" s="371"/>
      <c r="AP18" s="371"/>
      <c r="AQ18" s="371"/>
      <c r="AR18" s="371"/>
      <c r="AS18" s="371"/>
      <c r="AT18" s="372"/>
      <c r="AU18" s="373"/>
      <c r="AV18" s="374"/>
      <c r="AW18" s="374"/>
      <c r="AX18" s="374"/>
      <c r="AY18" s="375" t="s">
        <v>233</v>
      </c>
      <c r="AZ18" s="376"/>
      <c r="BA18" s="376"/>
      <c r="BB18" s="376"/>
      <c r="BC18" s="376"/>
      <c r="BD18" s="376"/>
      <c r="BE18" s="376"/>
      <c r="BF18" s="376"/>
      <c r="BG18" s="376"/>
      <c r="BH18" s="376"/>
      <c r="BI18" s="376"/>
      <c r="BJ18" s="376"/>
      <c r="BK18" s="376"/>
      <c r="BL18" s="376"/>
      <c r="BM18" s="377"/>
      <c r="BN18" s="378">
        <v>14213592</v>
      </c>
      <c r="BO18" s="379"/>
      <c r="BP18" s="379"/>
      <c r="BQ18" s="379"/>
      <c r="BR18" s="379"/>
      <c r="BS18" s="379"/>
      <c r="BT18" s="379"/>
      <c r="BU18" s="380"/>
      <c r="BV18" s="378">
        <v>13961969</v>
      </c>
      <c r="BW18" s="379"/>
      <c r="BX18" s="379"/>
      <c r="BY18" s="379"/>
      <c r="BZ18" s="379"/>
      <c r="CA18" s="379"/>
      <c r="CB18" s="379"/>
      <c r="CC18" s="380"/>
      <c r="CD18" s="21"/>
      <c r="CE18" s="555"/>
      <c r="CF18" s="555"/>
      <c r="CG18" s="555"/>
      <c r="CH18" s="555"/>
      <c r="CI18" s="555"/>
      <c r="CJ18" s="555"/>
      <c r="CK18" s="555"/>
      <c r="CL18" s="555"/>
      <c r="CM18" s="555"/>
      <c r="CN18" s="555"/>
      <c r="CO18" s="555"/>
      <c r="CP18" s="555"/>
      <c r="CQ18" s="555"/>
      <c r="CR18" s="555"/>
      <c r="CS18" s="556"/>
      <c r="CT18" s="384"/>
      <c r="CU18" s="385"/>
      <c r="CV18" s="385"/>
      <c r="CW18" s="385"/>
      <c r="CX18" s="385"/>
      <c r="CY18" s="385"/>
      <c r="CZ18" s="385"/>
      <c r="DA18" s="386"/>
      <c r="DB18" s="384"/>
      <c r="DC18" s="385"/>
      <c r="DD18" s="385"/>
      <c r="DE18" s="385"/>
      <c r="DF18" s="385"/>
      <c r="DG18" s="385"/>
      <c r="DH18" s="385"/>
      <c r="DI18" s="386"/>
    </row>
    <row r="19" spans="1:113" ht="18.75" customHeight="1" x14ac:dyDescent="0.15">
      <c r="A19" s="2"/>
      <c r="B19" s="449" t="s">
        <v>65</v>
      </c>
      <c r="C19" s="450"/>
      <c r="D19" s="450"/>
      <c r="E19" s="451"/>
      <c r="F19" s="451"/>
      <c r="G19" s="451"/>
      <c r="H19" s="451"/>
      <c r="I19" s="451"/>
      <c r="J19" s="451"/>
      <c r="K19" s="451"/>
      <c r="L19" s="459">
        <v>89</v>
      </c>
      <c r="M19" s="459"/>
      <c r="N19" s="459"/>
      <c r="O19" s="459"/>
      <c r="P19" s="459"/>
      <c r="Q19" s="459"/>
      <c r="R19" s="460"/>
      <c r="S19" s="460"/>
      <c r="T19" s="460"/>
      <c r="U19" s="460"/>
      <c r="V19" s="461"/>
      <c r="W19" s="355"/>
      <c r="X19" s="356"/>
      <c r="Y19" s="356"/>
      <c r="Z19" s="356"/>
      <c r="AA19" s="356"/>
      <c r="AB19" s="356"/>
      <c r="AC19" s="462"/>
      <c r="AD19" s="462"/>
      <c r="AE19" s="462"/>
      <c r="AF19" s="462"/>
      <c r="AG19" s="462"/>
      <c r="AH19" s="462"/>
      <c r="AI19" s="462"/>
      <c r="AJ19" s="462"/>
      <c r="AK19" s="462"/>
      <c r="AL19" s="463"/>
      <c r="AM19" s="370"/>
      <c r="AN19" s="371"/>
      <c r="AO19" s="371"/>
      <c r="AP19" s="371"/>
      <c r="AQ19" s="371"/>
      <c r="AR19" s="371"/>
      <c r="AS19" s="371"/>
      <c r="AT19" s="372"/>
      <c r="AU19" s="373"/>
      <c r="AV19" s="374"/>
      <c r="AW19" s="374"/>
      <c r="AX19" s="374"/>
      <c r="AY19" s="375" t="s">
        <v>220</v>
      </c>
      <c r="AZ19" s="376"/>
      <c r="BA19" s="376"/>
      <c r="BB19" s="376"/>
      <c r="BC19" s="376"/>
      <c r="BD19" s="376"/>
      <c r="BE19" s="376"/>
      <c r="BF19" s="376"/>
      <c r="BG19" s="376"/>
      <c r="BH19" s="376"/>
      <c r="BI19" s="376"/>
      <c r="BJ19" s="376"/>
      <c r="BK19" s="376"/>
      <c r="BL19" s="376"/>
      <c r="BM19" s="377"/>
      <c r="BN19" s="378">
        <v>18864777</v>
      </c>
      <c r="BO19" s="379"/>
      <c r="BP19" s="379"/>
      <c r="BQ19" s="379"/>
      <c r="BR19" s="379"/>
      <c r="BS19" s="379"/>
      <c r="BT19" s="379"/>
      <c r="BU19" s="380"/>
      <c r="BV19" s="378">
        <v>18296417</v>
      </c>
      <c r="BW19" s="379"/>
      <c r="BX19" s="379"/>
      <c r="BY19" s="379"/>
      <c r="BZ19" s="379"/>
      <c r="CA19" s="379"/>
      <c r="CB19" s="379"/>
      <c r="CC19" s="380"/>
      <c r="CD19" s="21"/>
      <c r="CE19" s="555"/>
      <c r="CF19" s="555"/>
      <c r="CG19" s="555"/>
      <c r="CH19" s="555"/>
      <c r="CI19" s="555"/>
      <c r="CJ19" s="555"/>
      <c r="CK19" s="555"/>
      <c r="CL19" s="555"/>
      <c r="CM19" s="555"/>
      <c r="CN19" s="555"/>
      <c r="CO19" s="555"/>
      <c r="CP19" s="555"/>
      <c r="CQ19" s="555"/>
      <c r="CR19" s="555"/>
      <c r="CS19" s="556"/>
      <c r="CT19" s="384"/>
      <c r="CU19" s="385"/>
      <c r="CV19" s="385"/>
      <c r="CW19" s="385"/>
      <c r="CX19" s="385"/>
      <c r="CY19" s="385"/>
      <c r="CZ19" s="385"/>
      <c r="DA19" s="386"/>
      <c r="DB19" s="384"/>
      <c r="DC19" s="385"/>
      <c r="DD19" s="385"/>
      <c r="DE19" s="385"/>
      <c r="DF19" s="385"/>
      <c r="DG19" s="385"/>
      <c r="DH19" s="385"/>
      <c r="DI19" s="386"/>
    </row>
    <row r="20" spans="1:113" ht="18.75" customHeight="1" x14ac:dyDescent="0.15">
      <c r="A20" s="2"/>
      <c r="B20" s="449" t="s">
        <v>234</v>
      </c>
      <c r="C20" s="450"/>
      <c r="D20" s="450"/>
      <c r="E20" s="451"/>
      <c r="F20" s="451"/>
      <c r="G20" s="451"/>
      <c r="H20" s="451"/>
      <c r="I20" s="451"/>
      <c r="J20" s="451"/>
      <c r="K20" s="451"/>
      <c r="L20" s="459">
        <v>16633</v>
      </c>
      <c r="M20" s="459"/>
      <c r="N20" s="459"/>
      <c r="O20" s="459"/>
      <c r="P20" s="459"/>
      <c r="Q20" s="459"/>
      <c r="R20" s="460"/>
      <c r="S20" s="460"/>
      <c r="T20" s="460"/>
      <c r="U20" s="460"/>
      <c r="V20" s="461"/>
      <c r="W20" s="536"/>
      <c r="X20" s="537"/>
      <c r="Y20" s="537"/>
      <c r="Z20" s="537"/>
      <c r="AA20" s="537"/>
      <c r="AB20" s="537"/>
      <c r="AC20" s="464"/>
      <c r="AD20" s="464"/>
      <c r="AE20" s="464"/>
      <c r="AF20" s="464"/>
      <c r="AG20" s="464"/>
      <c r="AH20" s="464"/>
      <c r="AI20" s="464"/>
      <c r="AJ20" s="464"/>
      <c r="AK20" s="464"/>
      <c r="AL20" s="465"/>
      <c r="AM20" s="466"/>
      <c r="AN20" s="398"/>
      <c r="AO20" s="398"/>
      <c r="AP20" s="398"/>
      <c r="AQ20" s="398"/>
      <c r="AR20" s="398"/>
      <c r="AS20" s="398"/>
      <c r="AT20" s="399"/>
      <c r="AU20" s="467"/>
      <c r="AV20" s="468"/>
      <c r="AW20" s="468"/>
      <c r="AX20" s="469"/>
      <c r="AY20" s="375"/>
      <c r="AZ20" s="376"/>
      <c r="BA20" s="376"/>
      <c r="BB20" s="376"/>
      <c r="BC20" s="376"/>
      <c r="BD20" s="376"/>
      <c r="BE20" s="376"/>
      <c r="BF20" s="376"/>
      <c r="BG20" s="376"/>
      <c r="BH20" s="376"/>
      <c r="BI20" s="376"/>
      <c r="BJ20" s="376"/>
      <c r="BK20" s="376"/>
      <c r="BL20" s="376"/>
      <c r="BM20" s="377"/>
      <c r="BN20" s="378"/>
      <c r="BO20" s="379"/>
      <c r="BP20" s="379"/>
      <c r="BQ20" s="379"/>
      <c r="BR20" s="379"/>
      <c r="BS20" s="379"/>
      <c r="BT20" s="379"/>
      <c r="BU20" s="380"/>
      <c r="BV20" s="378"/>
      <c r="BW20" s="379"/>
      <c r="BX20" s="379"/>
      <c r="BY20" s="379"/>
      <c r="BZ20" s="379"/>
      <c r="CA20" s="379"/>
      <c r="CB20" s="379"/>
      <c r="CC20" s="380"/>
      <c r="CD20" s="21"/>
      <c r="CE20" s="555"/>
      <c r="CF20" s="555"/>
      <c r="CG20" s="555"/>
      <c r="CH20" s="555"/>
      <c r="CI20" s="555"/>
      <c r="CJ20" s="555"/>
      <c r="CK20" s="555"/>
      <c r="CL20" s="555"/>
      <c r="CM20" s="555"/>
      <c r="CN20" s="555"/>
      <c r="CO20" s="555"/>
      <c r="CP20" s="555"/>
      <c r="CQ20" s="555"/>
      <c r="CR20" s="555"/>
      <c r="CS20" s="556"/>
      <c r="CT20" s="384"/>
      <c r="CU20" s="385"/>
      <c r="CV20" s="385"/>
      <c r="CW20" s="385"/>
      <c r="CX20" s="385"/>
      <c r="CY20" s="385"/>
      <c r="CZ20" s="385"/>
      <c r="DA20" s="386"/>
      <c r="DB20" s="384"/>
      <c r="DC20" s="385"/>
      <c r="DD20" s="385"/>
      <c r="DE20" s="385"/>
      <c r="DF20" s="385"/>
      <c r="DG20" s="385"/>
      <c r="DH20" s="385"/>
      <c r="DI20" s="386"/>
    </row>
    <row r="21" spans="1:113" ht="18.75" customHeight="1" x14ac:dyDescent="0.15">
      <c r="A21" s="2"/>
      <c r="B21" s="470" t="s">
        <v>236</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73"/>
      <c r="AZ21" s="474"/>
      <c r="BA21" s="474"/>
      <c r="BB21" s="474"/>
      <c r="BC21" s="474"/>
      <c r="BD21" s="474"/>
      <c r="BE21" s="474"/>
      <c r="BF21" s="474"/>
      <c r="BG21" s="474"/>
      <c r="BH21" s="474"/>
      <c r="BI21" s="474"/>
      <c r="BJ21" s="474"/>
      <c r="BK21" s="474"/>
      <c r="BL21" s="474"/>
      <c r="BM21" s="475"/>
      <c r="BN21" s="476"/>
      <c r="BO21" s="477"/>
      <c r="BP21" s="477"/>
      <c r="BQ21" s="477"/>
      <c r="BR21" s="477"/>
      <c r="BS21" s="477"/>
      <c r="BT21" s="477"/>
      <c r="BU21" s="478"/>
      <c r="BV21" s="476"/>
      <c r="BW21" s="477"/>
      <c r="BX21" s="477"/>
      <c r="BY21" s="477"/>
      <c r="BZ21" s="477"/>
      <c r="CA21" s="477"/>
      <c r="CB21" s="477"/>
      <c r="CC21" s="478"/>
      <c r="CD21" s="21"/>
      <c r="CE21" s="555"/>
      <c r="CF21" s="555"/>
      <c r="CG21" s="555"/>
      <c r="CH21" s="555"/>
      <c r="CI21" s="555"/>
      <c r="CJ21" s="555"/>
      <c r="CK21" s="555"/>
      <c r="CL21" s="555"/>
      <c r="CM21" s="555"/>
      <c r="CN21" s="555"/>
      <c r="CO21" s="555"/>
      <c r="CP21" s="555"/>
      <c r="CQ21" s="555"/>
      <c r="CR21" s="555"/>
      <c r="CS21" s="556"/>
      <c r="CT21" s="384"/>
      <c r="CU21" s="385"/>
      <c r="CV21" s="385"/>
      <c r="CW21" s="385"/>
      <c r="CX21" s="385"/>
      <c r="CY21" s="385"/>
      <c r="CZ21" s="385"/>
      <c r="DA21" s="386"/>
      <c r="DB21" s="384"/>
      <c r="DC21" s="385"/>
      <c r="DD21" s="385"/>
      <c r="DE21" s="385"/>
      <c r="DF21" s="385"/>
      <c r="DG21" s="385"/>
      <c r="DH21" s="385"/>
      <c r="DI21" s="386"/>
    </row>
    <row r="22" spans="1:113" ht="18.75" customHeight="1" x14ac:dyDescent="0.15">
      <c r="A22" s="2"/>
      <c r="B22" s="488" t="s">
        <v>238</v>
      </c>
      <c r="C22" s="489"/>
      <c r="D22" s="490"/>
      <c r="E22" s="530" t="s">
        <v>9</v>
      </c>
      <c r="F22" s="535"/>
      <c r="G22" s="535"/>
      <c r="H22" s="535"/>
      <c r="I22" s="535"/>
      <c r="J22" s="535"/>
      <c r="K22" s="525"/>
      <c r="L22" s="530" t="s">
        <v>240</v>
      </c>
      <c r="M22" s="535"/>
      <c r="N22" s="535"/>
      <c r="O22" s="535"/>
      <c r="P22" s="525"/>
      <c r="Q22" s="557" t="s">
        <v>242</v>
      </c>
      <c r="R22" s="558"/>
      <c r="S22" s="558"/>
      <c r="T22" s="558"/>
      <c r="U22" s="558"/>
      <c r="V22" s="559"/>
      <c r="W22" s="571" t="s">
        <v>244</v>
      </c>
      <c r="X22" s="489"/>
      <c r="Y22" s="490"/>
      <c r="Z22" s="530" t="s">
        <v>9</v>
      </c>
      <c r="AA22" s="535"/>
      <c r="AB22" s="535"/>
      <c r="AC22" s="535"/>
      <c r="AD22" s="535"/>
      <c r="AE22" s="535"/>
      <c r="AF22" s="535"/>
      <c r="AG22" s="525"/>
      <c r="AH22" s="563" t="s">
        <v>184</v>
      </c>
      <c r="AI22" s="535"/>
      <c r="AJ22" s="535"/>
      <c r="AK22" s="535"/>
      <c r="AL22" s="525"/>
      <c r="AM22" s="563" t="s">
        <v>245</v>
      </c>
      <c r="AN22" s="564"/>
      <c r="AO22" s="564"/>
      <c r="AP22" s="564"/>
      <c r="AQ22" s="564"/>
      <c r="AR22" s="565"/>
      <c r="AS22" s="557" t="s">
        <v>242</v>
      </c>
      <c r="AT22" s="558"/>
      <c r="AU22" s="558"/>
      <c r="AV22" s="558"/>
      <c r="AW22" s="558"/>
      <c r="AX22" s="569"/>
      <c r="AY22" s="358" t="s">
        <v>247</v>
      </c>
      <c r="AZ22" s="359"/>
      <c r="BA22" s="359"/>
      <c r="BB22" s="359"/>
      <c r="BC22" s="359"/>
      <c r="BD22" s="359"/>
      <c r="BE22" s="359"/>
      <c r="BF22" s="359"/>
      <c r="BG22" s="359"/>
      <c r="BH22" s="359"/>
      <c r="BI22" s="359"/>
      <c r="BJ22" s="359"/>
      <c r="BK22" s="359"/>
      <c r="BL22" s="359"/>
      <c r="BM22" s="360"/>
      <c r="BN22" s="361">
        <v>29139898</v>
      </c>
      <c r="BO22" s="362"/>
      <c r="BP22" s="362"/>
      <c r="BQ22" s="362"/>
      <c r="BR22" s="362"/>
      <c r="BS22" s="362"/>
      <c r="BT22" s="362"/>
      <c r="BU22" s="363"/>
      <c r="BV22" s="361">
        <v>28928973</v>
      </c>
      <c r="BW22" s="362"/>
      <c r="BX22" s="362"/>
      <c r="BY22" s="362"/>
      <c r="BZ22" s="362"/>
      <c r="CA22" s="362"/>
      <c r="CB22" s="362"/>
      <c r="CC22" s="363"/>
      <c r="CD22" s="21"/>
      <c r="CE22" s="555"/>
      <c r="CF22" s="555"/>
      <c r="CG22" s="555"/>
      <c r="CH22" s="555"/>
      <c r="CI22" s="555"/>
      <c r="CJ22" s="555"/>
      <c r="CK22" s="555"/>
      <c r="CL22" s="555"/>
      <c r="CM22" s="555"/>
      <c r="CN22" s="555"/>
      <c r="CO22" s="555"/>
      <c r="CP22" s="555"/>
      <c r="CQ22" s="555"/>
      <c r="CR22" s="555"/>
      <c r="CS22" s="556"/>
      <c r="CT22" s="384"/>
      <c r="CU22" s="385"/>
      <c r="CV22" s="385"/>
      <c r="CW22" s="385"/>
      <c r="CX22" s="385"/>
      <c r="CY22" s="385"/>
      <c r="CZ22" s="385"/>
      <c r="DA22" s="386"/>
      <c r="DB22" s="384"/>
      <c r="DC22" s="385"/>
      <c r="DD22" s="385"/>
      <c r="DE22" s="385"/>
      <c r="DF22" s="385"/>
      <c r="DG22" s="385"/>
      <c r="DH22" s="385"/>
      <c r="DI22" s="386"/>
    </row>
    <row r="23" spans="1:113" ht="18.75" customHeight="1" x14ac:dyDescent="0.15">
      <c r="A23" s="2"/>
      <c r="B23" s="491"/>
      <c r="C23" s="492"/>
      <c r="D23" s="493"/>
      <c r="E23" s="517"/>
      <c r="F23" s="521"/>
      <c r="G23" s="521"/>
      <c r="H23" s="521"/>
      <c r="I23" s="521"/>
      <c r="J23" s="521"/>
      <c r="K23" s="511"/>
      <c r="L23" s="517"/>
      <c r="M23" s="521"/>
      <c r="N23" s="521"/>
      <c r="O23" s="521"/>
      <c r="P23" s="511"/>
      <c r="Q23" s="560"/>
      <c r="R23" s="561"/>
      <c r="S23" s="561"/>
      <c r="T23" s="561"/>
      <c r="U23" s="561"/>
      <c r="V23" s="562"/>
      <c r="W23" s="572"/>
      <c r="X23" s="492"/>
      <c r="Y23" s="493"/>
      <c r="Z23" s="517"/>
      <c r="AA23" s="521"/>
      <c r="AB23" s="521"/>
      <c r="AC23" s="521"/>
      <c r="AD23" s="521"/>
      <c r="AE23" s="521"/>
      <c r="AF23" s="521"/>
      <c r="AG23" s="511"/>
      <c r="AH23" s="517"/>
      <c r="AI23" s="521"/>
      <c r="AJ23" s="521"/>
      <c r="AK23" s="521"/>
      <c r="AL23" s="511"/>
      <c r="AM23" s="566"/>
      <c r="AN23" s="567"/>
      <c r="AO23" s="567"/>
      <c r="AP23" s="567"/>
      <c r="AQ23" s="567"/>
      <c r="AR23" s="568"/>
      <c r="AS23" s="560"/>
      <c r="AT23" s="561"/>
      <c r="AU23" s="561"/>
      <c r="AV23" s="561"/>
      <c r="AW23" s="561"/>
      <c r="AX23" s="570"/>
      <c r="AY23" s="375" t="s">
        <v>249</v>
      </c>
      <c r="AZ23" s="376"/>
      <c r="BA23" s="376"/>
      <c r="BB23" s="376"/>
      <c r="BC23" s="376"/>
      <c r="BD23" s="376"/>
      <c r="BE23" s="376"/>
      <c r="BF23" s="376"/>
      <c r="BG23" s="376"/>
      <c r="BH23" s="376"/>
      <c r="BI23" s="376"/>
      <c r="BJ23" s="376"/>
      <c r="BK23" s="376"/>
      <c r="BL23" s="376"/>
      <c r="BM23" s="377"/>
      <c r="BN23" s="378">
        <v>23604188</v>
      </c>
      <c r="BO23" s="379"/>
      <c r="BP23" s="379"/>
      <c r="BQ23" s="379"/>
      <c r="BR23" s="379"/>
      <c r="BS23" s="379"/>
      <c r="BT23" s="379"/>
      <c r="BU23" s="380"/>
      <c r="BV23" s="378">
        <v>23539111</v>
      </c>
      <c r="BW23" s="379"/>
      <c r="BX23" s="379"/>
      <c r="BY23" s="379"/>
      <c r="BZ23" s="379"/>
      <c r="CA23" s="379"/>
      <c r="CB23" s="379"/>
      <c r="CC23" s="380"/>
      <c r="CD23" s="21"/>
      <c r="CE23" s="555"/>
      <c r="CF23" s="555"/>
      <c r="CG23" s="555"/>
      <c r="CH23" s="555"/>
      <c r="CI23" s="555"/>
      <c r="CJ23" s="555"/>
      <c r="CK23" s="555"/>
      <c r="CL23" s="555"/>
      <c r="CM23" s="555"/>
      <c r="CN23" s="555"/>
      <c r="CO23" s="555"/>
      <c r="CP23" s="555"/>
      <c r="CQ23" s="555"/>
      <c r="CR23" s="555"/>
      <c r="CS23" s="556"/>
      <c r="CT23" s="384"/>
      <c r="CU23" s="385"/>
      <c r="CV23" s="385"/>
      <c r="CW23" s="385"/>
      <c r="CX23" s="385"/>
      <c r="CY23" s="385"/>
      <c r="CZ23" s="385"/>
      <c r="DA23" s="386"/>
      <c r="DB23" s="384"/>
      <c r="DC23" s="385"/>
      <c r="DD23" s="385"/>
      <c r="DE23" s="385"/>
      <c r="DF23" s="385"/>
      <c r="DG23" s="385"/>
      <c r="DH23" s="385"/>
      <c r="DI23" s="386"/>
    </row>
    <row r="24" spans="1:113" ht="18.75" customHeight="1" x14ac:dyDescent="0.15">
      <c r="A24" s="2"/>
      <c r="B24" s="491"/>
      <c r="C24" s="492"/>
      <c r="D24" s="493"/>
      <c r="E24" s="393" t="s">
        <v>250</v>
      </c>
      <c r="F24" s="371"/>
      <c r="G24" s="371"/>
      <c r="H24" s="371"/>
      <c r="I24" s="371"/>
      <c r="J24" s="371"/>
      <c r="K24" s="372"/>
      <c r="L24" s="394">
        <v>1</v>
      </c>
      <c r="M24" s="395"/>
      <c r="N24" s="395"/>
      <c r="O24" s="395"/>
      <c r="P24" s="415"/>
      <c r="Q24" s="394">
        <v>8330</v>
      </c>
      <c r="R24" s="395"/>
      <c r="S24" s="395"/>
      <c r="T24" s="395"/>
      <c r="U24" s="395"/>
      <c r="V24" s="415"/>
      <c r="W24" s="572"/>
      <c r="X24" s="492"/>
      <c r="Y24" s="493"/>
      <c r="Z24" s="393" t="s">
        <v>252</v>
      </c>
      <c r="AA24" s="371"/>
      <c r="AB24" s="371"/>
      <c r="AC24" s="371"/>
      <c r="AD24" s="371"/>
      <c r="AE24" s="371"/>
      <c r="AF24" s="371"/>
      <c r="AG24" s="372"/>
      <c r="AH24" s="394">
        <v>636</v>
      </c>
      <c r="AI24" s="395"/>
      <c r="AJ24" s="395"/>
      <c r="AK24" s="395"/>
      <c r="AL24" s="415"/>
      <c r="AM24" s="394">
        <v>1853304</v>
      </c>
      <c r="AN24" s="395"/>
      <c r="AO24" s="395"/>
      <c r="AP24" s="395"/>
      <c r="AQ24" s="395"/>
      <c r="AR24" s="415"/>
      <c r="AS24" s="394">
        <v>2914</v>
      </c>
      <c r="AT24" s="395"/>
      <c r="AU24" s="395"/>
      <c r="AV24" s="395"/>
      <c r="AW24" s="395"/>
      <c r="AX24" s="396"/>
      <c r="AY24" s="473" t="s">
        <v>253</v>
      </c>
      <c r="AZ24" s="474"/>
      <c r="BA24" s="474"/>
      <c r="BB24" s="474"/>
      <c r="BC24" s="474"/>
      <c r="BD24" s="474"/>
      <c r="BE24" s="474"/>
      <c r="BF24" s="474"/>
      <c r="BG24" s="474"/>
      <c r="BH24" s="474"/>
      <c r="BI24" s="474"/>
      <c r="BJ24" s="474"/>
      <c r="BK24" s="474"/>
      <c r="BL24" s="474"/>
      <c r="BM24" s="475"/>
      <c r="BN24" s="378">
        <v>18735387</v>
      </c>
      <c r="BO24" s="379"/>
      <c r="BP24" s="379"/>
      <c r="BQ24" s="379"/>
      <c r="BR24" s="379"/>
      <c r="BS24" s="379"/>
      <c r="BT24" s="379"/>
      <c r="BU24" s="380"/>
      <c r="BV24" s="378">
        <v>18579368</v>
      </c>
      <c r="BW24" s="379"/>
      <c r="BX24" s="379"/>
      <c r="BY24" s="379"/>
      <c r="BZ24" s="379"/>
      <c r="CA24" s="379"/>
      <c r="CB24" s="379"/>
      <c r="CC24" s="380"/>
      <c r="CD24" s="21"/>
      <c r="CE24" s="555"/>
      <c r="CF24" s="555"/>
      <c r="CG24" s="555"/>
      <c r="CH24" s="555"/>
      <c r="CI24" s="555"/>
      <c r="CJ24" s="555"/>
      <c r="CK24" s="555"/>
      <c r="CL24" s="555"/>
      <c r="CM24" s="555"/>
      <c r="CN24" s="555"/>
      <c r="CO24" s="555"/>
      <c r="CP24" s="555"/>
      <c r="CQ24" s="555"/>
      <c r="CR24" s="555"/>
      <c r="CS24" s="556"/>
      <c r="CT24" s="384"/>
      <c r="CU24" s="385"/>
      <c r="CV24" s="385"/>
      <c r="CW24" s="385"/>
      <c r="CX24" s="385"/>
      <c r="CY24" s="385"/>
      <c r="CZ24" s="385"/>
      <c r="DA24" s="386"/>
      <c r="DB24" s="384"/>
      <c r="DC24" s="385"/>
      <c r="DD24" s="385"/>
      <c r="DE24" s="385"/>
      <c r="DF24" s="385"/>
      <c r="DG24" s="385"/>
      <c r="DH24" s="385"/>
      <c r="DI24" s="386"/>
    </row>
    <row r="25" spans="1:113" ht="18.75" customHeight="1" x14ac:dyDescent="0.15">
      <c r="A25" s="2"/>
      <c r="B25" s="491"/>
      <c r="C25" s="492"/>
      <c r="D25" s="493"/>
      <c r="E25" s="393" t="s">
        <v>255</v>
      </c>
      <c r="F25" s="371"/>
      <c r="G25" s="371"/>
      <c r="H25" s="371"/>
      <c r="I25" s="371"/>
      <c r="J25" s="371"/>
      <c r="K25" s="372"/>
      <c r="L25" s="394">
        <v>1</v>
      </c>
      <c r="M25" s="395"/>
      <c r="N25" s="395"/>
      <c r="O25" s="395"/>
      <c r="P25" s="415"/>
      <c r="Q25" s="394">
        <v>7750</v>
      </c>
      <c r="R25" s="395"/>
      <c r="S25" s="395"/>
      <c r="T25" s="395"/>
      <c r="U25" s="395"/>
      <c r="V25" s="415"/>
      <c r="W25" s="572"/>
      <c r="X25" s="492"/>
      <c r="Y25" s="493"/>
      <c r="Z25" s="393" t="s">
        <v>257</v>
      </c>
      <c r="AA25" s="371"/>
      <c r="AB25" s="371"/>
      <c r="AC25" s="371"/>
      <c r="AD25" s="371"/>
      <c r="AE25" s="371"/>
      <c r="AF25" s="371"/>
      <c r="AG25" s="372"/>
      <c r="AH25" s="394">
        <v>149</v>
      </c>
      <c r="AI25" s="395"/>
      <c r="AJ25" s="395"/>
      <c r="AK25" s="395"/>
      <c r="AL25" s="415"/>
      <c r="AM25" s="394">
        <v>430312</v>
      </c>
      <c r="AN25" s="395"/>
      <c r="AO25" s="395"/>
      <c r="AP25" s="395"/>
      <c r="AQ25" s="395"/>
      <c r="AR25" s="415"/>
      <c r="AS25" s="394">
        <v>2888</v>
      </c>
      <c r="AT25" s="395"/>
      <c r="AU25" s="395"/>
      <c r="AV25" s="395"/>
      <c r="AW25" s="395"/>
      <c r="AX25" s="396"/>
      <c r="AY25" s="358" t="s">
        <v>38</v>
      </c>
      <c r="AZ25" s="359"/>
      <c r="BA25" s="359"/>
      <c r="BB25" s="359"/>
      <c r="BC25" s="359"/>
      <c r="BD25" s="359"/>
      <c r="BE25" s="359"/>
      <c r="BF25" s="359"/>
      <c r="BG25" s="359"/>
      <c r="BH25" s="359"/>
      <c r="BI25" s="359"/>
      <c r="BJ25" s="359"/>
      <c r="BK25" s="359"/>
      <c r="BL25" s="359"/>
      <c r="BM25" s="360"/>
      <c r="BN25" s="361">
        <v>2514627</v>
      </c>
      <c r="BO25" s="362"/>
      <c r="BP25" s="362"/>
      <c r="BQ25" s="362"/>
      <c r="BR25" s="362"/>
      <c r="BS25" s="362"/>
      <c r="BT25" s="362"/>
      <c r="BU25" s="363"/>
      <c r="BV25" s="361">
        <v>1117950</v>
      </c>
      <c r="BW25" s="362"/>
      <c r="BX25" s="362"/>
      <c r="BY25" s="362"/>
      <c r="BZ25" s="362"/>
      <c r="CA25" s="362"/>
      <c r="CB25" s="362"/>
      <c r="CC25" s="363"/>
      <c r="CD25" s="21"/>
      <c r="CE25" s="555"/>
      <c r="CF25" s="555"/>
      <c r="CG25" s="555"/>
      <c r="CH25" s="555"/>
      <c r="CI25" s="555"/>
      <c r="CJ25" s="555"/>
      <c r="CK25" s="555"/>
      <c r="CL25" s="555"/>
      <c r="CM25" s="555"/>
      <c r="CN25" s="555"/>
      <c r="CO25" s="555"/>
      <c r="CP25" s="555"/>
      <c r="CQ25" s="555"/>
      <c r="CR25" s="555"/>
      <c r="CS25" s="556"/>
      <c r="CT25" s="384"/>
      <c r="CU25" s="385"/>
      <c r="CV25" s="385"/>
      <c r="CW25" s="385"/>
      <c r="CX25" s="385"/>
      <c r="CY25" s="385"/>
      <c r="CZ25" s="385"/>
      <c r="DA25" s="386"/>
      <c r="DB25" s="384"/>
      <c r="DC25" s="385"/>
      <c r="DD25" s="385"/>
      <c r="DE25" s="385"/>
      <c r="DF25" s="385"/>
      <c r="DG25" s="385"/>
      <c r="DH25" s="385"/>
      <c r="DI25" s="386"/>
    </row>
    <row r="26" spans="1:113" ht="18.75" customHeight="1" x14ac:dyDescent="0.15">
      <c r="A26" s="2"/>
      <c r="B26" s="491"/>
      <c r="C26" s="492"/>
      <c r="D26" s="493"/>
      <c r="E26" s="393" t="s">
        <v>258</v>
      </c>
      <c r="F26" s="371"/>
      <c r="G26" s="371"/>
      <c r="H26" s="371"/>
      <c r="I26" s="371"/>
      <c r="J26" s="371"/>
      <c r="K26" s="372"/>
      <c r="L26" s="394">
        <v>1</v>
      </c>
      <c r="M26" s="395"/>
      <c r="N26" s="395"/>
      <c r="O26" s="395"/>
      <c r="P26" s="415"/>
      <c r="Q26" s="394">
        <v>6800</v>
      </c>
      <c r="R26" s="395"/>
      <c r="S26" s="395"/>
      <c r="T26" s="395"/>
      <c r="U26" s="395"/>
      <c r="V26" s="415"/>
      <c r="W26" s="572"/>
      <c r="X26" s="492"/>
      <c r="Y26" s="493"/>
      <c r="Z26" s="393" t="s">
        <v>259</v>
      </c>
      <c r="AA26" s="479"/>
      <c r="AB26" s="479"/>
      <c r="AC26" s="479"/>
      <c r="AD26" s="479"/>
      <c r="AE26" s="479"/>
      <c r="AF26" s="479"/>
      <c r="AG26" s="480"/>
      <c r="AH26" s="394">
        <v>12</v>
      </c>
      <c r="AI26" s="395"/>
      <c r="AJ26" s="395"/>
      <c r="AK26" s="395"/>
      <c r="AL26" s="415"/>
      <c r="AM26" s="394">
        <v>31620</v>
      </c>
      <c r="AN26" s="395"/>
      <c r="AO26" s="395"/>
      <c r="AP26" s="395"/>
      <c r="AQ26" s="395"/>
      <c r="AR26" s="415"/>
      <c r="AS26" s="394">
        <v>2635</v>
      </c>
      <c r="AT26" s="395"/>
      <c r="AU26" s="395"/>
      <c r="AV26" s="395"/>
      <c r="AW26" s="395"/>
      <c r="AX26" s="396"/>
      <c r="AY26" s="381" t="s">
        <v>260</v>
      </c>
      <c r="AZ26" s="382"/>
      <c r="BA26" s="382"/>
      <c r="BB26" s="382"/>
      <c r="BC26" s="382"/>
      <c r="BD26" s="382"/>
      <c r="BE26" s="382"/>
      <c r="BF26" s="382"/>
      <c r="BG26" s="382"/>
      <c r="BH26" s="382"/>
      <c r="BI26" s="382"/>
      <c r="BJ26" s="382"/>
      <c r="BK26" s="382"/>
      <c r="BL26" s="382"/>
      <c r="BM26" s="383"/>
      <c r="BN26" s="378" t="s">
        <v>201</v>
      </c>
      <c r="BO26" s="379"/>
      <c r="BP26" s="379"/>
      <c r="BQ26" s="379"/>
      <c r="BR26" s="379"/>
      <c r="BS26" s="379"/>
      <c r="BT26" s="379"/>
      <c r="BU26" s="380"/>
      <c r="BV26" s="378" t="s">
        <v>201</v>
      </c>
      <c r="BW26" s="379"/>
      <c r="BX26" s="379"/>
      <c r="BY26" s="379"/>
      <c r="BZ26" s="379"/>
      <c r="CA26" s="379"/>
      <c r="CB26" s="379"/>
      <c r="CC26" s="380"/>
      <c r="CD26" s="21"/>
      <c r="CE26" s="555"/>
      <c r="CF26" s="555"/>
      <c r="CG26" s="555"/>
      <c r="CH26" s="555"/>
      <c r="CI26" s="555"/>
      <c r="CJ26" s="555"/>
      <c r="CK26" s="555"/>
      <c r="CL26" s="555"/>
      <c r="CM26" s="555"/>
      <c r="CN26" s="555"/>
      <c r="CO26" s="555"/>
      <c r="CP26" s="555"/>
      <c r="CQ26" s="555"/>
      <c r="CR26" s="555"/>
      <c r="CS26" s="556"/>
      <c r="CT26" s="384"/>
      <c r="CU26" s="385"/>
      <c r="CV26" s="385"/>
      <c r="CW26" s="385"/>
      <c r="CX26" s="385"/>
      <c r="CY26" s="385"/>
      <c r="CZ26" s="385"/>
      <c r="DA26" s="386"/>
      <c r="DB26" s="384"/>
      <c r="DC26" s="385"/>
      <c r="DD26" s="385"/>
      <c r="DE26" s="385"/>
      <c r="DF26" s="385"/>
      <c r="DG26" s="385"/>
      <c r="DH26" s="385"/>
      <c r="DI26" s="386"/>
    </row>
    <row r="27" spans="1:113" ht="18.75" customHeight="1" x14ac:dyDescent="0.15">
      <c r="A27" s="2"/>
      <c r="B27" s="491"/>
      <c r="C27" s="492"/>
      <c r="D27" s="493"/>
      <c r="E27" s="393" t="s">
        <v>262</v>
      </c>
      <c r="F27" s="371"/>
      <c r="G27" s="371"/>
      <c r="H27" s="371"/>
      <c r="I27" s="371"/>
      <c r="J27" s="371"/>
      <c r="K27" s="372"/>
      <c r="L27" s="394">
        <v>1</v>
      </c>
      <c r="M27" s="395"/>
      <c r="N27" s="395"/>
      <c r="O27" s="395"/>
      <c r="P27" s="415"/>
      <c r="Q27" s="394">
        <v>4890</v>
      </c>
      <c r="R27" s="395"/>
      <c r="S27" s="395"/>
      <c r="T27" s="395"/>
      <c r="U27" s="395"/>
      <c r="V27" s="415"/>
      <c r="W27" s="572"/>
      <c r="X27" s="492"/>
      <c r="Y27" s="493"/>
      <c r="Z27" s="393" t="s">
        <v>264</v>
      </c>
      <c r="AA27" s="371"/>
      <c r="AB27" s="371"/>
      <c r="AC27" s="371"/>
      <c r="AD27" s="371"/>
      <c r="AE27" s="371"/>
      <c r="AF27" s="371"/>
      <c r="AG27" s="372"/>
      <c r="AH27" s="394">
        <v>4</v>
      </c>
      <c r="AI27" s="395"/>
      <c r="AJ27" s="395"/>
      <c r="AK27" s="395"/>
      <c r="AL27" s="415"/>
      <c r="AM27" s="394">
        <v>16064</v>
      </c>
      <c r="AN27" s="395"/>
      <c r="AO27" s="395"/>
      <c r="AP27" s="395"/>
      <c r="AQ27" s="395"/>
      <c r="AR27" s="415"/>
      <c r="AS27" s="394">
        <v>4016</v>
      </c>
      <c r="AT27" s="395"/>
      <c r="AU27" s="395"/>
      <c r="AV27" s="395"/>
      <c r="AW27" s="395"/>
      <c r="AX27" s="396"/>
      <c r="AY27" s="428" t="s">
        <v>266</v>
      </c>
      <c r="AZ27" s="429"/>
      <c r="BA27" s="429"/>
      <c r="BB27" s="429"/>
      <c r="BC27" s="429"/>
      <c r="BD27" s="429"/>
      <c r="BE27" s="429"/>
      <c r="BF27" s="429"/>
      <c r="BG27" s="429"/>
      <c r="BH27" s="429"/>
      <c r="BI27" s="429"/>
      <c r="BJ27" s="429"/>
      <c r="BK27" s="429"/>
      <c r="BL27" s="429"/>
      <c r="BM27" s="430"/>
      <c r="BN27" s="476">
        <v>600000</v>
      </c>
      <c r="BO27" s="477"/>
      <c r="BP27" s="477"/>
      <c r="BQ27" s="477"/>
      <c r="BR27" s="477"/>
      <c r="BS27" s="477"/>
      <c r="BT27" s="477"/>
      <c r="BU27" s="478"/>
      <c r="BV27" s="476">
        <v>600000</v>
      </c>
      <c r="BW27" s="477"/>
      <c r="BX27" s="477"/>
      <c r="BY27" s="477"/>
      <c r="BZ27" s="477"/>
      <c r="CA27" s="477"/>
      <c r="CB27" s="477"/>
      <c r="CC27" s="478"/>
      <c r="CD27" s="17"/>
      <c r="CE27" s="555"/>
      <c r="CF27" s="555"/>
      <c r="CG27" s="555"/>
      <c r="CH27" s="555"/>
      <c r="CI27" s="555"/>
      <c r="CJ27" s="555"/>
      <c r="CK27" s="555"/>
      <c r="CL27" s="555"/>
      <c r="CM27" s="555"/>
      <c r="CN27" s="555"/>
      <c r="CO27" s="555"/>
      <c r="CP27" s="555"/>
      <c r="CQ27" s="555"/>
      <c r="CR27" s="555"/>
      <c r="CS27" s="556"/>
      <c r="CT27" s="384"/>
      <c r="CU27" s="385"/>
      <c r="CV27" s="385"/>
      <c r="CW27" s="385"/>
      <c r="CX27" s="385"/>
      <c r="CY27" s="385"/>
      <c r="CZ27" s="385"/>
      <c r="DA27" s="386"/>
      <c r="DB27" s="384"/>
      <c r="DC27" s="385"/>
      <c r="DD27" s="385"/>
      <c r="DE27" s="385"/>
      <c r="DF27" s="385"/>
      <c r="DG27" s="385"/>
      <c r="DH27" s="385"/>
      <c r="DI27" s="386"/>
    </row>
    <row r="28" spans="1:113" ht="18.75" customHeight="1" x14ac:dyDescent="0.15">
      <c r="A28" s="2"/>
      <c r="B28" s="491"/>
      <c r="C28" s="492"/>
      <c r="D28" s="493"/>
      <c r="E28" s="393" t="s">
        <v>267</v>
      </c>
      <c r="F28" s="371"/>
      <c r="G28" s="371"/>
      <c r="H28" s="371"/>
      <c r="I28" s="371"/>
      <c r="J28" s="371"/>
      <c r="K28" s="372"/>
      <c r="L28" s="394">
        <v>1</v>
      </c>
      <c r="M28" s="395"/>
      <c r="N28" s="395"/>
      <c r="O28" s="395"/>
      <c r="P28" s="415"/>
      <c r="Q28" s="394">
        <v>4090</v>
      </c>
      <c r="R28" s="395"/>
      <c r="S28" s="395"/>
      <c r="T28" s="395"/>
      <c r="U28" s="395"/>
      <c r="V28" s="415"/>
      <c r="W28" s="572"/>
      <c r="X28" s="492"/>
      <c r="Y28" s="493"/>
      <c r="Z28" s="393" t="s">
        <v>36</v>
      </c>
      <c r="AA28" s="371"/>
      <c r="AB28" s="371"/>
      <c r="AC28" s="371"/>
      <c r="AD28" s="371"/>
      <c r="AE28" s="371"/>
      <c r="AF28" s="371"/>
      <c r="AG28" s="372"/>
      <c r="AH28" s="394" t="s">
        <v>201</v>
      </c>
      <c r="AI28" s="395"/>
      <c r="AJ28" s="395"/>
      <c r="AK28" s="395"/>
      <c r="AL28" s="415"/>
      <c r="AM28" s="394" t="s">
        <v>201</v>
      </c>
      <c r="AN28" s="395"/>
      <c r="AO28" s="395"/>
      <c r="AP28" s="395"/>
      <c r="AQ28" s="395"/>
      <c r="AR28" s="415"/>
      <c r="AS28" s="394" t="s">
        <v>201</v>
      </c>
      <c r="AT28" s="395"/>
      <c r="AU28" s="395"/>
      <c r="AV28" s="395"/>
      <c r="AW28" s="395"/>
      <c r="AX28" s="396"/>
      <c r="AY28" s="576" t="s">
        <v>268</v>
      </c>
      <c r="AZ28" s="577"/>
      <c r="BA28" s="577"/>
      <c r="BB28" s="578"/>
      <c r="BC28" s="358" t="s">
        <v>103</v>
      </c>
      <c r="BD28" s="359"/>
      <c r="BE28" s="359"/>
      <c r="BF28" s="359"/>
      <c r="BG28" s="359"/>
      <c r="BH28" s="359"/>
      <c r="BI28" s="359"/>
      <c r="BJ28" s="359"/>
      <c r="BK28" s="359"/>
      <c r="BL28" s="359"/>
      <c r="BM28" s="360"/>
      <c r="BN28" s="361">
        <v>2423378</v>
      </c>
      <c r="BO28" s="362"/>
      <c r="BP28" s="362"/>
      <c r="BQ28" s="362"/>
      <c r="BR28" s="362"/>
      <c r="BS28" s="362"/>
      <c r="BT28" s="362"/>
      <c r="BU28" s="363"/>
      <c r="BV28" s="361">
        <v>1861375</v>
      </c>
      <c r="BW28" s="362"/>
      <c r="BX28" s="362"/>
      <c r="BY28" s="362"/>
      <c r="BZ28" s="362"/>
      <c r="CA28" s="362"/>
      <c r="CB28" s="362"/>
      <c r="CC28" s="363"/>
      <c r="CD28" s="21"/>
      <c r="CE28" s="555"/>
      <c r="CF28" s="555"/>
      <c r="CG28" s="555"/>
      <c r="CH28" s="555"/>
      <c r="CI28" s="555"/>
      <c r="CJ28" s="555"/>
      <c r="CK28" s="555"/>
      <c r="CL28" s="555"/>
      <c r="CM28" s="555"/>
      <c r="CN28" s="555"/>
      <c r="CO28" s="555"/>
      <c r="CP28" s="555"/>
      <c r="CQ28" s="555"/>
      <c r="CR28" s="555"/>
      <c r="CS28" s="556"/>
      <c r="CT28" s="384"/>
      <c r="CU28" s="385"/>
      <c r="CV28" s="385"/>
      <c r="CW28" s="385"/>
      <c r="CX28" s="385"/>
      <c r="CY28" s="385"/>
      <c r="CZ28" s="385"/>
      <c r="DA28" s="386"/>
      <c r="DB28" s="384"/>
      <c r="DC28" s="385"/>
      <c r="DD28" s="385"/>
      <c r="DE28" s="385"/>
      <c r="DF28" s="385"/>
      <c r="DG28" s="385"/>
      <c r="DH28" s="385"/>
      <c r="DI28" s="386"/>
    </row>
    <row r="29" spans="1:113" ht="18.75" customHeight="1" x14ac:dyDescent="0.15">
      <c r="A29" s="2"/>
      <c r="B29" s="491"/>
      <c r="C29" s="492"/>
      <c r="D29" s="493"/>
      <c r="E29" s="393" t="s">
        <v>271</v>
      </c>
      <c r="F29" s="371"/>
      <c r="G29" s="371"/>
      <c r="H29" s="371"/>
      <c r="I29" s="371"/>
      <c r="J29" s="371"/>
      <c r="K29" s="372"/>
      <c r="L29" s="394">
        <v>16</v>
      </c>
      <c r="M29" s="395"/>
      <c r="N29" s="395"/>
      <c r="O29" s="395"/>
      <c r="P29" s="415"/>
      <c r="Q29" s="394">
        <v>3720</v>
      </c>
      <c r="R29" s="395"/>
      <c r="S29" s="395"/>
      <c r="T29" s="395"/>
      <c r="U29" s="395"/>
      <c r="V29" s="415"/>
      <c r="W29" s="573"/>
      <c r="X29" s="574"/>
      <c r="Y29" s="575"/>
      <c r="Z29" s="393" t="s">
        <v>273</v>
      </c>
      <c r="AA29" s="371"/>
      <c r="AB29" s="371"/>
      <c r="AC29" s="371"/>
      <c r="AD29" s="371"/>
      <c r="AE29" s="371"/>
      <c r="AF29" s="371"/>
      <c r="AG29" s="372"/>
      <c r="AH29" s="394">
        <v>640</v>
      </c>
      <c r="AI29" s="395"/>
      <c r="AJ29" s="395"/>
      <c r="AK29" s="395"/>
      <c r="AL29" s="415"/>
      <c r="AM29" s="394">
        <v>1869368</v>
      </c>
      <c r="AN29" s="395"/>
      <c r="AO29" s="395"/>
      <c r="AP29" s="395"/>
      <c r="AQ29" s="395"/>
      <c r="AR29" s="415"/>
      <c r="AS29" s="394">
        <v>2921</v>
      </c>
      <c r="AT29" s="395"/>
      <c r="AU29" s="395"/>
      <c r="AV29" s="395"/>
      <c r="AW29" s="395"/>
      <c r="AX29" s="396"/>
      <c r="AY29" s="579"/>
      <c r="AZ29" s="580"/>
      <c r="BA29" s="580"/>
      <c r="BB29" s="581"/>
      <c r="BC29" s="375" t="s">
        <v>275</v>
      </c>
      <c r="BD29" s="376"/>
      <c r="BE29" s="376"/>
      <c r="BF29" s="376"/>
      <c r="BG29" s="376"/>
      <c r="BH29" s="376"/>
      <c r="BI29" s="376"/>
      <c r="BJ29" s="376"/>
      <c r="BK29" s="376"/>
      <c r="BL29" s="376"/>
      <c r="BM29" s="377"/>
      <c r="BN29" s="378">
        <v>997983</v>
      </c>
      <c r="BO29" s="379"/>
      <c r="BP29" s="379"/>
      <c r="BQ29" s="379"/>
      <c r="BR29" s="379"/>
      <c r="BS29" s="379"/>
      <c r="BT29" s="379"/>
      <c r="BU29" s="380"/>
      <c r="BV29" s="378">
        <v>731028</v>
      </c>
      <c r="BW29" s="379"/>
      <c r="BX29" s="379"/>
      <c r="BY29" s="379"/>
      <c r="BZ29" s="379"/>
      <c r="CA29" s="379"/>
      <c r="CB29" s="379"/>
      <c r="CC29" s="380"/>
      <c r="CD29" s="17"/>
      <c r="CE29" s="555"/>
      <c r="CF29" s="555"/>
      <c r="CG29" s="555"/>
      <c r="CH29" s="555"/>
      <c r="CI29" s="555"/>
      <c r="CJ29" s="555"/>
      <c r="CK29" s="555"/>
      <c r="CL29" s="555"/>
      <c r="CM29" s="555"/>
      <c r="CN29" s="555"/>
      <c r="CO29" s="555"/>
      <c r="CP29" s="555"/>
      <c r="CQ29" s="555"/>
      <c r="CR29" s="555"/>
      <c r="CS29" s="556"/>
      <c r="CT29" s="384"/>
      <c r="CU29" s="385"/>
      <c r="CV29" s="385"/>
      <c r="CW29" s="385"/>
      <c r="CX29" s="385"/>
      <c r="CY29" s="385"/>
      <c r="CZ29" s="385"/>
      <c r="DA29" s="386"/>
      <c r="DB29" s="384"/>
      <c r="DC29" s="385"/>
      <c r="DD29" s="385"/>
      <c r="DE29" s="385"/>
      <c r="DF29" s="385"/>
      <c r="DG29" s="385"/>
      <c r="DH29" s="385"/>
      <c r="DI29" s="386"/>
    </row>
    <row r="30" spans="1:113" ht="18.75" customHeight="1" x14ac:dyDescent="0.15">
      <c r="A30" s="2"/>
      <c r="B30" s="494"/>
      <c r="C30" s="495"/>
      <c r="D30" s="496"/>
      <c r="E30" s="397"/>
      <c r="F30" s="398"/>
      <c r="G30" s="398"/>
      <c r="H30" s="398"/>
      <c r="I30" s="398"/>
      <c r="J30" s="398"/>
      <c r="K30" s="399"/>
      <c r="L30" s="481"/>
      <c r="M30" s="482"/>
      <c r="N30" s="482"/>
      <c r="O30" s="482"/>
      <c r="P30" s="483"/>
      <c r="Q30" s="481"/>
      <c r="R30" s="482"/>
      <c r="S30" s="482"/>
      <c r="T30" s="482"/>
      <c r="U30" s="482"/>
      <c r="V30" s="483"/>
      <c r="W30" s="484" t="s">
        <v>277</v>
      </c>
      <c r="X30" s="485"/>
      <c r="Y30" s="485"/>
      <c r="Z30" s="485"/>
      <c r="AA30" s="485"/>
      <c r="AB30" s="485"/>
      <c r="AC30" s="485"/>
      <c r="AD30" s="485"/>
      <c r="AE30" s="485"/>
      <c r="AF30" s="485"/>
      <c r="AG30" s="486"/>
      <c r="AH30" s="455">
        <v>98.6</v>
      </c>
      <c r="AI30" s="456"/>
      <c r="AJ30" s="456"/>
      <c r="AK30" s="456"/>
      <c r="AL30" s="456"/>
      <c r="AM30" s="456"/>
      <c r="AN30" s="456"/>
      <c r="AO30" s="456"/>
      <c r="AP30" s="456"/>
      <c r="AQ30" s="456"/>
      <c r="AR30" s="456"/>
      <c r="AS30" s="456"/>
      <c r="AT30" s="456"/>
      <c r="AU30" s="456"/>
      <c r="AV30" s="456"/>
      <c r="AW30" s="456"/>
      <c r="AX30" s="458"/>
      <c r="AY30" s="582"/>
      <c r="AZ30" s="583"/>
      <c r="BA30" s="583"/>
      <c r="BB30" s="584"/>
      <c r="BC30" s="473" t="s">
        <v>66</v>
      </c>
      <c r="BD30" s="474"/>
      <c r="BE30" s="474"/>
      <c r="BF30" s="474"/>
      <c r="BG30" s="474"/>
      <c r="BH30" s="474"/>
      <c r="BI30" s="474"/>
      <c r="BJ30" s="474"/>
      <c r="BK30" s="474"/>
      <c r="BL30" s="474"/>
      <c r="BM30" s="475"/>
      <c r="BN30" s="476">
        <v>2708570</v>
      </c>
      <c r="BO30" s="477"/>
      <c r="BP30" s="477"/>
      <c r="BQ30" s="477"/>
      <c r="BR30" s="477"/>
      <c r="BS30" s="477"/>
      <c r="BT30" s="477"/>
      <c r="BU30" s="478"/>
      <c r="BV30" s="476">
        <v>2737065</v>
      </c>
      <c r="BW30" s="477"/>
      <c r="BX30" s="477"/>
      <c r="BY30" s="477"/>
      <c r="BZ30" s="477"/>
      <c r="CA30" s="477"/>
      <c r="CB30" s="477"/>
      <c r="CC30" s="478"/>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87" t="s">
        <v>190</v>
      </c>
      <c r="D32" s="487"/>
      <c r="E32" s="487"/>
      <c r="F32" s="487"/>
      <c r="G32" s="487"/>
      <c r="H32" s="487"/>
      <c r="I32" s="487"/>
      <c r="J32" s="487"/>
      <c r="K32" s="487"/>
      <c r="L32" s="487"/>
      <c r="M32" s="487"/>
      <c r="N32" s="487"/>
      <c r="O32" s="487"/>
      <c r="P32" s="487"/>
      <c r="Q32" s="487"/>
      <c r="R32" s="487"/>
      <c r="S32" s="487"/>
      <c r="U32" s="382" t="s">
        <v>93</v>
      </c>
      <c r="V32" s="382"/>
      <c r="W32" s="382"/>
      <c r="X32" s="382"/>
      <c r="Y32" s="382"/>
      <c r="Z32" s="382"/>
      <c r="AA32" s="382"/>
      <c r="AB32" s="382"/>
      <c r="AC32" s="382"/>
      <c r="AD32" s="382"/>
      <c r="AE32" s="382"/>
      <c r="AF32" s="382"/>
      <c r="AG32" s="382"/>
      <c r="AH32" s="382"/>
      <c r="AI32" s="382"/>
      <c r="AJ32" s="382"/>
      <c r="AK32" s="382"/>
      <c r="AM32" s="382" t="s">
        <v>278</v>
      </c>
      <c r="AN32" s="382"/>
      <c r="AO32" s="382"/>
      <c r="AP32" s="382"/>
      <c r="AQ32" s="382"/>
      <c r="AR32" s="382"/>
      <c r="AS32" s="382"/>
      <c r="AT32" s="382"/>
      <c r="AU32" s="382"/>
      <c r="AV32" s="382"/>
      <c r="AW32" s="382"/>
      <c r="AX32" s="382"/>
      <c r="AY32" s="382"/>
      <c r="AZ32" s="382"/>
      <c r="BA32" s="382"/>
      <c r="BB32" s="382"/>
      <c r="BC32" s="382"/>
      <c r="BE32" s="382" t="s">
        <v>279</v>
      </c>
      <c r="BF32" s="382"/>
      <c r="BG32" s="382"/>
      <c r="BH32" s="382"/>
      <c r="BI32" s="382"/>
      <c r="BJ32" s="382"/>
      <c r="BK32" s="382"/>
      <c r="BL32" s="382"/>
      <c r="BM32" s="382"/>
      <c r="BN32" s="382"/>
      <c r="BO32" s="382"/>
      <c r="BP32" s="382"/>
      <c r="BQ32" s="382"/>
      <c r="BR32" s="382"/>
      <c r="BS32" s="382"/>
      <c r="BT32" s="382"/>
      <c r="BU32" s="382"/>
      <c r="BW32" s="382" t="s">
        <v>280</v>
      </c>
      <c r="BX32" s="382"/>
      <c r="BY32" s="382"/>
      <c r="BZ32" s="382"/>
      <c r="CA32" s="382"/>
      <c r="CB32" s="382"/>
      <c r="CC32" s="382"/>
      <c r="CD32" s="382"/>
      <c r="CE32" s="382"/>
      <c r="CF32" s="382"/>
      <c r="CG32" s="382"/>
      <c r="CH32" s="382"/>
      <c r="CI32" s="382"/>
      <c r="CJ32" s="382"/>
      <c r="CK32" s="382"/>
      <c r="CL32" s="382"/>
      <c r="CM32" s="382"/>
      <c r="CO32" s="382" t="s">
        <v>282</v>
      </c>
      <c r="CP32" s="382"/>
      <c r="CQ32" s="382"/>
      <c r="CR32" s="382"/>
      <c r="CS32" s="382"/>
      <c r="CT32" s="382"/>
      <c r="CU32" s="382"/>
      <c r="CV32" s="382"/>
      <c r="CW32" s="382"/>
      <c r="CX32" s="382"/>
      <c r="CY32" s="382"/>
      <c r="CZ32" s="382"/>
      <c r="DA32" s="382"/>
      <c r="DB32" s="382"/>
      <c r="DC32" s="382"/>
      <c r="DD32" s="382"/>
      <c r="DE32" s="382"/>
      <c r="DI32" s="36"/>
    </row>
    <row r="33" spans="1:113" ht="13.5" customHeight="1" x14ac:dyDescent="0.15">
      <c r="A33" s="2"/>
      <c r="B33" s="5"/>
      <c r="C33" s="497" t="s">
        <v>122</v>
      </c>
      <c r="D33" s="497"/>
      <c r="E33" s="498" t="s">
        <v>283</v>
      </c>
      <c r="F33" s="498"/>
      <c r="G33" s="498"/>
      <c r="H33" s="498"/>
      <c r="I33" s="498"/>
      <c r="J33" s="498"/>
      <c r="K33" s="498"/>
      <c r="L33" s="498"/>
      <c r="M33" s="498"/>
      <c r="N33" s="498"/>
      <c r="O33" s="498"/>
      <c r="P33" s="498"/>
      <c r="Q33" s="498"/>
      <c r="R33" s="498"/>
      <c r="S33" s="498"/>
      <c r="T33" s="12"/>
      <c r="U33" s="497" t="s">
        <v>122</v>
      </c>
      <c r="V33" s="497"/>
      <c r="W33" s="498" t="s">
        <v>283</v>
      </c>
      <c r="X33" s="498"/>
      <c r="Y33" s="498"/>
      <c r="Z33" s="498"/>
      <c r="AA33" s="498"/>
      <c r="AB33" s="498"/>
      <c r="AC33" s="498"/>
      <c r="AD33" s="498"/>
      <c r="AE33" s="498"/>
      <c r="AF33" s="498"/>
      <c r="AG33" s="498"/>
      <c r="AH33" s="498"/>
      <c r="AI33" s="498"/>
      <c r="AJ33" s="498"/>
      <c r="AK33" s="498"/>
      <c r="AL33" s="12"/>
      <c r="AM33" s="497" t="s">
        <v>122</v>
      </c>
      <c r="AN33" s="497"/>
      <c r="AO33" s="498" t="s">
        <v>283</v>
      </c>
      <c r="AP33" s="498"/>
      <c r="AQ33" s="498"/>
      <c r="AR33" s="498"/>
      <c r="AS33" s="498"/>
      <c r="AT33" s="498"/>
      <c r="AU33" s="498"/>
      <c r="AV33" s="498"/>
      <c r="AW33" s="498"/>
      <c r="AX33" s="498"/>
      <c r="AY33" s="498"/>
      <c r="AZ33" s="498"/>
      <c r="BA33" s="498"/>
      <c r="BB33" s="498"/>
      <c r="BC33" s="498"/>
      <c r="BD33" s="8"/>
      <c r="BE33" s="498" t="s">
        <v>285</v>
      </c>
      <c r="BF33" s="498"/>
      <c r="BG33" s="498" t="s">
        <v>170</v>
      </c>
      <c r="BH33" s="498"/>
      <c r="BI33" s="498"/>
      <c r="BJ33" s="498"/>
      <c r="BK33" s="498"/>
      <c r="BL33" s="498"/>
      <c r="BM33" s="498"/>
      <c r="BN33" s="498"/>
      <c r="BO33" s="498"/>
      <c r="BP33" s="498"/>
      <c r="BQ33" s="498"/>
      <c r="BR33" s="498"/>
      <c r="BS33" s="498"/>
      <c r="BT33" s="498"/>
      <c r="BU33" s="498"/>
      <c r="BV33" s="8"/>
      <c r="BW33" s="497" t="s">
        <v>285</v>
      </c>
      <c r="BX33" s="497"/>
      <c r="BY33" s="498" t="s">
        <v>112</v>
      </c>
      <c r="BZ33" s="498"/>
      <c r="CA33" s="498"/>
      <c r="CB33" s="498"/>
      <c r="CC33" s="498"/>
      <c r="CD33" s="498"/>
      <c r="CE33" s="498"/>
      <c r="CF33" s="498"/>
      <c r="CG33" s="498"/>
      <c r="CH33" s="498"/>
      <c r="CI33" s="498"/>
      <c r="CJ33" s="498"/>
      <c r="CK33" s="498"/>
      <c r="CL33" s="498"/>
      <c r="CM33" s="498"/>
      <c r="CN33" s="12"/>
      <c r="CO33" s="497" t="s">
        <v>122</v>
      </c>
      <c r="CP33" s="497"/>
      <c r="CQ33" s="498" t="s">
        <v>286</v>
      </c>
      <c r="CR33" s="498"/>
      <c r="CS33" s="498"/>
      <c r="CT33" s="498"/>
      <c r="CU33" s="498"/>
      <c r="CV33" s="498"/>
      <c r="CW33" s="498"/>
      <c r="CX33" s="498"/>
      <c r="CY33" s="498"/>
      <c r="CZ33" s="498"/>
      <c r="DA33" s="498"/>
      <c r="DB33" s="498"/>
      <c r="DC33" s="498"/>
      <c r="DD33" s="498"/>
      <c r="DE33" s="498"/>
      <c r="DF33" s="12"/>
      <c r="DG33" s="499" t="s">
        <v>80</v>
      </c>
      <c r="DH33" s="499"/>
      <c r="DI33" s="19"/>
    </row>
    <row r="34" spans="1:113" ht="32.25" customHeight="1" x14ac:dyDescent="0.15">
      <c r="A34" s="2"/>
      <c r="B34" s="5"/>
      <c r="C34" s="500">
        <f>IF(E34="","",1)</f>
        <v>1</v>
      </c>
      <c r="D34" s="500"/>
      <c r="E34" s="501" t="str">
        <f>IF('各会計、関係団体の財政状況及び健全化判断比率'!B7="","",'各会計、関係団体の財政状況及び健全化判断比率'!B7)</f>
        <v>一般会計</v>
      </c>
      <c r="F34" s="501"/>
      <c r="G34" s="501"/>
      <c r="H34" s="501"/>
      <c r="I34" s="501"/>
      <c r="J34" s="501"/>
      <c r="K34" s="501"/>
      <c r="L34" s="501"/>
      <c r="M34" s="501"/>
      <c r="N34" s="501"/>
      <c r="O34" s="501"/>
      <c r="P34" s="501"/>
      <c r="Q34" s="501"/>
      <c r="R34" s="501"/>
      <c r="S34" s="501"/>
      <c r="T34" s="2"/>
      <c r="U34" s="500">
        <f>IF(W34="","",MAX(C34:D43)+1)</f>
        <v>2</v>
      </c>
      <c r="V34" s="500"/>
      <c r="W34" s="501" t="str">
        <f>IF('各会計、関係団体の財政状況及び健全化判断比率'!B28="","",'各会計、関係団体の財政状況及び健全化判断比率'!B28)</f>
        <v>国民健康保険事業特別会計</v>
      </c>
      <c r="X34" s="501"/>
      <c r="Y34" s="501"/>
      <c r="Z34" s="501"/>
      <c r="AA34" s="501"/>
      <c r="AB34" s="501"/>
      <c r="AC34" s="501"/>
      <c r="AD34" s="501"/>
      <c r="AE34" s="501"/>
      <c r="AF34" s="501"/>
      <c r="AG34" s="501"/>
      <c r="AH34" s="501"/>
      <c r="AI34" s="501"/>
      <c r="AJ34" s="501"/>
      <c r="AK34" s="501"/>
      <c r="AL34" s="2"/>
      <c r="AM34" s="500">
        <f>IF(AO34="","",MAX(C34:D43,U34:V43)+1)</f>
        <v>5</v>
      </c>
      <c r="AN34" s="500"/>
      <c r="AO34" s="501" t="str">
        <f>IF('各会計、関係団体の財政状況及び健全化判断比率'!B31="","",'各会計、関係団体の財政状況及び健全化判断比率'!B31)</f>
        <v>水道事業会計</v>
      </c>
      <c r="AP34" s="501"/>
      <c r="AQ34" s="501"/>
      <c r="AR34" s="501"/>
      <c r="AS34" s="501"/>
      <c r="AT34" s="501"/>
      <c r="AU34" s="501"/>
      <c r="AV34" s="501"/>
      <c r="AW34" s="501"/>
      <c r="AX34" s="501"/>
      <c r="AY34" s="501"/>
      <c r="AZ34" s="501"/>
      <c r="BA34" s="501"/>
      <c r="BB34" s="501"/>
      <c r="BC34" s="501"/>
      <c r="BD34" s="2"/>
      <c r="BE34" s="500">
        <f>IF(BG34="","",MAX(C34:D43,U34:V43,AM34:AN43)+1)</f>
        <v>9</v>
      </c>
      <c r="BF34" s="500"/>
      <c r="BG34" s="501" t="str">
        <f>IF('各会計、関係団体の財政状況及び健全化判断比率'!B35="","",'各会計、関係団体の財政状況及び健全化判断比率'!B35)</f>
        <v>宅地造成事業特別会計</v>
      </c>
      <c r="BH34" s="501"/>
      <c r="BI34" s="501"/>
      <c r="BJ34" s="501"/>
      <c r="BK34" s="501"/>
      <c r="BL34" s="501"/>
      <c r="BM34" s="501"/>
      <c r="BN34" s="501"/>
      <c r="BO34" s="501"/>
      <c r="BP34" s="501"/>
      <c r="BQ34" s="501"/>
      <c r="BR34" s="501"/>
      <c r="BS34" s="501"/>
      <c r="BT34" s="501"/>
      <c r="BU34" s="501"/>
      <c r="BV34" s="2"/>
      <c r="BW34" s="500">
        <f>IF(BY34="","",MAX(C34:D43,U34:V43,AM34:AN43,BE34:BF43)+1)</f>
        <v>10</v>
      </c>
      <c r="BX34" s="500"/>
      <c r="BY34" s="501" t="str">
        <f>IF('各会計、関係団体の財政状況及び健全化判断比率'!B68="","",'各会計、関係団体の財政状況及び健全化判断比率'!B68)</f>
        <v>愛知県後期高齢者医療広域連合（一般会計）</v>
      </c>
      <c r="BZ34" s="501"/>
      <c r="CA34" s="501"/>
      <c r="CB34" s="501"/>
      <c r="CC34" s="501"/>
      <c r="CD34" s="501"/>
      <c r="CE34" s="501"/>
      <c r="CF34" s="501"/>
      <c r="CG34" s="501"/>
      <c r="CH34" s="501"/>
      <c r="CI34" s="501"/>
      <c r="CJ34" s="501"/>
      <c r="CK34" s="501"/>
      <c r="CL34" s="501"/>
      <c r="CM34" s="501"/>
      <c r="CN34" s="2"/>
      <c r="CO34" s="500">
        <f>IF(CQ34="","",MAX(C34:D43,U34:V43,AM34:AN43,BE34:BF43,BW34:BX43)+1)</f>
        <v>15</v>
      </c>
      <c r="CP34" s="500"/>
      <c r="CQ34" s="501" t="str">
        <f>IF('各会計、関係団体の財政状況及び健全化判断比率'!BS7="","",'各会計、関係団体の財政状況及び健全化判断比率'!BS7)</f>
        <v>新城市土地開発公社</v>
      </c>
      <c r="CR34" s="501"/>
      <c r="CS34" s="501"/>
      <c r="CT34" s="501"/>
      <c r="CU34" s="501"/>
      <c r="CV34" s="501"/>
      <c r="CW34" s="501"/>
      <c r="CX34" s="501"/>
      <c r="CY34" s="501"/>
      <c r="CZ34" s="501"/>
      <c r="DA34" s="501"/>
      <c r="DB34" s="501"/>
      <c r="DC34" s="501"/>
      <c r="DD34" s="501"/>
      <c r="DE34" s="501"/>
      <c r="DG34" s="502" t="str">
        <f>IF('各会計、関係団体の財政状況及び健全化判断比率'!BR7="","",'各会計、関係団体の財政状況及び健全化判断比率'!BR7)</f>
        <v/>
      </c>
      <c r="DH34" s="502"/>
      <c r="DI34" s="19"/>
    </row>
    <row r="35" spans="1:113" ht="32.25" customHeight="1" x14ac:dyDescent="0.15">
      <c r="A35" s="2"/>
      <c r="B35" s="5"/>
      <c r="C35" s="500" t="str">
        <f t="shared" ref="C35:C43" si="0">IF(E35="","",C34+1)</f>
        <v/>
      </c>
      <c r="D35" s="500"/>
      <c r="E35" s="501" t="str">
        <f>IF('各会計、関係団体の財政状況及び健全化判断比率'!B8="","",'各会計、関係団体の財政状況及び健全化判断比率'!B8)</f>
        <v/>
      </c>
      <c r="F35" s="501"/>
      <c r="G35" s="501"/>
      <c r="H35" s="501"/>
      <c r="I35" s="501"/>
      <c r="J35" s="501"/>
      <c r="K35" s="501"/>
      <c r="L35" s="501"/>
      <c r="M35" s="501"/>
      <c r="N35" s="501"/>
      <c r="O35" s="501"/>
      <c r="P35" s="501"/>
      <c r="Q35" s="501"/>
      <c r="R35" s="501"/>
      <c r="S35" s="501"/>
      <c r="T35" s="2"/>
      <c r="U35" s="500">
        <f t="shared" ref="U35:U43" si="1">IF(W35="","",U34+1)</f>
        <v>3</v>
      </c>
      <c r="V35" s="500"/>
      <c r="W35" s="501" t="str">
        <f>IF('各会計、関係団体の財政状況及び健全化判断比率'!B29="","",'各会計、関係団体の財政状況及び健全化判断比率'!B29)</f>
        <v>後期高齢者医療特別会計</v>
      </c>
      <c r="X35" s="501"/>
      <c r="Y35" s="501"/>
      <c r="Z35" s="501"/>
      <c r="AA35" s="501"/>
      <c r="AB35" s="501"/>
      <c r="AC35" s="501"/>
      <c r="AD35" s="501"/>
      <c r="AE35" s="501"/>
      <c r="AF35" s="501"/>
      <c r="AG35" s="501"/>
      <c r="AH35" s="501"/>
      <c r="AI35" s="501"/>
      <c r="AJ35" s="501"/>
      <c r="AK35" s="501"/>
      <c r="AL35" s="2"/>
      <c r="AM35" s="500">
        <f t="shared" ref="AM35:AM43" si="2">IF(AO35="","",AM34+1)</f>
        <v>6</v>
      </c>
      <c r="AN35" s="500"/>
      <c r="AO35" s="501" t="str">
        <f>IF('各会計、関係団体の財政状況及び健全化判断比率'!B32="","",'各会計、関係団体の財政状況及び健全化判断比率'!B32)</f>
        <v>工業用水道事業会計</v>
      </c>
      <c r="AP35" s="501"/>
      <c r="AQ35" s="501"/>
      <c r="AR35" s="501"/>
      <c r="AS35" s="501"/>
      <c r="AT35" s="501"/>
      <c r="AU35" s="501"/>
      <c r="AV35" s="501"/>
      <c r="AW35" s="501"/>
      <c r="AX35" s="501"/>
      <c r="AY35" s="501"/>
      <c r="AZ35" s="501"/>
      <c r="BA35" s="501"/>
      <c r="BB35" s="501"/>
      <c r="BC35" s="501"/>
      <c r="BD35" s="2"/>
      <c r="BE35" s="500" t="str">
        <f t="shared" ref="BE35:BE43" si="3">IF(BG35="","",BE34+1)</f>
        <v/>
      </c>
      <c r="BF35" s="500"/>
      <c r="BG35" s="501"/>
      <c r="BH35" s="501"/>
      <c r="BI35" s="501"/>
      <c r="BJ35" s="501"/>
      <c r="BK35" s="501"/>
      <c r="BL35" s="501"/>
      <c r="BM35" s="501"/>
      <c r="BN35" s="501"/>
      <c r="BO35" s="501"/>
      <c r="BP35" s="501"/>
      <c r="BQ35" s="501"/>
      <c r="BR35" s="501"/>
      <c r="BS35" s="501"/>
      <c r="BT35" s="501"/>
      <c r="BU35" s="501"/>
      <c r="BV35" s="2"/>
      <c r="BW35" s="500">
        <f t="shared" ref="BW35:BW43" si="4">IF(BY35="","",BW34+1)</f>
        <v>11</v>
      </c>
      <c r="BX35" s="500"/>
      <c r="BY35" s="501" t="str">
        <f>IF('各会計、関係団体の財政状況及び健全化判断比率'!B69="","",'各会計、関係団体の財政状況及び健全化判断比率'!B69)</f>
        <v>愛知県後期高齢者医療広域連合（後期高齢者医療特別会計）</v>
      </c>
      <c r="BZ35" s="501"/>
      <c r="CA35" s="501"/>
      <c r="CB35" s="501"/>
      <c r="CC35" s="501"/>
      <c r="CD35" s="501"/>
      <c r="CE35" s="501"/>
      <c r="CF35" s="501"/>
      <c r="CG35" s="501"/>
      <c r="CH35" s="501"/>
      <c r="CI35" s="501"/>
      <c r="CJ35" s="501"/>
      <c r="CK35" s="501"/>
      <c r="CL35" s="501"/>
      <c r="CM35" s="501"/>
      <c r="CN35" s="2"/>
      <c r="CO35" s="500">
        <f t="shared" ref="CO35:CO43" si="5">IF(CQ35="","",CO34+1)</f>
        <v>16</v>
      </c>
      <c r="CP35" s="500"/>
      <c r="CQ35" s="501" t="str">
        <f>IF('各会計、関係団体の財政状況及び健全化判断比率'!BS8="","",'各会計、関係団体の財政状況及び健全化判断比率'!BS8)</f>
        <v>農林業公社しんしろ</v>
      </c>
      <c r="CR35" s="501"/>
      <c r="CS35" s="501"/>
      <c r="CT35" s="501"/>
      <c r="CU35" s="501"/>
      <c r="CV35" s="501"/>
      <c r="CW35" s="501"/>
      <c r="CX35" s="501"/>
      <c r="CY35" s="501"/>
      <c r="CZ35" s="501"/>
      <c r="DA35" s="501"/>
      <c r="DB35" s="501"/>
      <c r="DC35" s="501"/>
      <c r="DD35" s="501"/>
      <c r="DE35" s="501"/>
      <c r="DG35" s="502" t="str">
        <f>IF('各会計、関係団体の財政状況及び健全化判断比率'!BR8="","",'各会計、関係団体の財政状況及び健全化判断比率'!BR8)</f>
        <v/>
      </c>
      <c r="DH35" s="502"/>
      <c r="DI35" s="19"/>
    </row>
    <row r="36" spans="1:113" ht="32.25" customHeight="1" x14ac:dyDescent="0.15">
      <c r="A36" s="2"/>
      <c r="B36" s="5"/>
      <c r="C36" s="500" t="str">
        <f t="shared" si="0"/>
        <v/>
      </c>
      <c r="D36" s="500"/>
      <c r="E36" s="501" t="str">
        <f>IF('各会計、関係団体の財政状況及び健全化判断比率'!B9="","",'各会計、関係団体の財政状況及び健全化判断比率'!B9)</f>
        <v/>
      </c>
      <c r="F36" s="501"/>
      <c r="G36" s="501"/>
      <c r="H36" s="501"/>
      <c r="I36" s="501"/>
      <c r="J36" s="501"/>
      <c r="K36" s="501"/>
      <c r="L36" s="501"/>
      <c r="M36" s="501"/>
      <c r="N36" s="501"/>
      <c r="O36" s="501"/>
      <c r="P36" s="501"/>
      <c r="Q36" s="501"/>
      <c r="R36" s="501"/>
      <c r="S36" s="501"/>
      <c r="T36" s="2"/>
      <c r="U36" s="500">
        <f t="shared" si="1"/>
        <v>4</v>
      </c>
      <c r="V36" s="500"/>
      <c r="W36" s="501" t="str">
        <f>IF('各会計、関係団体の財政状況及び健全化判断比率'!B30="","",'各会計、関係団体の財政状況及び健全化判断比率'!B30)</f>
        <v>国民健康保険診療所特別会計</v>
      </c>
      <c r="X36" s="501"/>
      <c r="Y36" s="501"/>
      <c r="Z36" s="501"/>
      <c r="AA36" s="501"/>
      <c r="AB36" s="501"/>
      <c r="AC36" s="501"/>
      <c r="AD36" s="501"/>
      <c r="AE36" s="501"/>
      <c r="AF36" s="501"/>
      <c r="AG36" s="501"/>
      <c r="AH36" s="501"/>
      <c r="AI36" s="501"/>
      <c r="AJ36" s="501"/>
      <c r="AK36" s="501"/>
      <c r="AL36" s="2"/>
      <c r="AM36" s="500">
        <f t="shared" si="2"/>
        <v>7</v>
      </c>
      <c r="AN36" s="500"/>
      <c r="AO36" s="501" t="str">
        <f>IF('各会計、関係団体の財政状況及び健全化判断比率'!B33="","",'各会計、関係団体の財政状況及び健全化判断比率'!B33)</f>
        <v>病院事業会計</v>
      </c>
      <c r="AP36" s="501"/>
      <c r="AQ36" s="501"/>
      <c r="AR36" s="501"/>
      <c r="AS36" s="501"/>
      <c r="AT36" s="501"/>
      <c r="AU36" s="501"/>
      <c r="AV36" s="501"/>
      <c r="AW36" s="501"/>
      <c r="AX36" s="501"/>
      <c r="AY36" s="501"/>
      <c r="AZ36" s="501"/>
      <c r="BA36" s="501"/>
      <c r="BB36" s="501"/>
      <c r="BC36" s="501"/>
      <c r="BD36" s="2"/>
      <c r="BE36" s="500" t="str">
        <f t="shared" si="3"/>
        <v/>
      </c>
      <c r="BF36" s="500"/>
      <c r="BG36" s="501"/>
      <c r="BH36" s="501"/>
      <c r="BI36" s="501"/>
      <c r="BJ36" s="501"/>
      <c r="BK36" s="501"/>
      <c r="BL36" s="501"/>
      <c r="BM36" s="501"/>
      <c r="BN36" s="501"/>
      <c r="BO36" s="501"/>
      <c r="BP36" s="501"/>
      <c r="BQ36" s="501"/>
      <c r="BR36" s="501"/>
      <c r="BS36" s="501"/>
      <c r="BT36" s="501"/>
      <c r="BU36" s="501"/>
      <c r="BV36" s="2"/>
      <c r="BW36" s="500">
        <f t="shared" si="4"/>
        <v>12</v>
      </c>
      <c r="BX36" s="500"/>
      <c r="BY36" s="501" t="str">
        <f>IF('各会計、関係団体の財政状況及び健全化判断比率'!B70="","",'各会計、関係団体の財政状況及び健全化判断比率'!B70)</f>
        <v>新城北設楽交通災害共済組合</v>
      </c>
      <c r="BZ36" s="501"/>
      <c r="CA36" s="501"/>
      <c r="CB36" s="501"/>
      <c r="CC36" s="501"/>
      <c r="CD36" s="501"/>
      <c r="CE36" s="501"/>
      <c r="CF36" s="501"/>
      <c r="CG36" s="501"/>
      <c r="CH36" s="501"/>
      <c r="CI36" s="501"/>
      <c r="CJ36" s="501"/>
      <c r="CK36" s="501"/>
      <c r="CL36" s="501"/>
      <c r="CM36" s="501"/>
      <c r="CN36" s="2"/>
      <c r="CO36" s="500">
        <f t="shared" si="5"/>
        <v>17</v>
      </c>
      <c r="CP36" s="500"/>
      <c r="CQ36" s="501" t="str">
        <f>IF('各会計、関係団体の財政状況及び健全化判断比率'!BS9="","",'各会計、関係団体の財政状況及び健全化判断比率'!BS9)</f>
        <v>つくで手作り村</v>
      </c>
      <c r="CR36" s="501"/>
      <c r="CS36" s="501"/>
      <c r="CT36" s="501"/>
      <c r="CU36" s="501"/>
      <c r="CV36" s="501"/>
      <c r="CW36" s="501"/>
      <c r="CX36" s="501"/>
      <c r="CY36" s="501"/>
      <c r="CZ36" s="501"/>
      <c r="DA36" s="501"/>
      <c r="DB36" s="501"/>
      <c r="DC36" s="501"/>
      <c r="DD36" s="501"/>
      <c r="DE36" s="501"/>
      <c r="DG36" s="502" t="str">
        <f>IF('各会計、関係団体の財政状況及び健全化判断比率'!BR9="","",'各会計、関係団体の財政状況及び健全化判断比率'!BR9)</f>
        <v/>
      </c>
      <c r="DH36" s="502"/>
      <c r="DI36" s="19"/>
    </row>
    <row r="37" spans="1:113" ht="32.25" customHeight="1" x14ac:dyDescent="0.15">
      <c r="A37" s="2"/>
      <c r="B37" s="5"/>
      <c r="C37" s="500" t="str">
        <f t="shared" si="0"/>
        <v/>
      </c>
      <c r="D37" s="500"/>
      <c r="E37" s="501" t="str">
        <f>IF('各会計、関係団体の財政状況及び健全化判断比率'!B10="","",'各会計、関係団体の財政状況及び健全化判断比率'!B10)</f>
        <v/>
      </c>
      <c r="F37" s="501"/>
      <c r="G37" s="501"/>
      <c r="H37" s="501"/>
      <c r="I37" s="501"/>
      <c r="J37" s="501"/>
      <c r="K37" s="501"/>
      <c r="L37" s="501"/>
      <c r="M37" s="501"/>
      <c r="N37" s="501"/>
      <c r="O37" s="501"/>
      <c r="P37" s="501"/>
      <c r="Q37" s="501"/>
      <c r="R37" s="501"/>
      <c r="S37" s="501"/>
      <c r="T37" s="2"/>
      <c r="U37" s="500" t="str">
        <f t="shared" si="1"/>
        <v/>
      </c>
      <c r="V37" s="500"/>
      <c r="W37" s="501"/>
      <c r="X37" s="501"/>
      <c r="Y37" s="501"/>
      <c r="Z37" s="501"/>
      <c r="AA37" s="501"/>
      <c r="AB37" s="501"/>
      <c r="AC37" s="501"/>
      <c r="AD37" s="501"/>
      <c r="AE37" s="501"/>
      <c r="AF37" s="501"/>
      <c r="AG37" s="501"/>
      <c r="AH37" s="501"/>
      <c r="AI37" s="501"/>
      <c r="AJ37" s="501"/>
      <c r="AK37" s="501"/>
      <c r="AL37" s="2"/>
      <c r="AM37" s="500">
        <f t="shared" si="2"/>
        <v>8</v>
      </c>
      <c r="AN37" s="500"/>
      <c r="AO37" s="501" t="str">
        <f>IF('各会計、関係団体の財政状況及び健全化判断比率'!B34="","",'各会計、関係団体の財政状況及び健全化判断比率'!B34)</f>
        <v>下水道事業会計</v>
      </c>
      <c r="AP37" s="501"/>
      <c r="AQ37" s="501"/>
      <c r="AR37" s="501"/>
      <c r="AS37" s="501"/>
      <c r="AT37" s="501"/>
      <c r="AU37" s="501"/>
      <c r="AV37" s="501"/>
      <c r="AW37" s="501"/>
      <c r="AX37" s="501"/>
      <c r="AY37" s="501"/>
      <c r="AZ37" s="501"/>
      <c r="BA37" s="501"/>
      <c r="BB37" s="501"/>
      <c r="BC37" s="501"/>
      <c r="BD37" s="2"/>
      <c r="BE37" s="500" t="str">
        <f t="shared" si="3"/>
        <v/>
      </c>
      <c r="BF37" s="500"/>
      <c r="BG37" s="501"/>
      <c r="BH37" s="501"/>
      <c r="BI37" s="501"/>
      <c r="BJ37" s="501"/>
      <c r="BK37" s="501"/>
      <c r="BL37" s="501"/>
      <c r="BM37" s="501"/>
      <c r="BN37" s="501"/>
      <c r="BO37" s="501"/>
      <c r="BP37" s="501"/>
      <c r="BQ37" s="501"/>
      <c r="BR37" s="501"/>
      <c r="BS37" s="501"/>
      <c r="BT37" s="501"/>
      <c r="BU37" s="501"/>
      <c r="BV37" s="2"/>
      <c r="BW37" s="500">
        <f t="shared" si="4"/>
        <v>13</v>
      </c>
      <c r="BX37" s="500"/>
      <c r="BY37" s="501" t="str">
        <f>IF('各会計、関係団体の財政状況及び健全化判断比率'!B71="","",'各会計、関係団体の財政状況及び健全化判断比率'!B71)</f>
        <v>東三河広域連合（一般会計）</v>
      </c>
      <c r="BZ37" s="501"/>
      <c r="CA37" s="501"/>
      <c r="CB37" s="501"/>
      <c r="CC37" s="501"/>
      <c r="CD37" s="501"/>
      <c r="CE37" s="501"/>
      <c r="CF37" s="501"/>
      <c r="CG37" s="501"/>
      <c r="CH37" s="501"/>
      <c r="CI37" s="501"/>
      <c r="CJ37" s="501"/>
      <c r="CK37" s="501"/>
      <c r="CL37" s="501"/>
      <c r="CM37" s="501"/>
      <c r="CN37" s="2"/>
      <c r="CO37" s="500" t="str">
        <f t="shared" si="5"/>
        <v/>
      </c>
      <c r="CP37" s="500"/>
      <c r="CQ37" s="501" t="str">
        <f>IF('各会計、関係団体の財政状況及び健全化判断比率'!BS10="","",'各会計、関係団体の財政状況及び健全化判断比率'!BS10)</f>
        <v/>
      </c>
      <c r="CR37" s="501"/>
      <c r="CS37" s="501"/>
      <c r="CT37" s="501"/>
      <c r="CU37" s="501"/>
      <c r="CV37" s="501"/>
      <c r="CW37" s="501"/>
      <c r="CX37" s="501"/>
      <c r="CY37" s="501"/>
      <c r="CZ37" s="501"/>
      <c r="DA37" s="501"/>
      <c r="DB37" s="501"/>
      <c r="DC37" s="501"/>
      <c r="DD37" s="501"/>
      <c r="DE37" s="501"/>
      <c r="DG37" s="502" t="str">
        <f>IF('各会計、関係団体の財政状況及び健全化判断比率'!BR10="","",'各会計、関係団体の財政状況及び健全化判断比率'!BR10)</f>
        <v/>
      </c>
      <c r="DH37" s="502"/>
      <c r="DI37" s="19"/>
    </row>
    <row r="38" spans="1:113" ht="32.25" customHeight="1" x14ac:dyDescent="0.15">
      <c r="A38" s="2"/>
      <c r="B38" s="5"/>
      <c r="C38" s="500" t="str">
        <f t="shared" si="0"/>
        <v/>
      </c>
      <c r="D38" s="500"/>
      <c r="E38" s="501" t="str">
        <f>IF('各会計、関係団体の財政状況及び健全化判断比率'!B11="","",'各会計、関係団体の財政状況及び健全化判断比率'!B11)</f>
        <v/>
      </c>
      <c r="F38" s="501"/>
      <c r="G38" s="501"/>
      <c r="H38" s="501"/>
      <c r="I38" s="501"/>
      <c r="J38" s="501"/>
      <c r="K38" s="501"/>
      <c r="L38" s="501"/>
      <c r="M38" s="501"/>
      <c r="N38" s="501"/>
      <c r="O38" s="501"/>
      <c r="P38" s="501"/>
      <c r="Q38" s="501"/>
      <c r="R38" s="501"/>
      <c r="S38" s="501"/>
      <c r="T38" s="2"/>
      <c r="U38" s="500" t="str">
        <f t="shared" si="1"/>
        <v/>
      </c>
      <c r="V38" s="500"/>
      <c r="W38" s="501"/>
      <c r="X38" s="501"/>
      <c r="Y38" s="501"/>
      <c r="Z38" s="501"/>
      <c r="AA38" s="501"/>
      <c r="AB38" s="501"/>
      <c r="AC38" s="501"/>
      <c r="AD38" s="501"/>
      <c r="AE38" s="501"/>
      <c r="AF38" s="501"/>
      <c r="AG38" s="501"/>
      <c r="AH38" s="501"/>
      <c r="AI38" s="501"/>
      <c r="AJ38" s="501"/>
      <c r="AK38" s="501"/>
      <c r="AL38" s="2"/>
      <c r="AM38" s="500" t="str">
        <f t="shared" si="2"/>
        <v/>
      </c>
      <c r="AN38" s="500"/>
      <c r="AO38" s="501"/>
      <c r="AP38" s="501"/>
      <c r="AQ38" s="501"/>
      <c r="AR38" s="501"/>
      <c r="AS38" s="501"/>
      <c r="AT38" s="501"/>
      <c r="AU38" s="501"/>
      <c r="AV38" s="501"/>
      <c r="AW38" s="501"/>
      <c r="AX38" s="501"/>
      <c r="AY38" s="501"/>
      <c r="AZ38" s="501"/>
      <c r="BA38" s="501"/>
      <c r="BB38" s="501"/>
      <c r="BC38" s="501"/>
      <c r="BD38" s="2"/>
      <c r="BE38" s="500" t="str">
        <f t="shared" si="3"/>
        <v/>
      </c>
      <c r="BF38" s="500"/>
      <c r="BG38" s="501"/>
      <c r="BH38" s="501"/>
      <c r="BI38" s="501"/>
      <c r="BJ38" s="501"/>
      <c r="BK38" s="501"/>
      <c r="BL38" s="501"/>
      <c r="BM38" s="501"/>
      <c r="BN38" s="501"/>
      <c r="BO38" s="501"/>
      <c r="BP38" s="501"/>
      <c r="BQ38" s="501"/>
      <c r="BR38" s="501"/>
      <c r="BS38" s="501"/>
      <c r="BT38" s="501"/>
      <c r="BU38" s="501"/>
      <c r="BV38" s="2"/>
      <c r="BW38" s="500">
        <f t="shared" si="4"/>
        <v>14</v>
      </c>
      <c r="BX38" s="500"/>
      <c r="BY38" s="501" t="str">
        <f>IF('各会計、関係団体の財政状況及び健全化判断比率'!B72="","",'各会計、関係団体の財政状況及び健全化判断比率'!B72)</f>
        <v>東三河広域連合（介護保険特別会計）</v>
      </c>
      <c r="BZ38" s="501"/>
      <c r="CA38" s="501"/>
      <c r="CB38" s="501"/>
      <c r="CC38" s="501"/>
      <c r="CD38" s="501"/>
      <c r="CE38" s="501"/>
      <c r="CF38" s="501"/>
      <c r="CG38" s="501"/>
      <c r="CH38" s="501"/>
      <c r="CI38" s="501"/>
      <c r="CJ38" s="501"/>
      <c r="CK38" s="501"/>
      <c r="CL38" s="501"/>
      <c r="CM38" s="501"/>
      <c r="CN38" s="2"/>
      <c r="CO38" s="500" t="str">
        <f t="shared" si="5"/>
        <v/>
      </c>
      <c r="CP38" s="500"/>
      <c r="CQ38" s="501" t="str">
        <f>IF('各会計、関係団体の財政状況及び健全化判断比率'!BS11="","",'各会計、関係団体の財政状況及び健全化判断比率'!BS11)</f>
        <v/>
      </c>
      <c r="CR38" s="501"/>
      <c r="CS38" s="501"/>
      <c r="CT38" s="501"/>
      <c r="CU38" s="501"/>
      <c r="CV38" s="501"/>
      <c r="CW38" s="501"/>
      <c r="CX38" s="501"/>
      <c r="CY38" s="501"/>
      <c r="CZ38" s="501"/>
      <c r="DA38" s="501"/>
      <c r="DB38" s="501"/>
      <c r="DC38" s="501"/>
      <c r="DD38" s="501"/>
      <c r="DE38" s="501"/>
      <c r="DG38" s="502" t="str">
        <f>IF('各会計、関係団体の財政状況及び健全化判断比率'!BR11="","",'各会計、関係団体の財政状況及び健全化判断比率'!BR11)</f>
        <v/>
      </c>
      <c r="DH38" s="502"/>
      <c r="DI38" s="19"/>
    </row>
    <row r="39" spans="1:113" ht="32.25" customHeight="1" x14ac:dyDescent="0.15">
      <c r="A39" s="2"/>
      <c r="B39" s="5"/>
      <c r="C39" s="500" t="str">
        <f t="shared" si="0"/>
        <v/>
      </c>
      <c r="D39" s="500"/>
      <c r="E39" s="501" t="str">
        <f>IF('各会計、関係団体の財政状況及び健全化判断比率'!B12="","",'各会計、関係団体の財政状況及び健全化判断比率'!B12)</f>
        <v/>
      </c>
      <c r="F39" s="501"/>
      <c r="G39" s="501"/>
      <c r="H39" s="501"/>
      <c r="I39" s="501"/>
      <c r="J39" s="501"/>
      <c r="K39" s="501"/>
      <c r="L39" s="501"/>
      <c r="M39" s="501"/>
      <c r="N39" s="501"/>
      <c r="O39" s="501"/>
      <c r="P39" s="501"/>
      <c r="Q39" s="501"/>
      <c r="R39" s="501"/>
      <c r="S39" s="501"/>
      <c r="T39" s="2"/>
      <c r="U39" s="500" t="str">
        <f t="shared" si="1"/>
        <v/>
      </c>
      <c r="V39" s="500"/>
      <c r="W39" s="501"/>
      <c r="X39" s="501"/>
      <c r="Y39" s="501"/>
      <c r="Z39" s="501"/>
      <c r="AA39" s="501"/>
      <c r="AB39" s="501"/>
      <c r="AC39" s="501"/>
      <c r="AD39" s="501"/>
      <c r="AE39" s="501"/>
      <c r="AF39" s="501"/>
      <c r="AG39" s="501"/>
      <c r="AH39" s="501"/>
      <c r="AI39" s="501"/>
      <c r="AJ39" s="501"/>
      <c r="AK39" s="501"/>
      <c r="AL39" s="2"/>
      <c r="AM39" s="500" t="str">
        <f t="shared" si="2"/>
        <v/>
      </c>
      <c r="AN39" s="500"/>
      <c r="AO39" s="501"/>
      <c r="AP39" s="501"/>
      <c r="AQ39" s="501"/>
      <c r="AR39" s="501"/>
      <c r="AS39" s="501"/>
      <c r="AT39" s="501"/>
      <c r="AU39" s="501"/>
      <c r="AV39" s="501"/>
      <c r="AW39" s="501"/>
      <c r="AX39" s="501"/>
      <c r="AY39" s="501"/>
      <c r="AZ39" s="501"/>
      <c r="BA39" s="501"/>
      <c r="BB39" s="501"/>
      <c r="BC39" s="501"/>
      <c r="BD39" s="2"/>
      <c r="BE39" s="500" t="str">
        <f t="shared" si="3"/>
        <v/>
      </c>
      <c r="BF39" s="500"/>
      <c r="BG39" s="501"/>
      <c r="BH39" s="501"/>
      <c r="BI39" s="501"/>
      <c r="BJ39" s="501"/>
      <c r="BK39" s="501"/>
      <c r="BL39" s="501"/>
      <c r="BM39" s="501"/>
      <c r="BN39" s="501"/>
      <c r="BO39" s="501"/>
      <c r="BP39" s="501"/>
      <c r="BQ39" s="501"/>
      <c r="BR39" s="501"/>
      <c r="BS39" s="501"/>
      <c r="BT39" s="501"/>
      <c r="BU39" s="501"/>
      <c r="BV39" s="2"/>
      <c r="BW39" s="500" t="str">
        <f t="shared" si="4"/>
        <v/>
      </c>
      <c r="BX39" s="500"/>
      <c r="BY39" s="501" t="str">
        <f>IF('各会計、関係団体の財政状況及び健全化判断比率'!B73="","",'各会計、関係団体の財政状況及び健全化判断比率'!B73)</f>
        <v/>
      </c>
      <c r="BZ39" s="501"/>
      <c r="CA39" s="501"/>
      <c r="CB39" s="501"/>
      <c r="CC39" s="501"/>
      <c r="CD39" s="501"/>
      <c r="CE39" s="501"/>
      <c r="CF39" s="501"/>
      <c r="CG39" s="501"/>
      <c r="CH39" s="501"/>
      <c r="CI39" s="501"/>
      <c r="CJ39" s="501"/>
      <c r="CK39" s="501"/>
      <c r="CL39" s="501"/>
      <c r="CM39" s="501"/>
      <c r="CN39" s="2"/>
      <c r="CO39" s="500" t="str">
        <f t="shared" si="5"/>
        <v/>
      </c>
      <c r="CP39" s="500"/>
      <c r="CQ39" s="501" t="str">
        <f>IF('各会計、関係団体の財政状況及び健全化判断比率'!BS12="","",'各会計、関係団体の財政状況及び健全化判断比率'!BS12)</f>
        <v/>
      </c>
      <c r="CR39" s="501"/>
      <c r="CS39" s="501"/>
      <c r="CT39" s="501"/>
      <c r="CU39" s="501"/>
      <c r="CV39" s="501"/>
      <c r="CW39" s="501"/>
      <c r="CX39" s="501"/>
      <c r="CY39" s="501"/>
      <c r="CZ39" s="501"/>
      <c r="DA39" s="501"/>
      <c r="DB39" s="501"/>
      <c r="DC39" s="501"/>
      <c r="DD39" s="501"/>
      <c r="DE39" s="501"/>
      <c r="DG39" s="502" t="str">
        <f>IF('各会計、関係団体の財政状況及び健全化判断比率'!BR12="","",'各会計、関係団体の財政状況及び健全化判断比率'!BR12)</f>
        <v/>
      </c>
      <c r="DH39" s="502"/>
      <c r="DI39" s="19"/>
    </row>
    <row r="40" spans="1:113" ht="32.25" customHeight="1" x14ac:dyDescent="0.15">
      <c r="A40" s="2"/>
      <c r="B40" s="5"/>
      <c r="C40" s="500" t="str">
        <f t="shared" si="0"/>
        <v/>
      </c>
      <c r="D40" s="500"/>
      <c r="E40" s="501" t="str">
        <f>IF('各会計、関係団体の財政状況及び健全化判断比率'!B13="","",'各会計、関係団体の財政状況及び健全化判断比率'!B13)</f>
        <v/>
      </c>
      <c r="F40" s="501"/>
      <c r="G40" s="501"/>
      <c r="H40" s="501"/>
      <c r="I40" s="501"/>
      <c r="J40" s="501"/>
      <c r="K40" s="501"/>
      <c r="L40" s="501"/>
      <c r="M40" s="501"/>
      <c r="N40" s="501"/>
      <c r="O40" s="501"/>
      <c r="P40" s="501"/>
      <c r="Q40" s="501"/>
      <c r="R40" s="501"/>
      <c r="S40" s="501"/>
      <c r="T40" s="2"/>
      <c r="U40" s="500" t="str">
        <f t="shared" si="1"/>
        <v/>
      </c>
      <c r="V40" s="500"/>
      <c r="W40" s="501"/>
      <c r="X40" s="501"/>
      <c r="Y40" s="501"/>
      <c r="Z40" s="501"/>
      <c r="AA40" s="501"/>
      <c r="AB40" s="501"/>
      <c r="AC40" s="501"/>
      <c r="AD40" s="501"/>
      <c r="AE40" s="501"/>
      <c r="AF40" s="501"/>
      <c r="AG40" s="501"/>
      <c r="AH40" s="501"/>
      <c r="AI40" s="501"/>
      <c r="AJ40" s="501"/>
      <c r="AK40" s="501"/>
      <c r="AL40" s="2"/>
      <c r="AM40" s="500" t="str">
        <f t="shared" si="2"/>
        <v/>
      </c>
      <c r="AN40" s="500"/>
      <c r="AO40" s="501"/>
      <c r="AP40" s="501"/>
      <c r="AQ40" s="501"/>
      <c r="AR40" s="501"/>
      <c r="AS40" s="501"/>
      <c r="AT40" s="501"/>
      <c r="AU40" s="501"/>
      <c r="AV40" s="501"/>
      <c r="AW40" s="501"/>
      <c r="AX40" s="501"/>
      <c r="AY40" s="501"/>
      <c r="AZ40" s="501"/>
      <c r="BA40" s="501"/>
      <c r="BB40" s="501"/>
      <c r="BC40" s="501"/>
      <c r="BD40" s="2"/>
      <c r="BE40" s="500" t="str">
        <f t="shared" si="3"/>
        <v/>
      </c>
      <c r="BF40" s="500"/>
      <c r="BG40" s="501"/>
      <c r="BH40" s="501"/>
      <c r="BI40" s="501"/>
      <c r="BJ40" s="501"/>
      <c r="BK40" s="501"/>
      <c r="BL40" s="501"/>
      <c r="BM40" s="501"/>
      <c r="BN40" s="501"/>
      <c r="BO40" s="501"/>
      <c r="BP40" s="501"/>
      <c r="BQ40" s="501"/>
      <c r="BR40" s="501"/>
      <c r="BS40" s="501"/>
      <c r="BT40" s="501"/>
      <c r="BU40" s="501"/>
      <c r="BV40" s="2"/>
      <c r="BW40" s="500" t="str">
        <f t="shared" si="4"/>
        <v/>
      </c>
      <c r="BX40" s="500"/>
      <c r="BY40" s="501" t="str">
        <f>IF('各会計、関係団体の財政状況及び健全化判断比率'!B74="","",'各会計、関係団体の財政状況及び健全化判断比率'!B74)</f>
        <v/>
      </c>
      <c r="BZ40" s="501"/>
      <c r="CA40" s="501"/>
      <c r="CB40" s="501"/>
      <c r="CC40" s="501"/>
      <c r="CD40" s="501"/>
      <c r="CE40" s="501"/>
      <c r="CF40" s="501"/>
      <c r="CG40" s="501"/>
      <c r="CH40" s="501"/>
      <c r="CI40" s="501"/>
      <c r="CJ40" s="501"/>
      <c r="CK40" s="501"/>
      <c r="CL40" s="501"/>
      <c r="CM40" s="501"/>
      <c r="CN40" s="2"/>
      <c r="CO40" s="500" t="str">
        <f t="shared" si="5"/>
        <v/>
      </c>
      <c r="CP40" s="500"/>
      <c r="CQ40" s="501" t="str">
        <f>IF('各会計、関係団体の財政状況及び健全化判断比率'!BS13="","",'各会計、関係団体の財政状況及び健全化判断比率'!BS13)</f>
        <v/>
      </c>
      <c r="CR40" s="501"/>
      <c r="CS40" s="501"/>
      <c r="CT40" s="501"/>
      <c r="CU40" s="501"/>
      <c r="CV40" s="501"/>
      <c r="CW40" s="501"/>
      <c r="CX40" s="501"/>
      <c r="CY40" s="501"/>
      <c r="CZ40" s="501"/>
      <c r="DA40" s="501"/>
      <c r="DB40" s="501"/>
      <c r="DC40" s="501"/>
      <c r="DD40" s="501"/>
      <c r="DE40" s="501"/>
      <c r="DG40" s="502" t="str">
        <f>IF('各会計、関係団体の財政状況及び健全化判断比率'!BR13="","",'各会計、関係団体の財政状況及び健全化判断比率'!BR13)</f>
        <v/>
      </c>
      <c r="DH40" s="502"/>
      <c r="DI40" s="19"/>
    </row>
    <row r="41" spans="1:113" ht="32.25" customHeight="1" x14ac:dyDescent="0.15">
      <c r="A41" s="2"/>
      <c r="B41" s="5"/>
      <c r="C41" s="500" t="str">
        <f t="shared" si="0"/>
        <v/>
      </c>
      <c r="D41" s="500"/>
      <c r="E41" s="501" t="str">
        <f>IF('各会計、関係団体の財政状況及び健全化判断比率'!B14="","",'各会計、関係団体の財政状況及び健全化判断比率'!B14)</f>
        <v/>
      </c>
      <c r="F41" s="501"/>
      <c r="G41" s="501"/>
      <c r="H41" s="501"/>
      <c r="I41" s="501"/>
      <c r="J41" s="501"/>
      <c r="K41" s="501"/>
      <c r="L41" s="501"/>
      <c r="M41" s="501"/>
      <c r="N41" s="501"/>
      <c r="O41" s="501"/>
      <c r="P41" s="501"/>
      <c r="Q41" s="501"/>
      <c r="R41" s="501"/>
      <c r="S41" s="501"/>
      <c r="T41" s="2"/>
      <c r="U41" s="500" t="str">
        <f t="shared" si="1"/>
        <v/>
      </c>
      <c r="V41" s="500"/>
      <c r="W41" s="501"/>
      <c r="X41" s="501"/>
      <c r="Y41" s="501"/>
      <c r="Z41" s="501"/>
      <c r="AA41" s="501"/>
      <c r="AB41" s="501"/>
      <c r="AC41" s="501"/>
      <c r="AD41" s="501"/>
      <c r="AE41" s="501"/>
      <c r="AF41" s="501"/>
      <c r="AG41" s="501"/>
      <c r="AH41" s="501"/>
      <c r="AI41" s="501"/>
      <c r="AJ41" s="501"/>
      <c r="AK41" s="501"/>
      <c r="AL41" s="2"/>
      <c r="AM41" s="500" t="str">
        <f t="shared" si="2"/>
        <v/>
      </c>
      <c r="AN41" s="500"/>
      <c r="AO41" s="501"/>
      <c r="AP41" s="501"/>
      <c r="AQ41" s="501"/>
      <c r="AR41" s="501"/>
      <c r="AS41" s="501"/>
      <c r="AT41" s="501"/>
      <c r="AU41" s="501"/>
      <c r="AV41" s="501"/>
      <c r="AW41" s="501"/>
      <c r="AX41" s="501"/>
      <c r="AY41" s="501"/>
      <c r="AZ41" s="501"/>
      <c r="BA41" s="501"/>
      <c r="BB41" s="501"/>
      <c r="BC41" s="501"/>
      <c r="BD41" s="2"/>
      <c r="BE41" s="500" t="str">
        <f t="shared" si="3"/>
        <v/>
      </c>
      <c r="BF41" s="500"/>
      <c r="BG41" s="501"/>
      <c r="BH41" s="501"/>
      <c r="BI41" s="501"/>
      <c r="BJ41" s="501"/>
      <c r="BK41" s="501"/>
      <c r="BL41" s="501"/>
      <c r="BM41" s="501"/>
      <c r="BN41" s="501"/>
      <c r="BO41" s="501"/>
      <c r="BP41" s="501"/>
      <c r="BQ41" s="501"/>
      <c r="BR41" s="501"/>
      <c r="BS41" s="501"/>
      <c r="BT41" s="501"/>
      <c r="BU41" s="501"/>
      <c r="BV41" s="2"/>
      <c r="BW41" s="500" t="str">
        <f t="shared" si="4"/>
        <v/>
      </c>
      <c r="BX41" s="500"/>
      <c r="BY41" s="501" t="str">
        <f>IF('各会計、関係団体の財政状況及び健全化判断比率'!B75="","",'各会計、関係団体の財政状況及び健全化判断比率'!B75)</f>
        <v/>
      </c>
      <c r="BZ41" s="501"/>
      <c r="CA41" s="501"/>
      <c r="CB41" s="501"/>
      <c r="CC41" s="501"/>
      <c r="CD41" s="501"/>
      <c r="CE41" s="501"/>
      <c r="CF41" s="501"/>
      <c r="CG41" s="501"/>
      <c r="CH41" s="501"/>
      <c r="CI41" s="501"/>
      <c r="CJ41" s="501"/>
      <c r="CK41" s="501"/>
      <c r="CL41" s="501"/>
      <c r="CM41" s="501"/>
      <c r="CN41" s="2"/>
      <c r="CO41" s="500" t="str">
        <f t="shared" si="5"/>
        <v/>
      </c>
      <c r="CP41" s="500"/>
      <c r="CQ41" s="501" t="str">
        <f>IF('各会計、関係団体の財政状況及び健全化判断比率'!BS14="","",'各会計、関係団体の財政状況及び健全化判断比率'!BS14)</f>
        <v/>
      </c>
      <c r="CR41" s="501"/>
      <c r="CS41" s="501"/>
      <c r="CT41" s="501"/>
      <c r="CU41" s="501"/>
      <c r="CV41" s="501"/>
      <c r="CW41" s="501"/>
      <c r="CX41" s="501"/>
      <c r="CY41" s="501"/>
      <c r="CZ41" s="501"/>
      <c r="DA41" s="501"/>
      <c r="DB41" s="501"/>
      <c r="DC41" s="501"/>
      <c r="DD41" s="501"/>
      <c r="DE41" s="501"/>
      <c r="DG41" s="502" t="str">
        <f>IF('各会計、関係団体の財政状況及び健全化判断比率'!BR14="","",'各会計、関係団体の財政状況及び健全化判断比率'!BR14)</f>
        <v/>
      </c>
      <c r="DH41" s="502"/>
      <c r="DI41" s="19"/>
    </row>
    <row r="42" spans="1:113" ht="32.25" customHeight="1" x14ac:dyDescent="0.15">
      <c r="B42" s="5"/>
      <c r="C42" s="500" t="str">
        <f t="shared" si="0"/>
        <v/>
      </c>
      <c r="D42" s="500"/>
      <c r="E42" s="501" t="str">
        <f>IF('各会計、関係団体の財政状況及び健全化判断比率'!B15="","",'各会計、関係団体の財政状況及び健全化判断比率'!B15)</f>
        <v/>
      </c>
      <c r="F42" s="501"/>
      <c r="G42" s="501"/>
      <c r="H42" s="501"/>
      <c r="I42" s="501"/>
      <c r="J42" s="501"/>
      <c r="K42" s="501"/>
      <c r="L42" s="501"/>
      <c r="M42" s="501"/>
      <c r="N42" s="501"/>
      <c r="O42" s="501"/>
      <c r="P42" s="501"/>
      <c r="Q42" s="501"/>
      <c r="R42" s="501"/>
      <c r="S42" s="501"/>
      <c r="T42" s="2"/>
      <c r="U42" s="500" t="str">
        <f t="shared" si="1"/>
        <v/>
      </c>
      <c r="V42" s="500"/>
      <c r="W42" s="501"/>
      <c r="X42" s="501"/>
      <c r="Y42" s="501"/>
      <c r="Z42" s="501"/>
      <c r="AA42" s="501"/>
      <c r="AB42" s="501"/>
      <c r="AC42" s="501"/>
      <c r="AD42" s="501"/>
      <c r="AE42" s="501"/>
      <c r="AF42" s="501"/>
      <c r="AG42" s="501"/>
      <c r="AH42" s="501"/>
      <c r="AI42" s="501"/>
      <c r="AJ42" s="501"/>
      <c r="AK42" s="501"/>
      <c r="AL42" s="2"/>
      <c r="AM42" s="500" t="str">
        <f t="shared" si="2"/>
        <v/>
      </c>
      <c r="AN42" s="500"/>
      <c r="AO42" s="501"/>
      <c r="AP42" s="501"/>
      <c r="AQ42" s="501"/>
      <c r="AR42" s="501"/>
      <c r="AS42" s="501"/>
      <c r="AT42" s="501"/>
      <c r="AU42" s="501"/>
      <c r="AV42" s="501"/>
      <c r="AW42" s="501"/>
      <c r="AX42" s="501"/>
      <c r="AY42" s="501"/>
      <c r="AZ42" s="501"/>
      <c r="BA42" s="501"/>
      <c r="BB42" s="501"/>
      <c r="BC42" s="501"/>
      <c r="BD42" s="2"/>
      <c r="BE42" s="500" t="str">
        <f t="shared" si="3"/>
        <v/>
      </c>
      <c r="BF42" s="500"/>
      <c r="BG42" s="501"/>
      <c r="BH42" s="501"/>
      <c r="BI42" s="501"/>
      <c r="BJ42" s="501"/>
      <c r="BK42" s="501"/>
      <c r="BL42" s="501"/>
      <c r="BM42" s="501"/>
      <c r="BN42" s="501"/>
      <c r="BO42" s="501"/>
      <c r="BP42" s="501"/>
      <c r="BQ42" s="501"/>
      <c r="BR42" s="501"/>
      <c r="BS42" s="501"/>
      <c r="BT42" s="501"/>
      <c r="BU42" s="501"/>
      <c r="BV42" s="2"/>
      <c r="BW42" s="500" t="str">
        <f t="shared" si="4"/>
        <v/>
      </c>
      <c r="BX42" s="500"/>
      <c r="BY42" s="501" t="str">
        <f>IF('各会計、関係団体の財政状況及び健全化判断比率'!B76="","",'各会計、関係団体の財政状況及び健全化判断比率'!B76)</f>
        <v/>
      </c>
      <c r="BZ42" s="501"/>
      <c r="CA42" s="501"/>
      <c r="CB42" s="501"/>
      <c r="CC42" s="501"/>
      <c r="CD42" s="501"/>
      <c r="CE42" s="501"/>
      <c r="CF42" s="501"/>
      <c r="CG42" s="501"/>
      <c r="CH42" s="501"/>
      <c r="CI42" s="501"/>
      <c r="CJ42" s="501"/>
      <c r="CK42" s="501"/>
      <c r="CL42" s="501"/>
      <c r="CM42" s="501"/>
      <c r="CN42" s="2"/>
      <c r="CO42" s="500" t="str">
        <f t="shared" si="5"/>
        <v/>
      </c>
      <c r="CP42" s="500"/>
      <c r="CQ42" s="501" t="str">
        <f>IF('各会計、関係団体の財政状況及び健全化判断比率'!BS15="","",'各会計、関係団体の財政状況及び健全化判断比率'!BS15)</f>
        <v/>
      </c>
      <c r="CR42" s="501"/>
      <c r="CS42" s="501"/>
      <c r="CT42" s="501"/>
      <c r="CU42" s="501"/>
      <c r="CV42" s="501"/>
      <c r="CW42" s="501"/>
      <c r="CX42" s="501"/>
      <c r="CY42" s="501"/>
      <c r="CZ42" s="501"/>
      <c r="DA42" s="501"/>
      <c r="DB42" s="501"/>
      <c r="DC42" s="501"/>
      <c r="DD42" s="501"/>
      <c r="DE42" s="501"/>
      <c r="DG42" s="502" t="str">
        <f>IF('各会計、関係団体の財政状況及び健全化判断比率'!BR15="","",'各会計、関係団体の財政状況及び健全化判断比率'!BR15)</f>
        <v/>
      </c>
      <c r="DH42" s="502"/>
      <c r="DI42" s="19"/>
    </row>
    <row r="43" spans="1:113" ht="32.25" customHeight="1" x14ac:dyDescent="0.15">
      <c r="B43" s="5"/>
      <c r="C43" s="500" t="str">
        <f t="shared" si="0"/>
        <v/>
      </c>
      <c r="D43" s="500"/>
      <c r="E43" s="501" t="str">
        <f>IF('各会計、関係団体の財政状況及び健全化判断比率'!B16="","",'各会計、関係団体の財政状況及び健全化判断比率'!B16)</f>
        <v/>
      </c>
      <c r="F43" s="501"/>
      <c r="G43" s="501"/>
      <c r="H43" s="501"/>
      <c r="I43" s="501"/>
      <c r="J43" s="501"/>
      <c r="K43" s="501"/>
      <c r="L43" s="501"/>
      <c r="M43" s="501"/>
      <c r="N43" s="501"/>
      <c r="O43" s="501"/>
      <c r="P43" s="501"/>
      <c r="Q43" s="501"/>
      <c r="R43" s="501"/>
      <c r="S43" s="501"/>
      <c r="T43" s="2"/>
      <c r="U43" s="500" t="str">
        <f t="shared" si="1"/>
        <v/>
      </c>
      <c r="V43" s="500"/>
      <c r="W43" s="501"/>
      <c r="X43" s="501"/>
      <c r="Y43" s="501"/>
      <c r="Z43" s="501"/>
      <c r="AA43" s="501"/>
      <c r="AB43" s="501"/>
      <c r="AC43" s="501"/>
      <c r="AD43" s="501"/>
      <c r="AE43" s="501"/>
      <c r="AF43" s="501"/>
      <c r="AG43" s="501"/>
      <c r="AH43" s="501"/>
      <c r="AI43" s="501"/>
      <c r="AJ43" s="501"/>
      <c r="AK43" s="501"/>
      <c r="AL43" s="2"/>
      <c r="AM43" s="500" t="str">
        <f t="shared" si="2"/>
        <v/>
      </c>
      <c r="AN43" s="500"/>
      <c r="AO43" s="501"/>
      <c r="AP43" s="501"/>
      <c r="AQ43" s="501"/>
      <c r="AR43" s="501"/>
      <c r="AS43" s="501"/>
      <c r="AT43" s="501"/>
      <c r="AU43" s="501"/>
      <c r="AV43" s="501"/>
      <c r="AW43" s="501"/>
      <c r="AX43" s="501"/>
      <c r="AY43" s="501"/>
      <c r="AZ43" s="501"/>
      <c r="BA43" s="501"/>
      <c r="BB43" s="501"/>
      <c r="BC43" s="501"/>
      <c r="BD43" s="2"/>
      <c r="BE43" s="500" t="str">
        <f t="shared" si="3"/>
        <v/>
      </c>
      <c r="BF43" s="500"/>
      <c r="BG43" s="501"/>
      <c r="BH43" s="501"/>
      <c r="BI43" s="501"/>
      <c r="BJ43" s="501"/>
      <c r="BK43" s="501"/>
      <c r="BL43" s="501"/>
      <c r="BM43" s="501"/>
      <c r="BN43" s="501"/>
      <c r="BO43" s="501"/>
      <c r="BP43" s="501"/>
      <c r="BQ43" s="501"/>
      <c r="BR43" s="501"/>
      <c r="BS43" s="501"/>
      <c r="BT43" s="501"/>
      <c r="BU43" s="501"/>
      <c r="BV43" s="2"/>
      <c r="BW43" s="500" t="str">
        <f t="shared" si="4"/>
        <v/>
      </c>
      <c r="BX43" s="500"/>
      <c r="BY43" s="501" t="str">
        <f>IF('各会計、関係団体の財政状況及び健全化判断比率'!B77="","",'各会計、関係団体の財政状況及び健全化判断比率'!B77)</f>
        <v/>
      </c>
      <c r="BZ43" s="501"/>
      <c r="CA43" s="501"/>
      <c r="CB43" s="501"/>
      <c r="CC43" s="501"/>
      <c r="CD43" s="501"/>
      <c r="CE43" s="501"/>
      <c r="CF43" s="501"/>
      <c r="CG43" s="501"/>
      <c r="CH43" s="501"/>
      <c r="CI43" s="501"/>
      <c r="CJ43" s="501"/>
      <c r="CK43" s="501"/>
      <c r="CL43" s="501"/>
      <c r="CM43" s="501"/>
      <c r="CN43" s="2"/>
      <c r="CO43" s="500" t="str">
        <f t="shared" si="5"/>
        <v/>
      </c>
      <c r="CP43" s="500"/>
      <c r="CQ43" s="501" t="str">
        <f>IF('各会計、関係団体の財政状況及び健全化判断比率'!BS16="","",'各会計、関係団体の財政状況及び健全化判断比率'!BS16)</f>
        <v/>
      </c>
      <c r="CR43" s="501"/>
      <c r="CS43" s="501"/>
      <c r="CT43" s="501"/>
      <c r="CU43" s="501"/>
      <c r="CV43" s="501"/>
      <c r="CW43" s="501"/>
      <c r="CX43" s="501"/>
      <c r="CY43" s="501"/>
      <c r="CZ43" s="501"/>
      <c r="DA43" s="501"/>
      <c r="DB43" s="501"/>
      <c r="DC43" s="501"/>
      <c r="DD43" s="501"/>
      <c r="DE43" s="501"/>
      <c r="DG43" s="502" t="str">
        <f>IF('各会計、関係団体の財政状況及び健全化判断比率'!BR16="","",'各会計、関係団体の財政状況及び健全化判断比率'!BR16)</f>
        <v/>
      </c>
      <c r="DH43" s="502"/>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135</v>
      </c>
      <c r="E46" s="503" t="s">
        <v>287</v>
      </c>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503"/>
      <c r="BV46" s="503"/>
      <c r="BW46" s="503"/>
      <c r="BX46" s="503"/>
      <c r="BY46" s="503"/>
      <c r="BZ46" s="503"/>
      <c r="CA46" s="503"/>
      <c r="CB46" s="503"/>
      <c r="CC46" s="503"/>
      <c r="CD46" s="503"/>
      <c r="CE46" s="503"/>
      <c r="CF46" s="503"/>
      <c r="CG46" s="503"/>
      <c r="CH46" s="503"/>
      <c r="CI46" s="503"/>
      <c r="CJ46" s="503"/>
      <c r="CK46" s="503"/>
      <c r="CL46" s="503"/>
      <c r="CM46" s="503"/>
      <c r="CN46" s="503"/>
      <c r="CO46" s="503"/>
      <c r="CP46" s="503"/>
      <c r="CQ46" s="503"/>
      <c r="CR46" s="503"/>
      <c r="CS46" s="503"/>
      <c r="CT46" s="503"/>
      <c r="CU46" s="503"/>
      <c r="CV46" s="503"/>
      <c r="CW46" s="503"/>
      <c r="CX46" s="503"/>
      <c r="CY46" s="503"/>
      <c r="CZ46" s="503"/>
      <c r="DA46" s="503"/>
      <c r="DB46" s="503"/>
      <c r="DC46" s="503"/>
      <c r="DD46" s="503"/>
      <c r="DE46" s="503"/>
      <c r="DF46" s="503"/>
      <c r="DG46" s="503"/>
      <c r="DH46" s="503"/>
      <c r="DI46" s="503"/>
    </row>
    <row r="47" spans="1:113" x14ac:dyDescent="0.15">
      <c r="E47" s="503" t="s">
        <v>291</v>
      </c>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503"/>
      <c r="AM47" s="503"/>
      <c r="AN47" s="503"/>
      <c r="AO47" s="503"/>
      <c r="AP47" s="503"/>
      <c r="AQ47" s="503"/>
      <c r="AR47" s="503"/>
      <c r="AS47" s="503"/>
      <c r="AT47" s="503"/>
      <c r="AU47" s="503"/>
      <c r="AV47" s="503"/>
      <c r="AW47" s="503"/>
      <c r="AX47" s="503"/>
      <c r="AY47" s="503"/>
      <c r="AZ47" s="503"/>
      <c r="BA47" s="503"/>
      <c r="BB47" s="503"/>
      <c r="BC47" s="503"/>
      <c r="BD47" s="503"/>
      <c r="BE47" s="503"/>
      <c r="BF47" s="503"/>
      <c r="BG47" s="503"/>
      <c r="BH47" s="503"/>
      <c r="BI47" s="503"/>
      <c r="BJ47" s="503"/>
      <c r="BK47" s="503"/>
      <c r="BL47" s="503"/>
      <c r="BM47" s="503"/>
      <c r="BN47" s="503"/>
      <c r="BO47" s="503"/>
      <c r="BP47" s="503"/>
      <c r="BQ47" s="503"/>
      <c r="BR47" s="503"/>
      <c r="BS47" s="503"/>
      <c r="BT47" s="503"/>
      <c r="BU47" s="503"/>
      <c r="BV47" s="503"/>
      <c r="BW47" s="503"/>
      <c r="BX47" s="503"/>
      <c r="BY47" s="503"/>
      <c r="BZ47" s="503"/>
      <c r="CA47" s="503"/>
      <c r="CB47" s="503"/>
      <c r="CC47" s="503"/>
      <c r="CD47" s="503"/>
      <c r="CE47" s="503"/>
      <c r="CF47" s="503"/>
      <c r="CG47" s="503"/>
      <c r="CH47" s="503"/>
      <c r="CI47" s="503"/>
      <c r="CJ47" s="503"/>
      <c r="CK47" s="503"/>
      <c r="CL47" s="503"/>
      <c r="CM47" s="503"/>
      <c r="CN47" s="503"/>
      <c r="CO47" s="503"/>
      <c r="CP47" s="503"/>
      <c r="CQ47" s="503"/>
      <c r="CR47" s="503"/>
      <c r="CS47" s="503"/>
      <c r="CT47" s="503"/>
      <c r="CU47" s="503"/>
      <c r="CV47" s="503"/>
      <c r="CW47" s="503"/>
      <c r="CX47" s="503"/>
      <c r="CY47" s="503"/>
      <c r="CZ47" s="503"/>
      <c r="DA47" s="503"/>
      <c r="DB47" s="503"/>
      <c r="DC47" s="503"/>
      <c r="DD47" s="503"/>
      <c r="DE47" s="503"/>
      <c r="DF47" s="503"/>
      <c r="DG47" s="503"/>
      <c r="DH47" s="503"/>
      <c r="DI47" s="503"/>
    </row>
    <row r="48" spans="1:113" x14ac:dyDescent="0.15">
      <c r="E48" s="503" t="s">
        <v>293</v>
      </c>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3"/>
      <c r="BF48" s="503"/>
      <c r="BG48" s="503"/>
      <c r="BH48" s="503"/>
      <c r="BI48" s="503"/>
      <c r="BJ48" s="503"/>
      <c r="BK48" s="503"/>
      <c r="BL48" s="503"/>
      <c r="BM48" s="503"/>
      <c r="BN48" s="503"/>
      <c r="BO48" s="503"/>
      <c r="BP48" s="503"/>
      <c r="BQ48" s="503"/>
      <c r="BR48" s="503"/>
      <c r="BS48" s="503"/>
      <c r="BT48" s="503"/>
      <c r="BU48" s="503"/>
      <c r="BV48" s="503"/>
      <c r="BW48" s="503"/>
      <c r="BX48" s="503"/>
      <c r="BY48" s="503"/>
      <c r="BZ48" s="503"/>
      <c r="CA48" s="503"/>
      <c r="CB48" s="503"/>
      <c r="CC48" s="503"/>
      <c r="CD48" s="503"/>
      <c r="CE48" s="503"/>
      <c r="CF48" s="503"/>
      <c r="CG48" s="503"/>
      <c r="CH48" s="503"/>
      <c r="CI48" s="503"/>
      <c r="CJ48" s="503"/>
      <c r="CK48" s="503"/>
      <c r="CL48" s="503"/>
      <c r="CM48" s="503"/>
      <c r="CN48" s="503"/>
      <c r="CO48" s="503"/>
      <c r="CP48" s="503"/>
      <c r="CQ48" s="503"/>
      <c r="CR48" s="503"/>
      <c r="CS48" s="503"/>
      <c r="CT48" s="503"/>
      <c r="CU48" s="503"/>
      <c r="CV48" s="503"/>
      <c r="CW48" s="503"/>
      <c r="CX48" s="503"/>
      <c r="CY48" s="503"/>
      <c r="CZ48" s="503"/>
      <c r="DA48" s="503"/>
      <c r="DB48" s="503"/>
      <c r="DC48" s="503"/>
      <c r="DD48" s="503"/>
      <c r="DE48" s="503"/>
      <c r="DF48" s="503"/>
      <c r="DG48" s="503"/>
      <c r="DH48" s="503"/>
      <c r="DI48" s="503"/>
    </row>
    <row r="49" spans="5:113" x14ac:dyDescent="0.15">
      <c r="E49" s="503" t="s">
        <v>295</v>
      </c>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3"/>
      <c r="AR49" s="503"/>
      <c r="AS49" s="503"/>
      <c r="AT49" s="503"/>
      <c r="AU49" s="503"/>
      <c r="AV49" s="503"/>
      <c r="AW49" s="503"/>
      <c r="AX49" s="503"/>
      <c r="AY49" s="503"/>
      <c r="AZ49" s="503"/>
      <c r="BA49" s="503"/>
      <c r="BB49" s="503"/>
      <c r="BC49" s="503"/>
      <c r="BD49" s="503"/>
      <c r="BE49" s="503"/>
      <c r="BF49" s="503"/>
      <c r="BG49" s="503"/>
      <c r="BH49" s="503"/>
      <c r="BI49" s="503"/>
      <c r="BJ49" s="503"/>
      <c r="BK49" s="503"/>
      <c r="BL49" s="503"/>
      <c r="BM49" s="503"/>
      <c r="BN49" s="503"/>
      <c r="BO49" s="503"/>
      <c r="BP49" s="503"/>
      <c r="BQ49" s="503"/>
      <c r="BR49" s="503"/>
      <c r="BS49" s="503"/>
      <c r="BT49" s="503"/>
      <c r="BU49" s="503"/>
      <c r="BV49" s="503"/>
      <c r="BW49" s="503"/>
      <c r="BX49" s="503"/>
      <c r="BY49" s="503"/>
      <c r="BZ49" s="503"/>
      <c r="CA49" s="503"/>
      <c r="CB49" s="503"/>
      <c r="CC49" s="503"/>
      <c r="CD49" s="503"/>
      <c r="CE49" s="503"/>
      <c r="CF49" s="503"/>
      <c r="CG49" s="503"/>
      <c r="CH49" s="503"/>
      <c r="CI49" s="503"/>
      <c r="CJ49" s="503"/>
      <c r="CK49" s="503"/>
      <c r="CL49" s="503"/>
      <c r="CM49" s="503"/>
      <c r="CN49" s="503"/>
      <c r="CO49" s="503"/>
      <c r="CP49" s="503"/>
      <c r="CQ49" s="503"/>
      <c r="CR49" s="503"/>
      <c r="CS49" s="503"/>
      <c r="CT49" s="503"/>
      <c r="CU49" s="503"/>
      <c r="CV49" s="503"/>
      <c r="CW49" s="503"/>
      <c r="CX49" s="503"/>
      <c r="CY49" s="503"/>
      <c r="CZ49" s="503"/>
      <c r="DA49" s="503"/>
      <c r="DB49" s="503"/>
      <c r="DC49" s="503"/>
      <c r="DD49" s="503"/>
      <c r="DE49" s="503"/>
      <c r="DF49" s="503"/>
      <c r="DG49" s="503"/>
      <c r="DH49" s="503"/>
      <c r="DI49" s="503"/>
    </row>
    <row r="50" spans="5:113" x14ac:dyDescent="0.15">
      <c r="E50" s="503" t="s">
        <v>198</v>
      </c>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3"/>
      <c r="AS50" s="503"/>
      <c r="AT50" s="503"/>
      <c r="AU50" s="503"/>
      <c r="AV50" s="503"/>
      <c r="AW50" s="503"/>
      <c r="AX50" s="503"/>
      <c r="AY50" s="503"/>
      <c r="AZ50" s="503"/>
      <c r="BA50" s="503"/>
      <c r="BB50" s="503"/>
      <c r="BC50" s="503"/>
      <c r="BD50" s="503"/>
      <c r="BE50" s="503"/>
      <c r="BF50" s="503"/>
      <c r="BG50" s="503"/>
      <c r="BH50" s="503"/>
      <c r="BI50" s="503"/>
      <c r="BJ50" s="503"/>
      <c r="BK50" s="503"/>
      <c r="BL50" s="503"/>
      <c r="BM50" s="503"/>
      <c r="BN50" s="503"/>
      <c r="BO50" s="503"/>
      <c r="BP50" s="503"/>
      <c r="BQ50" s="503"/>
      <c r="BR50" s="503"/>
      <c r="BS50" s="503"/>
      <c r="BT50" s="503"/>
      <c r="BU50" s="503"/>
      <c r="BV50" s="503"/>
      <c r="BW50" s="503"/>
      <c r="BX50" s="503"/>
      <c r="BY50" s="503"/>
      <c r="BZ50" s="503"/>
      <c r="CA50" s="503"/>
      <c r="CB50" s="503"/>
      <c r="CC50" s="503"/>
      <c r="CD50" s="503"/>
      <c r="CE50" s="503"/>
      <c r="CF50" s="503"/>
      <c r="CG50" s="503"/>
      <c r="CH50" s="503"/>
      <c r="CI50" s="503"/>
      <c r="CJ50" s="503"/>
      <c r="CK50" s="503"/>
      <c r="CL50" s="503"/>
      <c r="CM50" s="503"/>
      <c r="CN50" s="503"/>
      <c r="CO50" s="503"/>
      <c r="CP50" s="503"/>
      <c r="CQ50" s="503"/>
      <c r="CR50" s="503"/>
      <c r="CS50" s="503"/>
      <c r="CT50" s="503"/>
      <c r="CU50" s="503"/>
      <c r="CV50" s="503"/>
      <c r="CW50" s="503"/>
      <c r="CX50" s="503"/>
      <c r="CY50" s="503"/>
      <c r="CZ50" s="503"/>
      <c r="DA50" s="503"/>
      <c r="DB50" s="503"/>
      <c r="DC50" s="503"/>
      <c r="DD50" s="503"/>
      <c r="DE50" s="503"/>
      <c r="DF50" s="503"/>
      <c r="DG50" s="503"/>
      <c r="DH50" s="503"/>
      <c r="DI50" s="503"/>
    </row>
    <row r="51" spans="5:113" x14ac:dyDescent="0.15">
      <c r="E51" s="503" t="s">
        <v>297</v>
      </c>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3"/>
      <c r="AY51" s="503"/>
      <c r="AZ51" s="503"/>
      <c r="BA51" s="503"/>
      <c r="BB51" s="503"/>
      <c r="BC51" s="503"/>
      <c r="BD51" s="503"/>
      <c r="BE51" s="503"/>
      <c r="BF51" s="503"/>
      <c r="BG51" s="503"/>
      <c r="BH51" s="503"/>
      <c r="BI51" s="503"/>
      <c r="BJ51" s="503"/>
      <c r="BK51" s="503"/>
      <c r="BL51" s="503"/>
      <c r="BM51" s="503"/>
      <c r="BN51" s="503"/>
      <c r="BO51" s="503"/>
      <c r="BP51" s="503"/>
      <c r="BQ51" s="503"/>
      <c r="BR51" s="503"/>
      <c r="BS51" s="503"/>
      <c r="BT51" s="503"/>
      <c r="BU51" s="503"/>
      <c r="BV51" s="503"/>
      <c r="BW51" s="503"/>
      <c r="BX51" s="503"/>
      <c r="BY51" s="503"/>
      <c r="BZ51" s="503"/>
      <c r="CA51" s="503"/>
      <c r="CB51" s="503"/>
      <c r="CC51" s="503"/>
      <c r="CD51" s="503"/>
      <c r="CE51" s="503"/>
      <c r="CF51" s="503"/>
      <c r="CG51" s="503"/>
      <c r="CH51" s="503"/>
      <c r="CI51" s="503"/>
      <c r="CJ51" s="503"/>
      <c r="CK51" s="503"/>
      <c r="CL51" s="503"/>
      <c r="CM51" s="503"/>
      <c r="CN51" s="503"/>
      <c r="CO51" s="503"/>
      <c r="CP51" s="503"/>
      <c r="CQ51" s="503"/>
      <c r="CR51" s="503"/>
      <c r="CS51" s="503"/>
      <c r="CT51" s="503"/>
      <c r="CU51" s="503"/>
      <c r="CV51" s="503"/>
      <c r="CW51" s="503"/>
      <c r="CX51" s="503"/>
      <c r="CY51" s="503"/>
      <c r="CZ51" s="503"/>
      <c r="DA51" s="503"/>
      <c r="DB51" s="503"/>
      <c r="DC51" s="503"/>
      <c r="DD51" s="503"/>
      <c r="DE51" s="503"/>
      <c r="DF51" s="503"/>
      <c r="DG51" s="503"/>
      <c r="DH51" s="503"/>
      <c r="DI51" s="503"/>
    </row>
    <row r="52" spans="5:113" x14ac:dyDescent="0.15">
      <c r="E52" s="503" t="s">
        <v>299</v>
      </c>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3"/>
      <c r="BO52" s="503"/>
      <c r="BP52" s="503"/>
      <c r="BQ52" s="503"/>
      <c r="BR52" s="503"/>
      <c r="BS52" s="503"/>
      <c r="BT52" s="503"/>
      <c r="BU52" s="503"/>
      <c r="BV52" s="503"/>
      <c r="BW52" s="503"/>
      <c r="BX52" s="503"/>
      <c r="BY52" s="503"/>
      <c r="BZ52" s="503"/>
      <c r="CA52" s="503"/>
      <c r="CB52" s="503"/>
      <c r="CC52" s="503"/>
      <c r="CD52" s="503"/>
      <c r="CE52" s="503"/>
      <c r="CF52" s="503"/>
      <c r="CG52" s="503"/>
      <c r="CH52" s="503"/>
      <c r="CI52" s="503"/>
      <c r="CJ52" s="503"/>
      <c r="CK52" s="503"/>
      <c r="CL52" s="503"/>
      <c r="CM52" s="503"/>
      <c r="CN52" s="503"/>
      <c r="CO52" s="503"/>
      <c r="CP52" s="503"/>
      <c r="CQ52" s="503"/>
      <c r="CR52" s="503"/>
      <c r="CS52" s="503"/>
      <c r="CT52" s="503"/>
      <c r="CU52" s="503"/>
      <c r="CV52" s="503"/>
      <c r="CW52" s="503"/>
      <c r="CX52" s="503"/>
      <c r="CY52" s="503"/>
      <c r="CZ52" s="503"/>
      <c r="DA52" s="503"/>
      <c r="DB52" s="503"/>
      <c r="DC52" s="503"/>
      <c r="DD52" s="503"/>
      <c r="DE52" s="503"/>
      <c r="DF52" s="503"/>
      <c r="DG52" s="503"/>
      <c r="DH52" s="503"/>
      <c r="DI52" s="503"/>
    </row>
    <row r="53" spans="5:113" x14ac:dyDescent="0.15">
      <c r="E53" s="1" t="s">
        <v>493</v>
      </c>
    </row>
    <row r="54" spans="5:113" x14ac:dyDescent="0.15"/>
    <row r="55" spans="5:113" x14ac:dyDescent="0.15"/>
    <row r="56" spans="5:113" x14ac:dyDescent="0.15"/>
  </sheetData>
  <sheetProtection algorithmName="SHA-512" hashValue="+nmr9ua1n3T2YZpvt8BZbhnV/e+W2o37lEp3R591ErsmLUvOwtFeHqkHS1/VIOCtEriIh/E+x+b5ozEkBDpbfw==" saltValue="AbGRigwrihWw4DZN6u2lvg=="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4</v>
      </c>
      <c r="K32" s="186"/>
      <c r="L32" s="186"/>
      <c r="M32" s="186"/>
      <c r="N32" s="186"/>
      <c r="O32" s="186"/>
      <c r="P32" s="186"/>
    </row>
    <row r="33" spans="1:16" ht="39" customHeight="1" x14ac:dyDescent="0.2">
      <c r="A33" s="186"/>
      <c r="B33" s="187" t="s">
        <v>14</v>
      </c>
      <c r="C33" s="193"/>
      <c r="D33" s="193"/>
      <c r="E33" s="195" t="s">
        <v>18</v>
      </c>
      <c r="F33" s="196" t="s">
        <v>383</v>
      </c>
      <c r="G33" s="201" t="s">
        <v>349</v>
      </c>
      <c r="H33" s="201" t="s">
        <v>5</v>
      </c>
      <c r="I33" s="201" t="s">
        <v>488</v>
      </c>
      <c r="J33" s="205" t="s">
        <v>437</v>
      </c>
      <c r="K33" s="186"/>
      <c r="L33" s="186"/>
      <c r="M33" s="186"/>
      <c r="N33" s="186"/>
      <c r="O33" s="186"/>
      <c r="P33" s="186"/>
    </row>
    <row r="34" spans="1:16" ht="39" customHeight="1" x14ac:dyDescent="0.15">
      <c r="A34" s="186"/>
      <c r="B34" s="188"/>
      <c r="C34" s="1056" t="s">
        <v>418</v>
      </c>
      <c r="D34" s="1056"/>
      <c r="E34" s="1057"/>
      <c r="F34" s="197">
        <v>16.239999999999998</v>
      </c>
      <c r="G34" s="202">
        <v>17.91</v>
      </c>
      <c r="H34" s="202">
        <v>17.89</v>
      </c>
      <c r="I34" s="202">
        <v>17.72</v>
      </c>
      <c r="J34" s="206">
        <v>21.73</v>
      </c>
      <c r="K34" s="186"/>
      <c r="L34" s="186"/>
      <c r="M34" s="186"/>
      <c r="N34" s="186"/>
      <c r="O34" s="186"/>
      <c r="P34" s="186"/>
    </row>
    <row r="35" spans="1:16" ht="39" customHeight="1" x14ac:dyDescent="0.15">
      <c r="A35" s="186"/>
      <c r="B35" s="189"/>
      <c r="C35" s="1058" t="s">
        <v>405</v>
      </c>
      <c r="D35" s="1058"/>
      <c r="E35" s="1059"/>
      <c r="F35" s="198">
        <v>3.47</v>
      </c>
      <c r="G35" s="203">
        <v>5.93</v>
      </c>
      <c r="H35" s="203">
        <v>5.21</v>
      </c>
      <c r="I35" s="203">
        <v>5.42</v>
      </c>
      <c r="J35" s="207">
        <v>8.58</v>
      </c>
      <c r="K35" s="186"/>
      <c r="L35" s="186"/>
      <c r="M35" s="186"/>
      <c r="N35" s="186"/>
      <c r="O35" s="186"/>
      <c r="P35" s="186"/>
    </row>
    <row r="36" spans="1:16" ht="39" customHeight="1" x14ac:dyDescent="0.15">
      <c r="A36" s="186"/>
      <c r="B36" s="189"/>
      <c r="C36" s="1058" t="s">
        <v>416</v>
      </c>
      <c r="D36" s="1058"/>
      <c r="E36" s="1059"/>
      <c r="F36" s="198">
        <v>3.81</v>
      </c>
      <c r="G36" s="203">
        <v>4.43</v>
      </c>
      <c r="H36" s="203">
        <v>4.0999999999999996</v>
      </c>
      <c r="I36" s="203">
        <v>3.85</v>
      </c>
      <c r="J36" s="207">
        <v>4.5999999999999996</v>
      </c>
      <c r="K36" s="186"/>
      <c r="L36" s="186"/>
      <c r="M36" s="186"/>
      <c r="N36" s="186"/>
      <c r="O36" s="186"/>
      <c r="P36" s="186"/>
    </row>
    <row r="37" spans="1:16" ht="39" customHeight="1" x14ac:dyDescent="0.15">
      <c r="A37" s="186"/>
      <c r="B37" s="189"/>
      <c r="C37" s="1058" t="s">
        <v>345</v>
      </c>
      <c r="D37" s="1058"/>
      <c r="E37" s="1059"/>
      <c r="F37" s="198">
        <v>0.84</v>
      </c>
      <c r="G37" s="203">
        <v>1.05</v>
      </c>
      <c r="H37" s="203">
        <v>1.49</v>
      </c>
      <c r="I37" s="203">
        <v>2.3199999999999998</v>
      </c>
      <c r="J37" s="207">
        <v>3.16</v>
      </c>
      <c r="K37" s="186"/>
      <c r="L37" s="186"/>
      <c r="M37" s="186"/>
      <c r="N37" s="186"/>
      <c r="O37" s="186"/>
      <c r="P37" s="186"/>
    </row>
    <row r="38" spans="1:16" ht="39" customHeight="1" x14ac:dyDescent="0.15">
      <c r="A38" s="186"/>
      <c r="B38" s="189"/>
      <c r="C38" s="1058" t="s">
        <v>261</v>
      </c>
      <c r="D38" s="1058"/>
      <c r="E38" s="1059"/>
      <c r="F38" s="198">
        <v>0.39</v>
      </c>
      <c r="G38" s="203">
        <v>0.38</v>
      </c>
      <c r="H38" s="203">
        <v>0.41</v>
      </c>
      <c r="I38" s="203">
        <v>0.41</v>
      </c>
      <c r="J38" s="207">
        <v>0.42</v>
      </c>
      <c r="K38" s="186"/>
      <c r="L38" s="186"/>
      <c r="M38" s="186"/>
      <c r="N38" s="186"/>
      <c r="O38" s="186"/>
      <c r="P38" s="186"/>
    </row>
    <row r="39" spans="1:16" ht="39" customHeight="1" x14ac:dyDescent="0.15">
      <c r="A39" s="186"/>
      <c r="B39" s="189"/>
      <c r="C39" s="1058" t="s">
        <v>414</v>
      </c>
      <c r="D39" s="1058"/>
      <c r="E39" s="1059"/>
      <c r="F39" s="198">
        <v>2.46</v>
      </c>
      <c r="G39" s="203">
        <v>0.66</v>
      </c>
      <c r="H39" s="203">
        <v>0.22</v>
      </c>
      <c r="I39" s="203">
        <v>0.22</v>
      </c>
      <c r="J39" s="207">
        <v>0.23</v>
      </c>
      <c r="K39" s="186"/>
      <c r="L39" s="186"/>
      <c r="M39" s="186"/>
      <c r="N39" s="186"/>
      <c r="O39" s="186"/>
      <c r="P39" s="186"/>
    </row>
    <row r="40" spans="1:16" ht="39" customHeight="1" x14ac:dyDescent="0.15">
      <c r="A40" s="186"/>
      <c r="B40" s="189"/>
      <c r="C40" s="1058" t="s">
        <v>227</v>
      </c>
      <c r="D40" s="1058"/>
      <c r="E40" s="1059"/>
      <c r="F40" s="198">
        <v>0.11</v>
      </c>
      <c r="G40" s="203">
        <v>0.05</v>
      </c>
      <c r="H40" s="203">
        <v>0.11</v>
      </c>
      <c r="I40" s="203">
        <v>0.12</v>
      </c>
      <c r="J40" s="207">
        <v>0.12</v>
      </c>
      <c r="K40" s="186"/>
      <c r="L40" s="186"/>
      <c r="M40" s="186"/>
      <c r="N40" s="186"/>
      <c r="O40" s="186"/>
      <c r="P40" s="186"/>
    </row>
    <row r="41" spans="1:16" ht="39" customHeight="1" x14ac:dyDescent="0.15">
      <c r="A41" s="186"/>
      <c r="B41" s="189"/>
      <c r="C41" s="1058" t="s">
        <v>415</v>
      </c>
      <c r="D41" s="1058"/>
      <c r="E41" s="1059"/>
      <c r="F41" s="198">
        <v>0.03</v>
      </c>
      <c r="G41" s="203">
        <v>0.02</v>
      </c>
      <c r="H41" s="203">
        <v>0.02</v>
      </c>
      <c r="I41" s="203">
        <v>0.02</v>
      </c>
      <c r="J41" s="207">
        <v>0.01</v>
      </c>
      <c r="K41" s="186"/>
      <c r="L41" s="186"/>
      <c r="M41" s="186"/>
      <c r="N41" s="186"/>
      <c r="O41" s="186"/>
      <c r="P41" s="186"/>
    </row>
    <row r="42" spans="1:16" ht="39" customHeight="1" x14ac:dyDescent="0.15">
      <c r="A42" s="186"/>
      <c r="B42" s="190"/>
      <c r="C42" s="1058" t="s">
        <v>491</v>
      </c>
      <c r="D42" s="1058"/>
      <c r="E42" s="1059"/>
      <c r="F42" s="198" t="s">
        <v>201</v>
      </c>
      <c r="G42" s="203" t="s">
        <v>201</v>
      </c>
      <c r="H42" s="203" t="s">
        <v>201</v>
      </c>
      <c r="I42" s="203" t="s">
        <v>201</v>
      </c>
      <c r="J42" s="207" t="s">
        <v>201</v>
      </c>
      <c r="K42" s="186"/>
      <c r="L42" s="186"/>
      <c r="M42" s="186"/>
      <c r="N42" s="186"/>
      <c r="O42" s="186"/>
      <c r="P42" s="186"/>
    </row>
    <row r="43" spans="1:16" ht="39" customHeight="1" x14ac:dyDescent="0.15">
      <c r="A43" s="186"/>
      <c r="B43" s="191"/>
      <c r="C43" s="1060" t="s">
        <v>449</v>
      </c>
      <c r="D43" s="1060"/>
      <c r="E43" s="1061"/>
      <c r="F43" s="199">
        <v>0.33</v>
      </c>
      <c r="G43" s="204">
        <v>0</v>
      </c>
      <c r="H43" s="204">
        <v>0</v>
      </c>
      <c r="I43" s="204">
        <v>0</v>
      </c>
      <c r="J43" s="208">
        <v>0</v>
      </c>
      <c r="K43" s="186"/>
      <c r="L43" s="186"/>
      <c r="M43" s="186"/>
      <c r="N43" s="186"/>
      <c r="O43" s="186"/>
      <c r="P43" s="186"/>
    </row>
    <row r="44" spans="1:16" ht="39" customHeight="1" x14ac:dyDescent="0.15">
      <c r="A44" s="186"/>
      <c r="B44" s="192" t="s">
        <v>20</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lEhhls01Lt4zoS1mmNloZse9jhflTDms9SqFOu5dB3VFqqzQxQRINc6aQ3p69KU7Fh8Ec5ICwbJGTFBjO224KA==" saltValue="5n8obXckUGmDD50WrGn95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23</v>
      </c>
      <c r="P43" s="85"/>
      <c r="Q43" s="85"/>
      <c r="R43" s="85"/>
      <c r="S43" s="85"/>
      <c r="T43" s="85"/>
      <c r="U43" s="85"/>
    </row>
    <row r="44" spans="1:21" ht="30.75" customHeight="1" x14ac:dyDescent="0.15">
      <c r="A44" s="85"/>
      <c r="B44" s="209" t="s">
        <v>24</v>
      </c>
      <c r="C44" s="215"/>
      <c r="D44" s="215"/>
      <c r="E44" s="223"/>
      <c r="F44" s="223"/>
      <c r="G44" s="223"/>
      <c r="H44" s="223"/>
      <c r="I44" s="223"/>
      <c r="J44" s="226" t="s">
        <v>18</v>
      </c>
      <c r="K44" s="228" t="s">
        <v>383</v>
      </c>
      <c r="L44" s="236" t="s">
        <v>349</v>
      </c>
      <c r="M44" s="236" t="s">
        <v>5</v>
      </c>
      <c r="N44" s="236" t="s">
        <v>488</v>
      </c>
      <c r="O44" s="244" t="s">
        <v>437</v>
      </c>
      <c r="P44" s="85"/>
      <c r="Q44" s="85"/>
      <c r="R44" s="85"/>
      <c r="S44" s="85"/>
      <c r="T44" s="85"/>
      <c r="U44" s="85"/>
    </row>
    <row r="45" spans="1:21" ht="30.75" customHeight="1" x14ac:dyDescent="0.15">
      <c r="A45" s="85"/>
      <c r="B45" s="1072" t="s">
        <v>27</v>
      </c>
      <c r="C45" s="1073"/>
      <c r="D45" s="218"/>
      <c r="E45" s="1086" t="s">
        <v>25</v>
      </c>
      <c r="F45" s="1086"/>
      <c r="G45" s="1086"/>
      <c r="H45" s="1086"/>
      <c r="I45" s="1086"/>
      <c r="J45" s="1087"/>
      <c r="K45" s="229">
        <v>2328</v>
      </c>
      <c r="L45" s="237">
        <v>2340</v>
      </c>
      <c r="M45" s="237">
        <v>2559</v>
      </c>
      <c r="N45" s="237">
        <v>2708</v>
      </c>
      <c r="O45" s="245">
        <v>2831</v>
      </c>
      <c r="P45" s="85"/>
      <c r="Q45" s="85"/>
      <c r="R45" s="85"/>
      <c r="S45" s="85"/>
      <c r="T45" s="85"/>
      <c r="U45" s="85"/>
    </row>
    <row r="46" spans="1:21" ht="30.75" customHeight="1" x14ac:dyDescent="0.15">
      <c r="A46" s="85"/>
      <c r="B46" s="1074"/>
      <c r="C46" s="1075"/>
      <c r="D46" s="219"/>
      <c r="E46" s="1078" t="s">
        <v>29</v>
      </c>
      <c r="F46" s="1078"/>
      <c r="G46" s="1078"/>
      <c r="H46" s="1078"/>
      <c r="I46" s="1078"/>
      <c r="J46" s="1079"/>
      <c r="K46" s="230" t="s">
        <v>201</v>
      </c>
      <c r="L46" s="238" t="s">
        <v>201</v>
      </c>
      <c r="M46" s="238" t="s">
        <v>201</v>
      </c>
      <c r="N46" s="238" t="s">
        <v>201</v>
      </c>
      <c r="O46" s="246" t="s">
        <v>201</v>
      </c>
      <c r="P46" s="85"/>
      <c r="Q46" s="85"/>
      <c r="R46" s="85"/>
      <c r="S46" s="85"/>
      <c r="T46" s="85"/>
      <c r="U46" s="85"/>
    </row>
    <row r="47" spans="1:21" ht="30.75" customHeight="1" x14ac:dyDescent="0.15">
      <c r="A47" s="85"/>
      <c r="B47" s="1074"/>
      <c r="C47" s="1075"/>
      <c r="D47" s="219"/>
      <c r="E47" s="1078" t="s">
        <v>34</v>
      </c>
      <c r="F47" s="1078"/>
      <c r="G47" s="1078"/>
      <c r="H47" s="1078"/>
      <c r="I47" s="1078"/>
      <c r="J47" s="1079"/>
      <c r="K47" s="230" t="s">
        <v>201</v>
      </c>
      <c r="L47" s="238" t="s">
        <v>201</v>
      </c>
      <c r="M47" s="238" t="s">
        <v>201</v>
      </c>
      <c r="N47" s="238" t="s">
        <v>201</v>
      </c>
      <c r="O47" s="246" t="s">
        <v>201</v>
      </c>
      <c r="P47" s="85"/>
      <c r="Q47" s="85"/>
      <c r="R47" s="85"/>
      <c r="S47" s="85"/>
      <c r="T47" s="85"/>
      <c r="U47" s="85"/>
    </row>
    <row r="48" spans="1:21" ht="30.75" customHeight="1" x14ac:dyDescent="0.15">
      <c r="A48" s="85"/>
      <c r="B48" s="1074"/>
      <c r="C48" s="1075"/>
      <c r="D48" s="219"/>
      <c r="E48" s="1078" t="s">
        <v>37</v>
      </c>
      <c r="F48" s="1078"/>
      <c r="G48" s="1078"/>
      <c r="H48" s="1078"/>
      <c r="I48" s="1078"/>
      <c r="J48" s="1079"/>
      <c r="K48" s="230">
        <v>926</v>
      </c>
      <c r="L48" s="238">
        <v>895</v>
      </c>
      <c r="M48" s="238">
        <v>965</v>
      </c>
      <c r="N48" s="238">
        <v>904</v>
      </c>
      <c r="O48" s="246">
        <v>855</v>
      </c>
      <c r="P48" s="85"/>
      <c r="Q48" s="85"/>
      <c r="R48" s="85"/>
      <c r="S48" s="85"/>
      <c r="T48" s="85"/>
      <c r="U48" s="85"/>
    </row>
    <row r="49" spans="1:21" ht="30.75" customHeight="1" x14ac:dyDescent="0.15">
      <c r="A49" s="85"/>
      <c r="B49" s="1074"/>
      <c r="C49" s="1075"/>
      <c r="D49" s="219"/>
      <c r="E49" s="1078" t="s">
        <v>2</v>
      </c>
      <c r="F49" s="1078"/>
      <c r="G49" s="1078"/>
      <c r="H49" s="1078"/>
      <c r="I49" s="1078"/>
      <c r="J49" s="1079"/>
      <c r="K49" s="230" t="s">
        <v>201</v>
      </c>
      <c r="L49" s="238" t="s">
        <v>201</v>
      </c>
      <c r="M49" s="238" t="s">
        <v>201</v>
      </c>
      <c r="N49" s="238" t="s">
        <v>201</v>
      </c>
      <c r="O49" s="246" t="s">
        <v>201</v>
      </c>
      <c r="P49" s="85"/>
      <c r="Q49" s="85"/>
      <c r="R49" s="85"/>
      <c r="S49" s="85"/>
      <c r="T49" s="85"/>
      <c r="U49" s="85"/>
    </row>
    <row r="50" spans="1:21" ht="30.75" customHeight="1" x14ac:dyDescent="0.15">
      <c r="A50" s="85"/>
      <c r="B50" s="1074"/>
      <c r="C50" s="1075"/>
      <c r="D50" s="219"/>
      <c r="E50" s="1078" t="s">
        <v>42</v>
      </c>
      <c r="F50" s="1078"/>
      <c r="G50" s="1078"/>
      <c r="H50" s="1078"/>
      <c r="I50" s="1078"/>
      <c r="J50" s="1079"/>
      <c r="K50" s="230">
        <v>6</v>
      </c>
      <c r="L50" s="238">
        <v>14</v>
      </c>
      <c r="M50" s="238">
        <v>14</v>
      </c>
      <c r="N50" s="238">
        <v>14</v>
      </c>
      <c r="O50" s="246">
        <v>14</v>
      </c>
      <c r="P50" s="85"/>
      <c r="Q50" s="85"/>
      <c r="R50" s="85"/>
      <c r="S50" s="85"/>
      <c r="T50" s="85"/>
      <c r="U50" s="85"/>
    </row>
    <row r="51" spans="1:21" ht="30.75" customHeight="1" x14ac:dyDescent="0.15">
      <c r="A51" s="85"/>
      <c r="B51" s="1076"/>
      <c r="C51" s="1077"/>
      <c r="D51" s="220"/>
      <c r="E51" s="1078" t="s">
        <v>44</v>
      </c>
      <c r="F51" s="1078"/>
      <c r="G51" s="1078"/>
      <c r="H51" s="1078"/>
      <c r="I51" s="1078"/>
      <c r="J51" s="1079"/>
      <c r="K51" s="230" t="s">
        <v>201</v>
      </c>
      <c r="L51" s="238" t="s">
        <v>201</v>
      </c>
      <c r="M51" s="238" t="s">
        <v>201</v>
      </c>
      <c r="N51" s="238" t="s">
        <v>201</v>
      </c>
      <c r="O51" s="246" t="s">
        <v>201</v>
      </c>
      <c r="P51" s="85"/>
      <c r="Q51" s="85"/>
      <c r="R51" s="85"/>
      <c r="S51" s="85"/>
      <c r="T51" s="85"/>
      <c r="U51" s="85"/>
    </row>
    <row r="52" spans="1:21" ht="30.75" customHeight="1" x14ac:dyDescent="0.15">
      <c r="A52" s="85"/>
      <c r="B52" s="1080" t="s">
        <v>50</v>
      </c>
      <c r="C52" s="1081"/>
      <c r="D52" s="220"/>
      <c r="E52" s="1078" t="s">
        <v>52</v>
      </c>
      <c r="F52" s="1078"/>
      <c r="G52" s="1078"/>
      <c r="H52" s="1078"/>
      <c r="I52" s="1078"/>
      <c r="J52" s="1079"/>
      <c r="K52" s="230">
        <v>2596</v>
      </c>
      <c r="L52" s="238">
        <v>2587</v>
      </c>
      <c r="M52" s="238">
        <v>2696</v>
      </c>
      <c r="N52" s="238">
        <v>2729</v>
      </c>
      <c r="O52" s="246">
        <v>2795</v>
      </c>
      <c r="P52" s="85"/>
      <c r="Q52" s="85"/>
      <c r="R52" s="85"/>
      <c r="S52" s="85"/>
      <c r="T52" s="85"/>
      <c r="U52" s="85"/>
    </row>
    <row r="53" spans="1:21" ht="30.75" customHeight="1" x14ac:dyDescent="0.15">
      <c r="A53" s="85"/>
      <c r="B53" s="1082" t="s">
        <v>53</v>
      </c>
      <c r="C53" s="1083"/>
      <c r="D53" s="221"/>
      <c r="E53" s="1084" t="s">
        <v>57</v>
      </c>
      <c r="F53" s="1084"/>
      <c r="G53" s="1084"/>
      <c r="H53" s="1084"/>
      <c r="I53" s="1084"/>
      <c r="J53" s="1085"/>
      <c r="K53" s="231">
        <v>664</v>
      </c>
      <c r="L53" s="239">
        <v>662</v>
      </c>
      <c r="M53" s="239">
        <v>842</v>
      </c>
      <c r="N53" s="239">
        <v>897</v>
      </c>
      <c r="O53" s="247">
        <v>905</v>
      </c>
      <c r="P53" s="85"/>
      <c r="Q53" s="85"/>
      <c r="R53" s="85"/>
      <c r="S53" s="85"/>
      <c r="T53" s="85"/>
      <c r="U53" s="85"/>
    </row>
    <row r="54" spans="1:21" ht="24" customHeight="1" x14ac:dyDescent="0.15">
      <c r="A54" s="85"/>
      <c r="B54" s="210" t="s">
        <v>60</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1" t="s">
        <v>8</v>
      </c>
      <c r="C55" s="216"/>
      <c r="D55" s="216"/>
      <c r="E55" s="216"/>
      <c r="F55" s="216"/>
      <c r="G55" s="216"/>
      <c r="H55" s="216"/>
      <c r="I55" s="216"/>
      <c r="J55" s="216"/>
      <c r="K55" s="232"/>
      <c r="L55" s="232"/>
      <c r="M55" s="232"/>
      <c r="N55" s="232"/>
      <c r="O55" s="248" t="s">
        <v>28</v>
      </c>
      <c r="P55" s="85"/>
      <c r="Q55" s="85"/>
      <c r="R55" s="85"/>
      <c r="S55" s="85"/>
      <c r="T55" s="85"/>
      <c r="U55" s="85"/>
    </row>
    <row r="56" spans="1:21" ht="31.5" customHeight="1" x14ac:dyDescent="0.15">
      <c r="A56" s="85"/>
      <c r="B56" s="212"/>
      <c r="C56" s="217"/>
      <c r="D56" s="217"/>
      <c r="E56" s="224"/>
      <c r="F56" s="224"/>
      <c r="G56" s="224"/>
      <c r="H56" s="224"/>
      <c r="I56" s="224"/>
      <c r="J56" s="227" t="s">
        <v>18</v>
      </c>
      <c r="K56" s="233" t="s">
        <v>441</v>
      </c>
      <c r="L56" s="240" t="s">
        <v>492</v>
      </c>
      <c r="M56" s="240" t="s">
        <v>495</v>
      </c>
      <c r="N56" s="240" t="s">
        <v>496</v>
      </c>
      <c r="O56" s="249" t="s">
        <v>333</v>
      </c>
      <c r="P56" s="85"/>
      <c r="Q56" s="85"/>
      <c r="R56" s="85"/>
      <c r="S56" s="85"/>
      <c r="T56" s="85"/>
      <c r="U56" s="85"/>
    </row>
    <row r="57" spans="1:21" ht="31.5" customHeight="1" x14ac:dyDescent="0.15">
      <c r="B57" s="1068" t="s">
        <v>51</v>
      </c>
      <c r="C57" s="1069"/>
      <c r="D57" s="1062" t="s">
        <v>61</v>
      </c>
      <c r="E57" s="1063"/>
      <c r="F57" s="1063"/>
      <c r="G57" s="1063"/>
      <c r="H57" s="1063"/>
      <c r="I57" s="1063"/>
      <c r="J57" s="1064"/>
      <c r="K57" s="234" t="s">
        <v>201</v>
      </c>
      <c r="L57" s="241" t="s">
        <v>201</v>
      </c>
      <c r="M57" s="241" t="s">
        <v>201</v>
      </c>
      <c r="N57" s="241" t="s">
        <v>201</v>
      </c>
      <c r="O57" s="250" t="s">
        <v>201</v>
      </c>
    </row>
    <row r="58" spans="1:21" ht="31.5" customHeight="1" x14ac:dyDescent="0.15">
      <c r="B58" s="1070"/>
      <c r="C58" s="1071"/>
      <c r="D58" s="1065" t="s">
        <v>63</v>
      </c>
      <c r="E58" s="1066"/>
      <c r="F58" s="1066"/>
      <c r="G58" s="1066"/>
      <c r="H58" s="1066"/>
      <c r="I58" s="1066"/>
      <c r="J58" s="1067"/>
      <c r="K58" s="235" t="s">
        <v>201</v>
      </c>
      <c r="L58" s="242" t="s">
        <v>201</v>
      </c>
      <c r="M58" s="242" t="s">
        <v>201</v>
      </c>
      <c r="N58" s="242" t="s">
        <v>201</v>
      </c>
      <c r="O58" s="251" t="s">
        <v>201</v>
      </c>
    </row>
    <row r="59" spans="1:21" ht="24" customHeight="1" x14ac:dyDescent="0.15">
      <c r="B59" s="213"/>
      <c r="C59" s="213"/>
      <c r="D59" s="222" t="s">
        <v>47</v>
      </c>
      <c r="E59" s="225"/>
      <c r="F59" s="225"/>
      <c r="G59" s="225"/>
      <c r="H59" s="225"/>
      <c r="I59" s="225"/>
      <c r="J59" s="225"/>
      <c r="K59" s="225"/>
      <c r="L59" s="225"/>
      <c r="M59" s="225"/>
      <c r="N59" s="225"/>
      <c r="O59" s="225"/>
    </row>
    <row r="60" spans="1:21" ht="24" customHeight="1" x14ac:dyDescent="0.15">
      <c r="B60" s="214"/>
      <c r="C60" s="214"/>
      <c r="D60" s="222" t="s">
        <v>43</v>
      </c>
      <c r="E60" s="225"/>
      <c r="F60" s="225"/>
      <c r="G60" s="225"/>
      <c r="H60" s="225"/>
      <c r="I60" s="225"/>
      <c r="J60" s="225"/>
      <c r="K60" s="225"/>
      <c r="L60" s="225"/>
      <c r="M60" s="225"/>
      <c r="N60" s="225"/>
      <c r="O60" s="225"/>
    </row>
    <row r="61" spans="1:21" ht="24" customHeight="1" x14ac:dyDescent="0.15">
      <c r="A61" s="85"/>
      <c r="B61" s="210"/>
      <c r="C61" s="85"/>
      <c r="D61" s="85"/>
      <c r="E61" s="85"/>
      <c r="F61" s="85"/>
      <c r="G61" s="85"/>
      <c r="H61" s="85"/>
      <c r="I61" s="85"/>
      <c r="J61" s="85"/>
      <c r="K61" s="85"/>
      <c r="L61" s="85"/>
      <c r="M61" s="85"/>
      <c r="N61" s="85"/>
      <c r="O61" s="85"/>
      <c r="P61" s="85"/>
      <c r="Q61" s="85"/>
      <c r="R61" s="85"/>
      <c r="S61" s="85"/>
      <c r="T61" s="85"/>
      <c r="U61" s="85"/>
    </row>
    <row r="62" spans="1:21" ht="24" customHeight="1" x14ac:dyDescent="0.15">
      <c r="A62" s="85"/>
      <c r="B62" s="210"/>
      <c r="C62" s="85"/>
      <c r="D62" s="85"/>
      <c r="E62" s="85"/>
      <c r="F62" s="85"/>
      <c r="G62" s="85"/>
      <c r="H62" s="85"/>
      <c r="I62" s="85"/>
      <c r="J62" s="85"/>
      <c r="K62" s="85"/>
      <c r="L62" s="85"/>
      <c r="M62" s="85"/>
      <c r="N62" s="85"/>
      <c r="O62" s="85"/>
      <c r="P62" s="85"/>
      <c r="Q62" s="85"/>
      <c r="R62" s="85"/>
      <c r="S62" s="85"/>
      <c r="T62" s="85"/>
      <c r="U62" s="85"/>
    </row>
  </sheetData>
  <sheetProtection algorithmName="SHA-512" hashValue="XFQlTcq9WPQq7gA+0KCqPLUktOYMs1XaDxCgDPMhiwUorJNg4YQOEudDp+4nevUiyIhz9qat6/ZTgNXrowbKRQ==" saltValue="N3mEWnET69JxcwY+ipdwL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23</v>
      </c>
    </row>
    <row r="40" spans="2:13" ht="27.75" customHeight="1" x14ac:dyDescent="0.15">
      <c r="B40" s="209" t="s">
        <v>24</v>
      </c>
      <c r="C40" s="215"/>
      <c r="D40" s="215"/>
      <c r="E40" s="223"/>
      <c r="F40" s="223"/>
      <c r="G40" s="223"/>
      <c r="H40" s="226" t="s">
        <v>18</v>
      </c>
      <c r="I40" s="228" t="s">
        <v>383</v>
      </c>
      <c r="J40" s="236" t="s">
        <v>349</v>
      </c>
      <c r="K40" s="236" t="s">
        <v>5</v>
      </c>
      <c r="L40" s="236" t="s">
        <v>488</v>
      </c>
      <c r="M40" s="263" t="s">
        <v>437</v>
      </c>
    </row>
    <row r="41" spans="2:13" ht="27.75" customHeight="1" x14ac:dyDescent="0.15">
      <c r="B41" s="1072" t="s">
        <v>39</v>
      </c>
      <c r="C41" s="1073"/>
      <c r="D41" s="218"/>
      <c r="E41" s="1097" t="s">
        <v>64</v>
      </c>
      <c r="F41" s="1097"/>
      <c r="G41" s="1097"/>
      <c r="H41" s="1098"/>
      <c r="I41" s="256">
        <v>25413</v>
      </c>
      <c r="J41" s="260">
        <v>27923</v>
      </c>
      <c r="K41" s="260">
        <v>28324</v>
      </c>
      <c r="L41" s="260">
        <v>28929</v>
      </c>
      <c r="M41" s="264">
        <v>29140</v>
      </c>
    </row>
    <row r="42" spans="2:13" ht="27.75" customHeight="1" x14ac:dyDescent="0.15">
      <c r="B42" s="1074"/>
      <c r="C42" s="1075"/>
      <c r="D42" s="219"/>
      <c r="E42" s="1088" t="s">
        <v>70</v>
      </c>
      <c r="F42" s="1088"/>
      <c r="G42" s="1088"/>
      <c r="H42" s="1089"/>
      <c r="I42" s="257">
        <v>177</v>
      </c>
      <c r="J42" s="261">
        <v>166</v>
      </c>
      <c r="K42" s="261">
        <v>154</v>
      </c>
      <c r="L42" s="261">
        <v>141</v>
      </c>
      <c r="M42" s="265">
        <v>129</v>
      </c>
    </row>
    <row r="43" spans="2:13" ht="27.75" customHeight="1" x14ac:dyDescent="0.15">
      <c r="B43" s="1074"/>
      <c r="C43" s="1075"/>
      <c r="D43" s="219"/>
      <c r="E43" s="1088" t="s">
        <v>72</v>
      </c>
      <c r="F43" s="1088"/>
      <c r="G43" s="1088"/>
      <c r="H43" s="1089"/>
      <c r="I43" s="257">
        <v>8694</v>
      </c>
      <c r="J43" s="261">
        <v>8655</v>
      </c>
      <c r="K43" s="261">
        <v>7899</v>
      </c>
      <c r="L43" s="261">
        <v>7626</v>
      </c>
      <c r="M43" s="265">
        <v>7183</v>
      </c>
    </row>
    <row r="44" spans="2:13" ht="27.75" customHeight="1" x14ac:dyDescent="0.15">
      <c r="B44" s="1074"/>
      <c r="C44" s="1075"/>
      <c r="D44" s="219"/>
      <c r="E44" s="1088" t="s">
        <v>74</v>
      </c>
      <c r="F44" s="1088"/>
      <c r="G44" s="1088"/>
      <c r="H44" s="1089"/>
      <c r="I44" s="257" t="s">
        <v>201</v>
      </c>
      <c r="J44" s="261" t="s">
        <v>201</v>
      </c>
      <c r="K44" s="261" t="s">
        <v>201</v>
      </c>
      <c r="L44" s="261" t="s">
        <v>201</v>
      </c>
      <c r="M44" s="265" t="s">
        <v>201</v>
      </c>
    </row>
    <row r="45" spans="2:13" ht="27.75" customHeight="1" x14ac:dyDescent="0.15">
      <c r="B45" s="1074"/>
      <c r="C45" s="1075"/>
      <c r="D45" s="219"/>
      <c r="E45" s="1088" t="s">
        <v>76</v>
      </c>
      <c r="F45" s="1088"/>
      <c r="G45" s="1088"/>
      <c r="H45" s="1089"/>
      <c r="I45" s="257">
        <v>4236</v>
      </c>
      <c r="J45" s="261">
        <v>4163</v>
      </c>
      <c r="K45" s="261">
        <v>4280</v>
      </c>
      <c r="L45" s="261">
        <v>4312</v>
      </c>
      <c r="M45" s="265">
        <v>4271</v>
      </c>
    </row>
    <row r="46" spans="2:13" ht="27.75" customHeight="1" x14ac:dyDescent="0.15">
      <c r="B46" s="1074"/>
      <c r="C46" s="1075"/>
      <c r="D46" s="220"/>
      <c r="E46" s="1088" t="s">
        <v>75</v>
      </c>
      <c r="F46" s="1088"/>
      <c r="G46" s="1088"/>
      <c r="H46" s="1089"/>
      <c r="I46" s="257">
        <v>781</v>
      </c>
      <c r="J46" s="261">
        <v>661</v>
      </c>
      <c r="K46" s="261">
        <v>479</v>
      </c>
      <c r="L46" s="261">
        <v>503</v>
      </c>
      <c r="M46" s="265">
        <v>505</v>
      </c>
    </row>
    <row r="47" spans="2:13" ht="27.75" customHeight="1" x14ac:dyDescent="0.15">
      <c r="B47" s="1074"/>
      <c r="C47" s="1075"/>
      <c r="D47" s="253"/>
      <c r="E47" s="1094" t="s">
        <v>79</v>
      </c>
      <c r="F47" s="1095"/>
      <c r="G47" s="1095"/>
      <c r="H47" s="1096"/>
      <c r="I47" s="257" t="s">
        <v>201</v>
      </c>
      <c r="J47" s="261" t="s">
        <v>201</v>
      </c>
      <c r="K47" s="261" t="s">
        <v>201</v>
      </c>
      <c r="L47" s="261" t="s">
        <v>201</v>
      </c>
      <c r="M47" s="265" t="s">
        <v>201</v>
      </c>
    </row>
    <row r="48" spans="2:13" ht="27.75" customHeight="1" x14ac:dyDescent="0.15">
      <c r="B48" s="1074"/>
      <c r="C48" s="1075"/>
      <c r="D48" s="219"/>
      <c r="E48" s="1088" t="s">
        <v>85</v>
      </c>
      <c r="F48" s="1088"/>
      <c r="G48" s="1088"/>
      <c r="H48" s="1089"/>
      <c r="I48" s="257" t="s">
        <v>201</v>
      </c>
      <c r="J48" s="261" t="s">
        <v>201</v>
      </c>
      <c r="K48" s="261" t="s">
        <v>201</v>
      </c>
      <c r="L48" s="261" t="s">
        <v>201</v>
      </c>
      <c r="M48" s="265" t="s">
        <v>201</v>
      </c>
    </row>
    <row r="49" spans="2:13" ht="27.75" customHeight="1" x14ac:dyDescent="0.15">
      <c r="B49" s="1076"/>
      <c r="C49" s="1077"/>
      <c r="D49" s="219"/>
      <c r="E49" s="1088" t="s">
        <v>89</v>
      </c>
      <c r="F49" s="1088"/>
      <c r="G49" s="1088"/>
      <c r="H49" s="1089"/>
      <c r="I49" s="257" t="s">
        <v>201</v>
      </c>
      <c r="J49" s="261" t="s">
        <v>201</v>
      </c>
      <c r="K49" s="261" t="s">
        <v>201</v>
      </c>
      <c r="L49" s="261" t="s">
        <v>201</v>
      </c>
      <c r="M49" s="265" t="s">
        <v>201</v>
      </c>
    </row>
    <row r="50" spans="2:13" ht="27.75" customHeight="1" x14ac:dyDescent="0.15">
      <c r="B50" s="1092" t="s">
        <v>91</v>
      </c>
      <c r="C50" s="1093"/>
      <c r="D50" s="254"/>
      <c r="E50" s="1088" t="s">
        <v>92</v>
      </c>
      <c r="F50" s="1088"/>
      <c r="G50" s="1088"/>
      <c r="H50" s="1089"/>
      <c r="I50" s="257">
        <v>6746</v>
      </c>
      <c r="J50" s="261">
        <v>6052</v>
      </c>
      <c r="K50" s="261">
        <v>5322</v>
      </c>
      <c r="L50" s="261">
        <v>5191</v>
      </c>
      <c r="M50" s="265">
        <v>5950</v>
      </c>
    </row>
    <row r="51" spans="2:13" ht="27.75" customHeight="1" x14ac:dyDescent="0.15">
      <c r="B51" s="1074"/>
      <c r="C51" s="1075"/>
      <c r="D51" s="219"/>
      <c r="E51" s="1088" t="s">
        <v>94</v>
      </c>
      <c r="F51" s="1088"/>
      <c r="G51" s="1088"/>
      <c r="H51" s="1089"/>
      <c r="I51" s="257">
        <v>2554</v>
      </c>
      <c r="J51" s="261">
        <v>2612</v>
      </c>
      <c r="K51" s="261">
        <v>2537</v>
      </c>
      <c r="L51" s="261">
        <v>2403</v>
      </c>
      <c r="M51" s="265">
        <v>2121</v>
      </c>
    </row>
    <row r="52" spans="2:13" ht="27.75" customHeight="1" x14ac:dyDescent="0.15">
      <c r="B52" s="1076"/>
      <c r="C52" s="1077"/>
      <c r="D52" s="219"/>
      <c r="E52" s="1088" t="s">
        <v>49</v>
      </c>
      <c r="F52" s="1088"/>
      <c r="G52" s="1088"/>
      <c r="H52" s="1089"/>
      <c r="I52" s="257">
        <v>26025</v>
      </c>
      <c r="J52" s="261">
        <v>27427</v>
      </c>
      <c r="K52" s="261">
        <v>27258</v>
      </c>
      <c r="L52" s="261">
        <v>26134</v>
      </c>
      <c r="M52" s="265">
        <v>26505</v>
      </c>
    </row>
    <row r="53" spans="2:13" ht="27.75" customHeight="1" x14ac:dyDescent="0.15">
      <c r="B53" s="1082" t="s">
        <v>53</v>
      </c>
      <c r="C53" s="1083"/>
      <c r="D53" s="221"/>
      <c r="E53" s="1090" t="s">
        <v>99</v>
      </c>
      <c r="F53" s="1090"/>
      <c r="G53" s="1090"/>
      <c r="H53" s="1091"/>
      <c r="I53" s="258">
        <v>3979</v>
      </c>
      <c r="J53" s="262">
        <v>5476</v>
      </c>
      <c r="K53" s="262">
        <v>6019</v>
      </c>
      <c r="L53" s="262">
        <v>7782</v>
      </c>
      <c r="M53" s="266">
        <v>6653</v>
      </c>
    </row>
    <row r="54" spans="2:13" ht="27.75" customHeight="1" x14ac:dyDescent="0.15">
      <c r="B54" s="252" t="s">
        <v>0</v>
      </c>
      <c r="C54" s="192"/>
      <c r="D54" s="192"/>
      <c r="E54" s="255"/>
      <c r="F54" s="255"/>
      <c r="G54" s="255"/>
      <c r="H54" s="255"/>
      <c r="I54" s="259"/>
      <c r="J54" s="259"/>
      <c r="K54" s="259"/>
      <c r="L54" s="259"/>
      <c r="M54" s="259"/>
    </row>
    <row r="55" spans="2:13" x14ac:dyDescent="0.15"/>
  </sheetData>
  <sheetProtection algorithmName="SHA-512" hashValue="j8c+kG9N24wLg4T7KEwYuvhaOtjrjdAtcsP3Xy4CEzYgF/hXNpY2YpwhInC15dmsdJIFVwRwBEvUfcQPo6EpCg==" saltValue="xKH6CL0ngUyW8axIvH/RZ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2" t="s">
        <v>96</v>
      </c>
    </row>
    <row r="54" spans="2:8" ht="29.25" customHeight="1" x14ac:dyDescent="0.2">
      <c r="B54" s="267" t="s">
        <v>9</v>
      </c>
      <c r="C54" s="273"/>
      <c r="D54" s="273"/>
      <c r="E54" s="274" t="s">
        <v>18</v>
      </c>
      <c r="F54" s="275" t="s">
        <v>5</v>
      </c>
      <c r="G54" s="275" t="s">
        <v>488</v>
      </c>
      <c r="H54" s="283" t="s">
        <v>437</v>
      </c>
    </row>
    <row r="55" spans="2:8" ht="52.5" customHeight="1" x14ac:dyDescent="0.15">
      <c r="B55" s="268"/>
      <c r="C55" s="1107" t="s">
        <v>103</v>
      </c>
      <c r="D55" s="1107"/>
      <c r="E55" s="1108"/>
      <c r="F55" s="276">
        <v>2118</v>
      </c>
      <c r="G55" s="276">
        <v>1861</v>
      </c>
      <c r="H55" s="284">
        <v>2423</v>
      </c>
    </row>
    <row r="56" spans="2:8" ht="52.5" customHeight="1" x14ac:dyDescent="0.15">
      <c r="B56" s="269"/>
      <c r="C56" s="1109" t="s">
        <v>106</v>
      </c>
      <c r="D56" s="1109"/>
      <c r="E56" s="1110"/>
      <c r="F56" s="277">
        <v>730</v>
      </c>
      <c r="G56" s="277">
        <v>731</v>
      </c>
      <c r="H56" s="285">
        <v>998</v>
      </c>
    </row>
    <row r="57" spans="2:8" ht="53.25" customHeight="1" x14ac:dyDescent="0.15">
      <c r="B57" s="269"/>
      <c r="C57" s="1111" t="s">
        <v>66</v>
      </c>
      <c r="D57" s="1111"/>
      <c r="E57" s="1112"/>
      <c r="F57" s="278">
        <v>2710</v>
      </c>
      <c r="G57" s="278">
        <v>2737</v>
      </c>
      <c r="H57" s="286">
        <v>2709</v>
      </c>
    </row>
    <row r="58" spans="2:8" ht="45.75" customHeight="1" x14ac:dyDescent="0.15">
      <c r="B58" s="270"/>
      <c r="C58" s="1099" t="s">
        <v>241</v>
      </c>
      <c r="D58" s="1100"/>
      <c r="E58" s="1101"/>
      <c r="F58" s="279">
        <v>1441</v>
      </c>
      <c r="G58" s="279">
        <v>1393</v>
      </c>
      <c r="H58" s="287">
        <v>1345</v>
      </c>
    </row>
    <row r="59" spans="2:8" ht="45.75" customHeight="1" x14ac:dyDescent="0.15">
      <c r="B59" s="270"/>
      <c r="C59" s="1099" t="s">
        <v>167</v>
      </c>
      <c r="D59" s="1100"/>
      <c r="E59" s="1101"/>
      <c r="F59" s="279">
        <v>716</v>
      </c>
      <c r="G59" s="279">
        <v>566</v>
      </c>
      <c r="H59" s="287">
        <v>563</v>
      </c>
    </row>
    <row r="60" spans="2:8" ht="45.75" customHeight="1" x14ac:dyDescent="0.15">
      <c r="B60" s="270"/>
      <c r="C60" s="1099" t="s">
        <v>498</v>
      </c>
      <c r="D60" s="1100"/>
      <c r="E60" s="1101"/>
      <c r="F60" s="279">
        <v>200</v>
      </c>
      <c r="G60" s="279">
        <v>200</v>
      </c>
      <c r="H60" s="287">
        <v>200</v>
      </c>
    </row>
    <row r="61" spans="2:8" ht="45.75" customHeight="1" x14ac:dyDescent="0.15">
      <c r="B61" s="270"/>
      <c r="C61" s="1099" t="s">
        <v>447</v>
      </c>
      <c r="D61" s="1100"/>
      <c r="E61" s="1101"/>
      <c r="F61" s="279">
        <v>187</v>
      </c>
      <c r="G61" s="279">
        <v>184</v>
      </c>
      <c r="H61" s="287">
        <v>182</v>
      </c>
    </row>
    <row r="62" spans="2:8" ht="45.75" customHeight="1" x14ac:dyDescent="0.15">
      <c r="B62" s="271"/>
      <c r="C62" s="1102" t="s">
        <v>284</v>
      </c>
      <c r="D62" s="1103"/>
      <c r="E62" s="1104"/>
      <c r="F62" s="280" t="s">
        <v>201</v>
      </c>
      <c r="G62" s="280">
        <v>155</v>
      </c>
      <c r="H62" s="288">
        <v>133</v>
      </c>
    </row>
    <row r="63" spans="2:8" ht="52.5" customHeight="1" x14ac:dyDescent="0.15">
      <c r="B63" s="272"/>
      <c r="C63" s="1105" t="s">
        <v>110</v>
      </c>
      <c r="D63" s="1105"/>
      <c r="E63" s="1106"/>
      <c r="F63" s="281">
        <v>5557</v>
      </c>
      <c r="G63" s="281">
        <v>5329</v>
      </c>
      <c r="H63" s="289">
        <v>6130</v>
      </c>
    </row>
    <row r="64" spans="2:8" x14ac:dyDescent="0.15"/>
  </sheetData>
  <sheetProtection algorithmName="SHA-512" hashValue="0ikWzWiAx1aQuYCeB/qqGHdzfKp9rJn8GjibEyHoPTGdX8Li2Op9ZFtqG2b71HB9aLfVDTsjZrZLDEHIDaHx5w==" saltValue="hameSjewWDPixwOIOcLfl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view="pageBreakPreview" zoomScaleNormal="60" zoomScaleSheetLayoutView="100" workbookViewId="0"/>
  </sheetViews>
  <sheetFormatPr defaultColWidth="0" defaultRowHeight="13.5" customHeight="1" zeroHeight="1" x14ac:dyDescent="0.15"/>
  <cols>
    <col min="1" max="1" width="6.375" style="315" customWidth="1"/>
    <col min="2" max="107" width="2.5" style="315" customWidth="1"/>
    <col min="108" max="108" width="6.125" style="323" customWidth="1"/>
    <col min="109" max="109" width="5.875" style="322" customWidth="1"/>
    <col min="110" max="16384" width="8.625" style="315" hidden="1"/>
  </cols>
  <sheetData>
    <row r="1" spans="1:109" ht="42.75" customHeight="1" x14ac:dyDescent="0.15">
      <c r="A1" s="313"/>
      <c r="B1" s="314"/>
      <c r="DD1" s="315"/>
      <c r="DE1" s="315"/>
    </row>
    <row r="2" spans="1:109" ht="25.5" customHeight="1" x14ac:dyDescent="0.15">
      <c r="A2" s="316"/>
      <c r="C2" s="316"/>
      <c r="O2" s="316"/>
      <c r="P2" s="316"/>
      <c r="Q2" s="316"/>
      <c r="R2" s="316"/>
      <c r="S2" s="316"/>
      <c r="T2" s="316"/>
      <c r="U2" s="316"/>
      <c r="V2" s="316"/>
      <c r="W2" s="316"/>
      <c r="X2" s="316"/>
      <c r="Y2" s="316"/>
      <c r="Z2" s="316"/>
      <c r="AA2" s="316"/>
      <c r="AB2" s="316"/>
      <c r="AC2" s="316"/>
      <c r="AD2" s="316"/>
      <c r="AE2" s="316"/>
      <c r="AF2" s="316"/>
      <c r="AG2" s="316"/>
      <c r="AH2" s="316"/>
      <c r="AI2" s="316"/>
      <c r="AU2" s="316"/>
      <c r="BG2" s="316"/>
      <c r="BS2" s="316"/>
      <c r="CE2" s="316"/>
      <c r="CQ2" s="316"/>
      <c r="DD2" s="315"/>
      <c r="DE2" s="315"/>
    </row>
    <row r="3" spans="1:109" ht="25.5" customHeight="1" x14ac:dyDescent="0.15">
      <c r="A3" s="316"/>
      <c r="C3" s="316"/>
      <c r="O3" s="316"/>
      <c r="P3" s="316"/>
      <c r="Q3" s="316"/>
      <c r="R3" s="316"/>
      <c r="S3" s="316"/>
      <c r="T3" s="316"/>
      <c r="U3" s="316"/>
      <c r="V3" s="316"/>
      <c r="W3" s="316"/>
      <c r="X3" s="316"/>
      <c r="Y3" s="316"/>
      <c r="Z3" s="316"/>
      <c r="AA3" s="316"/>
      <c r="AB3" s="316"/>
      <c r="AC3" s="316"/>
      <c r="AD3" s="316"/>
      <c r="AE3" s="316"/>
      <c r="AF3" s="316"/>
      <c r="AG3" s="316"/>
      <c r="AH3" s="316"/>
      <c r="AI3" s="316"/>
      <c r="AU3" s="316"/>
      <c r="BG3" s="316"/>
      <c r="BS3" s="316"/>
      <c r="CE3" s="316"/>
      <c r="CQ3" s="316"/>
      <c r="DD3" s="315"/>
      <c r="DE3" s="315"/>
    </row>
    <row r="4" spans="1:109" s="317" customFormat="1" x14ac:dyDescent="0.15">
      <c r="A4" s="316"/>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c r="CN4" s="316"/>
      <c r="CO4" s="316"/>
      <c r="CP4" s="316"/>
      <c r="CQ4" s="316"/>
      <c r="CR4" s="316"/>
      <c r="CS4" s="316"/>
      <c r="CT4" s="316"/>
      <c r="CU4" s="316"/>
      <c r="CV4" s="316"/>
      <c r="CW4" s="316"/>
      <c r="CX4" s="316"/>
      <c r="CY4" s="316"/>
      <c r="CZ4" s="316"/>
      <c r="DA4" s="316"/>
      <c r="DB4" s="316"/>
      <c r="DC4" s="316"/>
      <c r="DD4" s="316"/>
      <c r="DE4" s="316"/>
    </row>
    <row r="5" spans="1:109" s="317" customFormat="1" x14ac:dyDescent="0.15">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c r="CY5" s="316"/>
      <c r="CZ5" s="316"/>
      <c r="DA5" s="316"/>
      <c r="DB5" s="316"/>
      <c r="DC5" s="316"/>
      <c r="DD5" s="316"/>
      <c r="DE5" s="316"/>
    </row>
    <row r="6" spans="1:109" s="317" customFormat="1" x14ac:dyDescent="0.15">
      <c r="A6" s="316"/>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6"/>
      <c r="CN6" s="316"/>
      <c r="CO6" s="316"/>
      <c r="CP6" s="316"/>
      <c r="CQ6" s="316"/>
      <c r="CR6" s="316"/>
      <c r="CS6" s="316"/>
      <c r="CT6" s="316"/>
      <c r="CU6" s="316"/>
      <c r="CV6" s="316"/>
      <c r="CW6" s="316"/>
      <c r="CX6" s="316"/>
      <c r="CY6" s="316"/>
      <c r="CZ6" s="316"/>
      <c r="DA6" s="316"/>
      <c r="DB6" s="316"/>
      <c r="DC6" s="316"/>
      <c r="DD6" s="316"/>
      <c r="DE6" s="316"/>
    </row>
    <row r="7" spans="1:109" s="317" customFormat="1" x14ac:dyDescent="0.15">
      <c r="A7" s="316"/>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316"/>
      <c r="BQ7" s="316"/>
      <c r="BR7" s="316"/>
      <c r="BS7" s="316"/>
      <c r="BT7" s="316"/>
      <c r="BU7" s="316"/>
      <c r="BV7" s="316"/>
      <c r="BW7" s="316"/>
      <c r="BX7" s="316"/>
      <c r="BY7" s="316"/>
      <c r="BZ7" s="316"/>
      <c r="CA7" s="316"/>
      <c r="CB7" s="316"/>
      <c r="CC7" s="316"/>
      <c r="CD7" s="316"/>
      <c r="CE7" s="316"/>
      <c r="CF7" s="316"/>
      <c r="CG7" s="316"/>
      <c r="CH7" s="316"/>
      <c r="CI7" s="316"/>
      <c r="CJ7" s="316"/>
      <c r="CK7" s="316"/>
      <c r="CL7" s="316"/>
      <c r="CM7" s="316"/>
      <c r="CN7" s="316"/>
      <c r="CO7" s="316"/>
      <c r="CP7" s="316"/>
      <c r="CQ7" s="316"/>
      <c r="CR7" s="316"/>
      <c r="CS7" s="316"/>
      <c r="CT7" s="316"/>
      <c r="CU7" s="316"/>
      <c r="CV7" s="316"/>
      <c r="CW7" s="316"/>
      <c r="CX7" s="316"/>
      <c r="CY7" s="316"/>
      <c r="CZ7" s="316"/>
      <c r="DA7" s="316"/>
      <c r="DB7" s="316"/>
      <c r="DC7" s="316"/>
      <c r="DD7" s="316"/>
      <c r="DE7" s="316"/>
    </row>
    <row r="8" spans="1:109" s="317" customFormat="1" x14ac:dyDescent="0.15">
      <c r="A8" s="316"/>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c r="BQ8" s="316"/>
      <c r="BR8" s="316"/>
      <c r="BS8" s="316"/>
      <c r="BT8" s="316"/>
      <c r="BU8" s="316"/>
      <c r="BV8" s="316"/>
      <c r="BW8" s="316"/>
      <c r="BX8" s="316"/>
      <c r="BY8" s="316"/>
      <c r="BZ8" s="316"/>
      <c r="CA8" s="316"/>
      <c r="CB8" s="316"/>
      <c r="CC8" s="316"/>
      <c r="CD8" s="316"/>
      <c r="CE8" s="316"/>
      <c r="CF8" s="316"/>
      <c r="CG8" s="316"/>
      <c r="CH8" s="316"/>
      <c r="CI8" s="316"/>
      <c r="CJ8" s="316"/>
      <c r="CK8" s="316"/>
      <c r="CL8" s="316"/>
      <c r="CM8" s="316"/>
      <c r="CN8" s="316"/>
      <c r="CO8" s="316"/>
      <c r="CP8" s="316"/>
      <c r="CQ8" s="316"/>
      <c r="CR8" s="316"/>
      <c r="CS8" s="316"/>
      <c r="CT8" s="316"/>
      <c r="CU8" s="316"/>
      <c r="CV8" s="316"/>
      <c r="CW8" s="316"/>
      <c r="CX8" s="316"/>
      <c r="CY8" s="316"/>
      <c r="CZ8" s="316"/>
      <c r="DA8" s="316"/>
      <c r="DB8" s="316"/>
      <c r="DC8" s="316"/>
      <c r="DD8" s="316"/>
      <c r="DE8" s="316"/>
    </row>
    <row r="9" spans="1:109" s="317" customFormat="1" x14ac:dyDescent="0.15">
      <c r="A9" s="316"/>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CH9" s="316"/>
      <c r="CI9" s="316"/>
      <c r="CJ9" s="316"/>
      <c r="CK9" s="316"/>
      <c r="CL9" s="316"/>
      <c r="CM9" s="316"/>
      <c r="CN9" s="316"/>
      <c r="CO9" s="316"/>
      <c r="CP9" s="316"/>
      <c r="CQ9" s="316"/>
      <c r="CR9" s="316"/>
      <c r="CS9" s="316"/>
      <c r="CT9" s="316"/>
      <c r="CU9" s="316"/>
      <c r="CV9" s="316"/>
      <c r="CW9" s="316"/>
      <c r="CX9" s="316"/>
      <c r="CY9" s="316"/>
      <c r="CZ9" s="316"/>
      <c r="DA9" s="316"/>
      <c r="DB9" s="316"/>
      <c r="DC9" s="316"/>
      <c r="DD9" s="316"/>
      <c r="DE9" s="316"/>
    </row>
    <row r="10" spans="1:109" s="317" customFormat="1" x14ac:dyDescent="0.15">
      <c r="A10" s="316"/>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c r="DA10" s="316"/>
      <c r="DB10" s="316"/>
      <c r="DC10" s="316"/>
      <c r="DD10" s="316"/>
      <c r="DE10" s="316"/>
    </row>
    <row r="11" spans="1:109" s="317" customFormat="1" x14ac:dyDescent="0.15">
      <c r="A11" s="316"/>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c r="DA11" s="316"/>
      <c r="DB11" s="316"/>
      <c r="DC11" s="316"/>
      <c r="DD11" s="316"/>
      <c r="DE11" s="316"/>
    </row>
    <row r="12" spans="1:109" s="317" customFormat="1" x14ac:dyDescent="0.15">
      <c r="A12" s="316"/>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c r="DA12" s="316"/>
      <c r="DB12" s="316"/>
      <c r="DC12" s="316"/>
      <c r="DD12" s="316"/>
      <c r="DE12" s="316"/>
    </row>
    <row r="13" spans="1:109" s="317" customFormat="1" x14ac:dyDescent="0.15">
      <c r="A13" s="316"/>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c r="DA13" s="316"/>
      <c r="DB13" s="316"/>
      <c r="DC13" s="316"/>
      <c r="DD13" s="316"/>
      <c r="DE13" s="316"/>
    </row>
    <row r="14" spans="1:109" s="317" customFormat="1" x14ac:dyDescent="0.15">
      <c r="A14" s="316"/>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row>
    <row r="15" spans="1:109" s="317" customFormat="1" x14ac:dyDescent="0.15">
      <c r="A15" s="315"/>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row>
    <row r="16" spans="1:109" s="317" customFormat="1" x14ac:dyDescent="0.15">
      <c r="A16" s="315"/>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row>
    <row r="17" spans="1:109" s="317" customFormat="1" x14ac:dyDescent="0.15">
      <c r="A17" s="315"/>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row>
    <row r="18" spans="1:109" s="317" customFormat="1" x14ac:dyDescent="0.15">
      <c r="A18" s="315"/>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row>
    <row r="19" spans="1:109" x14ac:dyDescent="0.15">
      <c r="DD19" s="315"/>
      <c r="DE19" s="315"/>
    </row>
    <row r="20" spans="1:109" x14ac:dyDescent="0.15">
      <c r="DD20" s="315"/>
      <c r="DE20" s="315"/>
    </row>
    <row r="21" spans="1:109" ht="17.25" customHeight="1" x14ac:dyDescent="0.15">
      <c r="B21" s="318"/>
      <c r="C21" s="319"/>
      <c r="D21" s="319"/>
      <c r="E21" s="319"/>
      <c r="F21" s="319"/>
      <c r="G21" s="319"/>
      <c r="H21" s="319"/>
      <c r="I21" s="319"/>
      <c r="J21" s="319"/>
      <c r="K21" s="319"/>
      <c r="L21" s="319"/>
      <c r="M21" s="319"/>
      <c r="N21" s="320"/>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20"/>
      <c r="AU21" s="319"/>
      <c r="AV21" s="319"/>
      <c r="AW21" s="319"/>
      <c r="AX21" s="319"/>
      <c r="AY21" s="319"/>
      <c r="AZ21" s="319"/>
      <c r="BA21" s="319"/>
      <c r="BB21" s="319"/>
      <c r="BC21" s="319"/>
      <c r="BD21" s="319"/>
      <c r="BE21" s="319"/>
      <c r="BF21" s="320"/>
      <c r="BG21" s="319"/>
      <c r="BH21" s="319"/>
      <c r="BI21" s="319"/>
      <c r="BJ21" s="319"/>
      <c r="BK21" s="319"/>
      <c r="BL21" s="319"/>
      <c r="BM21" s="319"/>
      <c r="BN21" s="319"/>
      <c r="BO21" s="319"/>
      <c r="BP21" s="319"/>
      <c r="BQ21" s="319"/>
      <c r="BR21" s="320"/>
      <c r="BS21" s="319"/>
      <c r="BT21" s="319"/>
      <c r="BU21" s="319"/>
      <c r="BV21" s="319"/>
      <c r="BW21" s="319"/>
      <c r="BX21" s="319"/>
      <c r="BY21" s="319"/>
      <c r="BZ21" s="319"/>
      <c r="CA21" s="319"/>
      <c r="CB21" s="319"/>
      <c r="CC21" s="319"/>
      <c r="CD21" s="320"/>
      <c r="CE21" s="319"/>
      <c r="CF21" s="319"/>
      <c r="CG21" s="319"/>
      <c r="CH21" s="319"/>
      <c r="CI21" s="319"/>
      <c r="CJ21" s="319"/>
      <c r="CK21" s="319"/>
      <c r="CL21" s="319"/>
      <c r="CM21" s="319"/>
      <c r="CN21" s="319"/>
      <c r="CO21" s="319"/>
      <c r="CP21" s="320"/>
      <c r="CQ21" s="319"/>
      <c r="CR21" s="319"/>
      <c r="CS21" s="319"/>
      <c r="CT21" s="319"/>
      <c r="CU21" s="319"/>
      <c r="CV21" s="319"/>
      <c r="CW21" s="319"/>
      <c r="CX21" s="319"/>
      <c r="CY21" s="319"/>
      <c r="CZ21" s="319"/>
      <c r="DA21" s="319"/>
      <c r="DB21" s="320"/>
      <c r="DC21" s="319"/>
      <c r="DD21" s="321"/>
      <c r="DE21" s="315"/>
    </row>
    <row r="22" spans="1:109" ht="17.25" customHeight="1" x14ac:dyDescent="0.15">
      <c r="B22" s="322"/>
    </row>
    <row r="23" spans="1:109" x14ac:dyDescent="0.15">
      <c r="B23" s="322"/>
    </row>
    <row r="24" spans="1:109" x14ac:dyDescent="0.15">
      <c r="B24" s="322"/>
    </row>
    <row r="25" spans="1:109" x14ac:dyDescent="0.15">
      <c r="B25" s="322"/>
    </row>
    <row r="26" spans="1:109" x14ac:dyDescent="0.15">
      <c r="B26" s="322"/>
    </row>
    <row r="27" spans="1:109" x14ac:dyDescent="0.15">
      <c r="B27" s="322"/>
    </row>
    <row r="28" spans="1:109" x14ac:dyDescent="0.15">
      <c r="B28" s="322"/>
    </row>
    <row r="29" spans="1:109" x14ac:dyDescent="0.15">
      <c r="B29" s="322"/>
    </row>
    <row r="30" spans="1:109" x14ac:dyDescent="0.15">
      <c r="B30" s="322"/>
    </row>
    <row r="31" spans="1:109" x14ac:dyDescent="0.15">
      <c r="B31" s="322"/>
    </row>
    <row r="32" spans="1:109" x14ac:dyDescent="0.15">
      <c r="B32" s="322"/>
    </row>
    <row r="33" spans="2:109" x14ac:dyDescent="0.15">
      <c r="B33" s="322"/>
    </row>
    <row r="34" spans="2:109" x14ac:dyDescent="0.15">
      <c r="B34" s="322"/>
    </row>
    <row r="35" spans="2:109" x14ac:dyDescent="0.15">
      <c r="B35" s="322"/>
    </row>
    <row r="36" spans="2:109" x14ac:dyDescent="0.15">
      <c r="B36" s="322"/>
    </row>
    <row r="37" spans="2:109" x14ac:dyDescent="0.15">
      <c r="B37" s="322"/>
    </row>
    <row r="38" spans="2:109" x14ac:dyDescent="0.15">
      <c r="B38" s="322"/>
    </row>
    <row r="39" spans="2:109" x14ac:dyDescent="0.15">
      <c r="B39" s="324"/>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c r="CF39" s="325"/>
      <c r="CG39" s="325"/>
      <c r="CH39" s="325"/>
      <c r="CI39" s="325"/>
      <c r="CJ39" s="325"/>
      <c r="CK39" s="325"/>
      <c r="CL39" s="325"/>
      <c r="CM39" s="325"/>
      <c r="CN39" s="325"/>
      <c r="CO39" s="325"/>
      <c r="CP39" s="325"/>
      <c r="CQ39" s="325"/>
      <c r="CR39" s="325"/>
      <c r="CS39" s="325"/>
      <c r="CT39" s="325"/>
      <c r="CU39" s="325"/>
      <c r="CV39" s="325"/>
      <c r="CW39" s="325"/>
      <c r="CX39" s="325"/>
      <c r="CY39" s="325"/>
      <c r="CZ39" s="325"/>
      <c r="DA39" s="325"/>
      <c r="DB39" s="325"/>
      <c r="DC39" s="325"/>
      <c r="DD39" s="326"/>
    </row>
    <row r="40" spans="2:109" x14ac:dyDescent="0.15">
      <c r="B40" s="327"/>
      <c r="DD40" s="327"/>
      <c r="DE40" s="315"/>
    </row>
    <row r="41" spans="2:109" ht="17.25" x14ac:dyDescent="0.15">
      <c r="B41" s="328" t="s">
        <v>548</v>
      </c>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19"/>
      <c r="BR41" s="319"/>
      <c r="BS41" s="319"/>
      <c r="BT41" s="319"/>
      <c r="BU41" s="319"/>
      <c r="BV41" s="319"/>
      <c r="BW41" s="319"/>
      <c r="BX41" s="319"/>
      <c r="BY41" s="319"/>
      <c r="BZ41" s="319"/>
      <c r="CA41" s="319"/>
      <c r="CB41" s="319"/>
      <c r="CC41" s="319"/>
      <c r="CD41" s="319"/>
      <c r="CE41" s="319"/>
      <c r="CF41" s="319"/>
      <c r="CG41" s="319"/>
      <c r="CH41" s="319"/>
      <c r="CI41" s="319"/>
      <c r="CJ41" s="319"/>
      <c r="CK41" s="319"/>
      <c r="CL41" s="319"/>
      <c r="CM41" s="319"/>
      <c r="CN41" s="319"/>
      <c r="CO41" s="319"/>
      <c r="CP41" s="319"/>
      <c r="CQ41" s="319"/>
      <c r="CR41" s="319"/>
      <c r="CS41" s="319"/>
      <c r="CT41" s="319"/>
      <c r="CU41" s="319"/>
      <c r="CV41" s="319"/>
      <c r="CW41" s="319"/>
      <c r="CX41" s="319"/>
      <c r="CY41" s="319"/>
      <c r="CZ41" s="319"/>
      <c r="DA41" s="319"/>
      <c r="DB41" s="319"/>
      <c r="DC41" s="319"/>
      <c r="DD41" s="321"/>
    </row>
    <row r="42" spans="2:109" x14ac:dyDescent="0.15">
      <c r="B42" s="322"/>
      <c r="G42" s="329"/>
      <c r="I42" s="330"/>
      <c r="J42" s="330"/>
      <c r="K42" s="330"/>
      <c r="AM42" s="329"/>
      <c r="AN42" s="329" t="s">
        <v>549</v>
      </c>
      <c r="AP42" s="330"/>
      <c r="AQ42" s="330"/>
      <c r="AR42" s="330"/>
      <c r="AY42" s="329"/>
      <c r="BA42" s="330"/>
      <c r="BB42" s="330"/>
      <c r="BC42" s="330"/>
      <c r="BK42" s="329"/>
      <c r="BM42" s="330"/>
      <c r="BN42" s="330"/>
      <c r="BO42" s="330"/>
      <c r="BW42" s="329"/>
      <c r="BY42" s="330"/>
      <c r="BZ42" s="330"/>
      <c r="CA42" s="330"/>
      <c r="CI42" s="329"/>
      <c r="CK42" s="330"/>
      <c r="CL42" s="330"/>
      <c r="CM42" s="330"/>
      <c r="CU42" s="329"/>
      <c r="CW42" s="330"/>
      <c r="CX42" s="330"/>
      <c r="CY42" s="330"/>
    </row>
    <row r="43" spans="2:109" ht="13.5" customHeight="1" x14ac:dyDescent="0.15">
      <c r="B43" s="322"/>
      <c r="AN43" s="1120" t="s">
        <v>558</v>
      </c>
      <c r="AO43" s="1121"/>
      <c r="AP43" s="1121"/>
      <c r="AQ43" s="1121"/>
      <c r="AR43" s="1121"/>
      <c r="AS43" s="1121"/>
      <c r="AT43" s="1121"/>
      <c r="AU43" s="1121"/>
      <c r="AV43" s="1121"/>
      <c r="AW43" s="1121"/>
      <c r="AX43" s="1121"/>
      <c r="AY43" s="1121"/>
      <c r="AZ43" s="1121"/>
      <c r="BA43" s="1121"/>
      <c r="BB43" s="1121"/>
      <c r="BC43" s="1121"/>
      <c r="BD43" s="1121"/>
      <c r="BE43" s="1121"/>
      <c r="BF43" s="1121"/>
      <c r="BG43" s="1121"/>
      <c r="BH43" s="1121"/>
      <c r="BI43" s="1121"/>
      <c r="BJ43" s="1121"/>
      <c r="BK43" s="1121"/>
      <c r="BL43" s="1121"/>
      <c r="BM43" s="1121"/>
      <c r="BN43" s="1121"/>
      <c r="BO43" s="1121"/>
      <c r="BP43" s="1121"/>
      <c r="BQ43" s="1121"/>
      <c r="BR43" s="1121"/>
      <c r="BS43" s="1121"/>
      <c r="BT43" s="1121"/>
      <c r="BU43" s="1121"/>
      <c r="BV43" s="1121"/>
      <c r="BW43" s="1121"/>
      <c r="BX43" s="1121"/>
      <c r="BY43" s="1121"/>
      <c r="BZ43" s="1121"/>
      <c r="CA43" s="1121"/>
      <c r="CB43" s="1121"/>
      <c r="CC43" s="1121"/>
      <c r="CD43" s="1121"/>
      <c r="CE43" s="1121"/>
      <c r="CF43" s="1121"/>
      <c r="CG43" s="1121"/>
      <c r="CH43" s="1121"/>
      <c r="CI43" s="1121"/>
      <c r="CJ43" s="1121"/>
      <c r="CK43" s="1121"/>
      <c r="CL43" s="1121"/>
      <c r="CM43" s="1121"/>
      <c r="CN43" s="1121"/>
      <c r="CO43" s="1121"/>
      <c r="CP43" s="1121"/>
      <c r="CQ43" s="1121"/>
      <c r="CR43" s="1121"/>
      <c r="CS43" s="1121"/>
      <c r="CT43" s="1121"/>
      <c r="CU43" s="1121"/>
      <c r="CV43" s="1121"/>
      <c r="CW43" s="1121"/>
      <c r="CX43" s="1121"/>
      <c r="CY43" s="1121"/>
      <c r="CZ43" s="1121"/>
      <c r="DA43" s="1121"/>
      <c r="DB43" s="1121"/>
      <c r="DC43" s="1122"/>
    </row>
    <row r="44" spans="2:109" x14ac:dyDescent="0.15">
      <c r="B44" s="322"/>
      <c r="AN44" s="1123"/>
      <c r="AO44" s="1124"/>
      <c r="AP44" s="1124"/>
      <c r="AQ44" s="1124"/>
      <c r="AR44" s="1124"/>
      <c r="AS44" s="1124"/>
      <c r="AT44" s="1124"/>
      <c r="AU44" s="1124"/>
      <c r="AV44" s="1124"/>
      <c r="AW44" s="1124"/>
      <c r="AX44" s="1124"/>
      <c r="AY44" s="1124"/>
      <c r="AZ44" s="1124"/>
      <c r="BA44" s="1124"/>
      <c r="BB44" s="1124"/>
      <c r="BC44" s="1124"/>
      <c r="BD44" s="1124"/>
      <c r="BE44" s="1124"/>
      <c r="BF44" s="1124"/>
      <c r="BG44" s="1124"/>
      <c r="BH44" s="1124"/>
      <c r="BI44" s="1124"/>
      <c r="BJ44" s="1124"/>
      <c r="BK44" s="1124"/>
      <c r="BL44" s="1124"/>
      <c r="BM44" s="1124"/>
      <c r="BN44" s="1124"/>
      <c r="BO44" s="1124"/>
      <c r="BP44" s="1124"/>
      <c r="BQ44" s="1124"/>
      <c r="BR44" s="1124"/>
      <c r="BS44" s="1124"/>
      <c r="BT44" s="1124"/>
      <c r="BU44" s="1124"/>
      <c r="BV44" s="1124"/>
      <c r="BW44" s="1124"/>
      <c r="BX44" s="1124"/>
      <c r="BY44" s="1124"/>
      <c r="BZ44" s="1124"/>
      <c r="CA44" s="1124"/>
      <c r="CB44" s="1124"/>
      <c r="CC44" s="1124"/>
      <c r="CD44" s="1124"/>
      <c r="CE44" s="1124"/>
      <c r="CF44" s="1124"/>
      <c r="CG44" s="1124"/>
      <c r="CH44" s="1124"/>
      <c r="CI44" s="1124"/>
      <c r="CJ44" s="1124"/>
      <c r="CK44" s="1124"/>
      <c r="CL44" s="1124"/>
      <c r="CM44" s="1124"/>
      <c r="CN44" s="1124"/>
      <c r="CO44" s="1124"/>
      <c r="CP44" s="1124"/>
      <c r="CQ44" s="1124"/>
      <c r="CR44" s="1124"/>
      <c r="CS44" s="1124"/>
      <c r="CT44" s="1124"/>
      <c r="CU44" s="1124"/>
      <c r="CV44" s="1124"/>
      <c r="CW44" s="1124"/>
      <c r="CX44" s="1124"/>
      <c r="CY44" s="1124"/>
      <c r="CZ44" s="1124"/>
      <c r="DA44" s="1124"/>
      <c r="DB44" s="1124"/>
      <c r="DC44" s="1125"/>
    </row>
    <row r="45" spans="2:109" x14ac:dyDescent="0.15">
      <c r="B45" s="322"/>
      <c r="AN45" s="1123"/>
      <c r="AO45" s="1124"/>
      <c r="AP45" s="1124"/>
      <c r="AQ45" s="1124"/>
      <c r="AR45" s="1124"/>
      <c r="AS45" s="1124"/>
      <c r="AT45" s="1124"/>
      <c r="AU45" s="1124"/>
      <c r="AV45" s="1124"/>
      <c r="AW45" s="1124"/>
      <c r="AX45" s="1124"/>
      <c r="AY45" s="1124"/>
      <c r="AZ45" s="1124"/>
      <c r="BA45" s="1124"/>
      <c r="BB45" s="1124"/>
      <c r="BC45" s="1124"/>
      <c r="BD45" s="1124"/>
      <c r="BE45" s="1124"/>
      <c r="BF45" s="1124"/>
      <c r="BG45" s="1124"/>
      <c r="BH45" s="1124"/>
      <c r="BI45" s="1124"/>
      <c r="BJ45" s="1124"/>
      <c r="BK45" s="1124"/>
      <c r="BL45" s="1124"/>
      <c r="BM45" s="1124"/>
      <c r="BN45" s="1124"/>
      <c r="BO45" s="1124"/>
      <c r="BP45" s="1124"/>
      <c r="BQ45" s="1124"/>
      <c r="BR45" s="1124"/>
      <c r="BS45" s="1124"/>
      <c r="BT45" s="1124"/>
      <c r="BU45" s="1124"/>
      <c r="BV45" s="1124"/>
      <c r="BW45" s="1124"/>
      <c r="BX45" s="1124"/>
      <c r="BY45" s="1124"/>
      <c r="BZ45" s="1124"/>
      <c r="CA45" s="1124"/>
      <c r="CB45" s="1124"/>
      <c r="CC45" s="1124"/>
      <c r="CD45" s="1124"/>
      <c r="CE45" s="1124"/>
      <c r="CF45" s="1124"/>
      <c r="CG45" s="1124"/>
      <c r="CH45" s="1124"/>
      <c r="CI45" s="1124"/>
      <c r="CJ45" s="1124"/>
      <c r="CK45" s="1124"/>
      <c r="CL45" s="1124"/>
      <c r="CM45" s="1124"/>
      <c r="CN45" s="1124"/>
      <c r="CO45" s="1124"/>
      <c r="CP45" s="1124"/>
      <c r="CQ45" s="1124"/>
      <c r="CR45" s="1124"/>
      <c r="CS45" s="1124"/>
      <c r="CT45" s="1124"/>
      <c r="CU45" s="1124"/>
      <c r="CV45" s="1124"/>
      <c r="CW45" s="1124"/>
      <c r="CX45" s="1124"/>
      <c r="CY45" s="1124"/>
      <c r="CZ45" s="1124"/>
      <c r="DA45" s="1124"/>
      <c r="DB45" s="1124"/>
      <c r="DC45" s="1125"/>
    </row>
    <row r="46" spans="2:109" x14ac:dyDescent="0.15">
      <c r="B46" s="322"/>
      <c r="AN46" s="1123"/>
      <c r="AO46" s="1124"/>
      <c r="AP46" s="1124"/>
      <c r="AQ46" s="1124"/>
      <c r="AR46" s="1124"/>
      <c r="AS46" s="1124"/>
      <c r="AT46" s="1124"/>
      <c r="AU46" s="1124"/>
      <c r="AV46" s="1124"/>
      <c r="AW46" s="1124"/>
      <c r="AX46" s="1124"/>
      <c r="AY46" s="1124"/>
      <c r="AZ46" s="1124"/>
      <c r="BA46" s="1124"/>
      <c r="BB46" s="1124"/>
      <c r="BC46" s="1124"/>
      <c r="BD46" s="1124"/>
      <c r="BE46" s="1124"/>
      <c r="BF46" s="1124"/>
      <c r="BG46" s="1124"/>
      <c r="BH46" s="1124"/>
      <c r="BI46" s="1124"/>
      <c r="BJ46" s="1124"/>
      <c r="BK46" s="1124"/>
      <c r="BL46" s="1124"/>
      <c r="BM46" s="1124"/>
      <c r="BN46" s="1124"/>
      <c r="BO46" s="1124"/>
      <c r="BP46" s="1124"/>
      <c r="BQ46" s="1124"/>
      <c r="BR46" s="1124"/>
      <c r="BS46" s="1124"/>
      <c r="BT46" s="1124"/>
      <c r="BU46" s="1124"/>
      <c r="BV46" s="1124"/>
      <c r="BW46" s="1124"/>
      <c r="BX46" s="1124"/>
      <c r="BY46" s="1124"/>
      <c r="BZ46" s="1124"/>
      <c r="CA46" s="1124"/>
      <c r="CB46" s="1124"/>
      <c r="CC46" s="1124"/>
      <c r="CD46" s="1124"/>
      <c r="CE46" s="1124"/>
      <c r="CF46" s="1124"/>
      <c r="CG46" s="1124"/>
      <c r="CH46" s="1124"/>
      <c r="CI46" s="1124"/>
      <c r="CJ46" s="1124"/>
      <c r="CK46" s="1124"/>
      <c r="CL46" s="1124"/>
      <c r="CM46" s="1124"/>
      <c r="CN46" s="1124"/>
      <c r="CO46" s="1124"/>
      <c r="CP46" s="1124"/>
      <c r="CQ46" s="1124"/>
      <c r="CR46" s="1124"/>
      <c r="CS46" s="1124"/>
      <c r="CT46" s="1124"/>
      <c r="CU46" s="1124"/>
      <c r="CV46" s="1124"/>
      <c r="CW46" s="1124"/>
      <c r="CX46" s="1124"/>
      <c r="CY46" s="1124"/>
      <c r="CZ46" s="1124"/>
      <c r="DA46" s="1124"/>
      <c r="DB46" s="1124"/>
      <c r="DC46" s="1125"/>
    </row>
    <row r="47" spans="2:109" x14ac:dyDescent="0.15">
      <c r="B47" s="322"/>
      <c r="AN47" s="1126"/>
      <c r="AO47" s="1127"/>
      <c r="AP47" s="1127"/>
      <c r="AQ47" s="1127"/>
      <c r="AR47" s="1127"/>
      <c r="AS47" s="1127"/>
      <c r="AT47" s="1127"/>
      <c r="AU47" s="1127"/>
      <c r="AV47" s="1127"/>
      <c r="AW47" s="1127"/>
      <c r="AX47" s="1127"/>
      <c r="AY47" s="1127"/>
      <c r="AZ47" s="1127"/>
      <c r="BA47" s="1127"/>
      <c r="BB47" s="1127"/>
      <c r="BC47" s="1127"/>
      <c r="BD47" s="1127"/>
      <c r="BE47" s="1127"/>
      <c r="BF47" s="1127"/>
      <c r="BG47" s="1127"/>
      <c r="BH47" s="1127"/>
      <c r="BI47" s="1127"/>
      <c r="BJ47" s="1127"/>
      <c r="BK47" s="1127"/>
      <c r="BL47" s="1127"/>
      <c r="BM47" s="1127"/>
      <c r="BN47" s="1127"/>
      <c r="BO47" s="1127"/>
      <c r="BP47" s="1127"/>
      <c r="BQ47" s="1127"/>
      <c r="BR47" s="1127"/>
      <c r="BS47" s="1127"/>
      <c r="BT47" s="1127"/>
      <c r="BU47" s="1127"/>
      <c r="BV47" s="1127"/>
      <c r="BW47" s="1127"/>
      <c r="BX47" s="1127"/>
      <c r="BY47" s="1127"/>
      <c r="BZ47" s="1127"/>
      <c r="CA47" s="1127"/>
      <c r="CB47" s="1127"/>
      <c r="CC47" s="1127"/>
      <c r="CD47" s="1127"/>
      <c r="CE47" s="1127"/>
      <c r="CF47" s="1127"/>
      <c r="CG47" s="1127"/>
      <c r="CH47" s="1127"/>
      <c r="CI47" s="1127"/>
      <c r="CJ47" s="1127"/>
      <c r="CK47" s="1127"/>
      <c r="CL47" s="1127"/>
      <c r="CM47" s="1127"/>
      <c r="CN47" s="1127"/>
      <c r="CO47" s="1127"/>
      <c r="CP47" s="1127"/>
      <c r="CQ47" s="1127"/>
      <c r="CR47" s="1127"/>
      <c r="CS47" s="1127"/>
      <c r="CT47" s="1127"/>
      <c r="CU47" s="1127"/>
      <c r="CV47" s="1127"/>
      <c r="CW47" s="1127"/>
      <c r="CX47" s="1127"/>
      <c r="CY47" s="1127"/>
      <c r="CZ47" s="1127"/>
      <c r="DA47" s="1127"/>
      <c r="DB47" s="1127"/>
      <c r="DC47" s="1128"/>
    </row>
    <row r="48" spans="2:109" x14ac:dyDescent="0.15">
      <c r="B48" s="322"/>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322"/>
      <c r="AN49" s="315" t="s">
        <v>550</v>
      </c>
    </row>
    <row r="50" spans="1:109" x14ac:dyDescent="0.15">
      <c r="B50" s="322"/>
      <c r="G50" s="1113"/>
      <c r="H50" s="1113"/>
      <c r="I50" s="1113"/>
      <c r="J50" s="1113"/>
      <c r="K50" s="332"/>
      <c r="L50" s="332"/>
      <c r="M50" s="333"/>
      <c r="N50" s="333"/>
      <c r="AN50" s="1114"/>
      <c r="AO50" s="1115"/>
      <c r="AP50" s="1115"/>
      <c r="AQ50" s="1115"/>
      <c r="AR50" s="1115"/>
      <c r="AS50" s="1115"/>
      <c r="AT50" s="1115"/>
      <c r="AU50" s="1115"/>
      <c r="AV50" s="1115"/>
      <c r="AW50" s="1115"/>
      <c r="AX50" s="1115"/>
      <c r="AY50" s="1115"/>
      <c r="AZ50" s="1115"/>
      <c r="BA50" s="1115"/>
      <c r="BB50" s="1115"/>
      <c r="BC50" s="1115"/>
      <c r="BD50" s="1115"/>
      <c r="BE50" s="1115"/>
      <c r="BF50" s="1115"/>
      <c r="BG50" s="1115"/>
      <c r="BH50" s="1115"/>
      <c r="BI50" s="1115"/>
      <c r="BJ50" s="1115"/>
      <c r="BK50" s="1115"/>
      <c r="BL50" s="1115"/>
      <c r="BM50" s="1115"/>
      <c r="BN50" s="1115"/>
      <c r="BO50" s="1116"/>
      <c r="BP50" s="1117" t="s">
        <v>383</v>
      </c>
      <c r="BQ50" s="1117"/>
      <c r="BR50" s="1117"/>
      <c r="BS50" s="1117"/>
      <c r="BT50" s="1117"/>
      <c r="BU50" s="1117"/>
      <c r="BV50" s="1117"/>
      <c r="BW50" s="1117"/>
      <c r="BX50" s="1117" t="s">
        <v>349</v>
      </c>
      <c r="BY50" s="1117"/>
      <c r="BZ50" s="1117"/>
      <c r="CA50" s="1117"/>
      <c r="CB50" s="1117"/>
      <c r="CC50" s="1117"/>
      <c r="CD50" s="1117"/>
      <c r="CE50" s="1117"/>
      <c r="CF50" s="1117" t="s">
        <v>5</v>
      </c>
      <c r="CG50" s="1117"/>
      <c r="CH50" s="1117"/>
      <c r="CI50" s="1117"/>
      <c r="CJ50" s="1117"/>
      <c r="CK50" s="1117"/>
      <c r="CL50" s="1117"/>
      <c r="CM50" s="1117"/>
      <c r="CN50" s="1117" t="s">
        <v>488</v>
      </c>
      <c r="CO50" s="1117"/>
      <c r="CP50" s="1117"/>
      <c r="CQ50" s="1117"/>
      <c r="CR50" s="1117"/>
      <c r="CS50" s="1117"/>
      <c r="CT50" s="1117"/>
      <c r="CU50" s="1117"/>
      <c r="CV50" s="1117" t="s">
        <v>437</v>
      </c>
      <c r="CW50" s="1117"/>
      <c r="CX50" s="1117"/>
      <c r="CY50" s="1117"/>
      <c r="CZ50" s="1117"/>
      <c r="DA50" s="1117"/>
      <c r="DB50" s="1117"/>
      <c r="DC50" s="1117"/>
    </row>
    <row r="51" spans="1:109" ht="13.5" customHeight="1" x14ac:dyDescent="0.15">
      <c r="B51" s="322"/>
      <c r="G51" s="1130"/>
      <c r="H51" s="1130"/>
      <c r="I51" s="1131"/>
      <c r="J51" s="1131"/>
      <c r="K51" s="1129"/>
      <c r="L51" s="1129"/>
      <c r="M51" s="1129"/>
      <c r="N51" s="1129"/>
      <c r="AM51" s="331"/>
      <c r="AN51" s="1119" t="s">
        <v>551</v>
      </c>
      <c r="AO51" s="1119"/>
      <c r="AP51" s="1119"/>
      <c r="AQ51" s="1119"/>
      <c r="AR51" s="1119"/>
      <c r="AS51" s="1119"/>
      <c r="AT51" s="1119"/>
      <c r="AU51" s="1119"/>
      <c r="AV51" s="1119"/>
      <c r="AW51" s="1119"/>
      <c r="AX51" s="1119"/>
      <c r="AY51" s="1119"/>
      <c r="AZ51" s="1119"/>
      <c r="BA51" s="1119"/>
      <c r="BB51" s="1119" t="s">
        <v>552</v>
      </c>
      <c r="BC51" s="1119"/>
      <c r="BD51" s="1119"/>
      <c r="BE51" s="1119"/>
      <c r="BF51" s="1119"/>
      <c r="BG51" s="1119"/>
      <c r="BH51" s="1119"/>
      <c r="BI51" s="1119"/>
      <c r="BJ51" s="1119"/>
      <c r="BK51" s="1119"/>
      <c r="BL51" s="1119"/>
      <c r="BM51" s="1119"/>
      <c r="BN51" s="1119"/>
      <c r="BO51" s="1119"/>
      <c r="BP51" s="1118">
        <v>33.200000000000003</v>
      </c>
      <c r="BQ51" s="1118"/>
      <c r="BR51" s="1118"/>
      <c r="BS51" s="1118"/>
      <c r="BT51" s="1118"/>
      <c r="BU51" s="1118"/>
      <c r="BV51" s="1118"/>
      <c r="BW51" s="1118"/>
      <c r="BX51" s="1118">
        <v>45.8</v>
      </c>
      <c r="BY51" s="1118"/>
      <c r="BZ51" s="1118"/>
      <c r="CA51" s="1118"/>
      <c r="CB51" s="1118"/>
      <c r="CC51" s="1118"/>
      <c r="CD51" s="1118"/>
      <c r="CE51" s="1118"/>
      <c r="CF51" s="1118">
        <v>50.7</v>
      </c>
      <c r="CG51" s="1118"/>
      <c r="CH51" s="1118"/>
      <c r="CI51" s="1118"/>
      <c r="CJ51" s="1118"/>
      <c r="CK51" s="1118"/>
      <c r="CL51" s="1118"/>
      <c r="CM51" s="1118"/>
      <c r="CN51" s="1118">
        <v>62.6</v>
      </c>
      <c r="CO51" s="1118"/>
      <c r="CP51" s="1118"/>
      <c r="CQ51" s="1118"/>
      <c r="CR51" s="1118"/>
      <c r="CS51" s="1118"/>
      <c r="CT51" s="1118"/>
      <c r="CU51" s="1118"/>
      <c r="CV51" s="1118">
        <v>51.6</v>
      </c>
      <c r="CW51" s="1118"/>
      <c r="CX51" s="1118"/>
      <c r="CY51" s="1118"/>
      <c r="CZ51" s="1118"/>
      <c r="DA51" s="1118"/>
      <c r="DB51" s="1118"/>
      <c r="DC51" s="1118"/>
    </row>
    <row r="52" spans="1:109" x14ac:dyDescent="0.15">
      <c r="B52" s="322"/>
      <c r="G52" s="1130"/>
      <c r="H52" s="1130"/>
      <c r="I52" s="1131"/>
      <c r="J52" s="1131"/>
      <c r="K52" s="1129"/>
      <c r="L52" s="1129"/>
      <c r="M52" s="1129"/>
      <c r="N52" s="1129"/>
      <c r="AM52" s="331"/>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8"/>
      <c r="BQ52" s="1118"/>
      <c r="BR52" s="1118"/>
      <c r="BS52" s="1118"/>
      <c r="BT52" s="1118"/>
      <c r="BU52" s="1118"/>
      <c r="BV52" s="1118"/>
      <c r="BW52" s="1118"/>
      <c r="BX52" s="1118"/>
      <c r="BY52" s="1118"/>
      <c r="BZ52" s="1118"/>
      <c r="CA52" s="1118"/>
      <c r="CB52" s="1118"/>
      <c r="CC52" s="1118"/>
      <c r="CD52" s="1118"/>
      <c r="CE52" s="1118"/>
      <c r="CF52" s="1118"/>
      <c r="CG52" s="1118"/>
      <c r="CH52" s="1118"/>
      <c r="CI52" s="1118"/>
      <c r="CJ52" s="1118"/>
      <c r="CK52" s="1118"/>
      <c r="CL52" s="1118"/>
      <c r="CM52" s="1118"/>
      <c r="CN52" s="1118"/>
      <c r="CO52" s="1118"/>
      <c r="CP52" s="1118"/>
      <c r="CQ52" s="1118"/>
      <c r="CR52" s="1118"/>
      <c r="CS52" s="1118"/>
      <c r="CT52" s="1118"/>
      <c r="CU52" s="1118"/>
      <c r="CV52" s="1118"/>
      <c r="CW52" s="1118"/>
      <c r="CX52" s="1118"/>
      <c r="CY52" s="1118"/>
      <c r="CZ52" s="1118"/>
      <c r="DA52" s="1118"/>
      <c r="DB52" s="1118"/>
      <c r="DC52" s="1118"/>
    </row>
    <row r="53" spans="1:109" x14ac:dyDescent="0.15">
      <c r="A53" s="330"/>
      <c r="B53" s="322"/>
      <c r="G53" s="1130"/>
      <c r="H53" s="1130"/>
      <c r="I53" s="1113"/>
      <c r="J53" s="1113"/>
      <c r="K53" s="1129"/>
      <c r="L53" s="1129"/>
      <c r="M53" s="1129"/>
      <c r="N53" s="1129"/>
      <c r="AM53" s="331"/>
      <c r="AN53" s="1119"/>
      <c r="AO53" s="1119"/>
      <c r="AP53" s="1119"/>
      <c r="AQ53" s="1119"/>
      <c r="AR53" s="1119"/>
      <c r="AS53" s="1119"/>
      <c r="AT53" s="1119"/>
      <c r="AU53" s="1119"/>
      <c r="AV53" s="1119"/>
      <c r="AW53" s="1119"/>
      <c r="AX53" s="1119"/>
      <c r="AY53" s="1119"/>
      <c r="AZ53" s="1119"/>
      <c r="BA53" s="1119"/>
      <c r="BB53" s="1119" t="s">
        <v>553</v>
      </c>
      <c r="BC53" s="1119"/>
      <c r="BD53" s="1119"/>
      <c r="BE53" s="1119"/>
      <c r="BF53" s="1119"/>
      <c r="BG53" s="1119"/>
      <c r="BH53" s="1119"/>
      <c r="BI53" s="1119"/>
      <c r="BJ53" s="1119"/>
      <c r="BK53" s="1119"/>
      <c r="BL53" s="1119"/>
      <c r="BM53" s="1119"/>
      <c r="BN53" s="1119"/>
      <c r="BO53" s="1119"/>
      <c r="BP53" s="1118">
        <v>58.5</v>
      </c>
      <c r="BQ53" s="1118"/>
      <c r="BR53" s="1118"/>
      <c r="BS53" s="1118"/>
      <c r="BT53" s="1118"/>
      <c r="BU53" s="1118"/>
      <c r="BV53" s="1118"/>
      <c r="BW53" s="1118"/>
      <c r="BX53" s="1118">
        <v>58.5</v>
      </c>
      <c r="BY53" s="1118"/>
      <c r="BZ53" s="1118"/>
      <c r="CA53" s="1118"/>
      <c r="CB53" s="1118"/>
      <c r="CC53" s="1118"/>
      <c r="CD53" s="1118"/>
      <c r="CE53" s="1118"/>
      <c r="CF53" s="1118">
        <v>59.8</v>
      </c>
      <c r="CG53" s="1118"/>
      <c r="CH53" s="1118"/>
      <c r="CI53" s="1118"/>
      <c r="CJ53" s="1118"/>
      <c r="CK53" s="1118"/>
      <c r="CL53" s="1118"/>
      <c r="CM53" s="1118"/>
      <c r="CN53" s="1118">
        <v>60.4</v>
      </c>
      <c r="CO53" s="1118"/>
      <c r="CP53" s="1118"/>
      <c r="CQ53" s="1118"/>
      <c r="CR53" s="1118"/>
      <c r="CS53" s="1118"/>
      <c r="CT53" s="1118"/>
      <c r="CU53" s="1118"/>
      <c r="CV53" s="1118">
        <v>62.2</v>
      </c>
      <c r="CW53" s="1118"/>
      <c r="CX53" s="1118"/>
      <c r="CY53" s="1118"/>
      <c r="CZ53" s="1118"/>
      <c r="DA53" s="1118"/>
      <c r="DB53" s="1118"/>
      <c r="DC53" s="1118"/>
    </row>
    <row r="54" spans="1:109" x14ac:dyDescent="0.15">
      <c r="A54" s="330"/>
      <c r="B54" s="322"/>
      <c r="G54" s="1130"/>
      <c r="H54" s="1130"/>
      <c r="I54" s="1113"/>
      <c r="J54" s="1113"/>
      <c r="K54" s="1129"/>
      <c r="L54" s="1129"/>
      <c r="M54" s="1129"/>
      <c r="N54" s="1129"/>
      <c r="AM54" s="331"/>
      <c r="AN54" s="1119"/>
      <c r="AO54" s="1119"/>
      <c r="AP54" s="1119"/>
      <c r="AQ54" s="1119"/>
      <c r="AR54" s="1119"/>
      <c r="AS54" s="1119"/>
      <c r="AT54" s="1119"/>
      <c r="AU54" s="1119"/>
      <c r="AV54" s="1119"/>
      <c r="AW54" s="1119"/>
      <c r="AX54" s="1119"/>
      <c r="AY54" s="1119"/>
      <c r="AZ54" s="1119"/>
      <c r="BA54" s="1119"/>
      <c r="BB54" s="1119"/>
      <c r="BC54" s="1119"/>
      <c r="BD54" s="1119"/>
      <c r="BE54" s="1119"/>
      <c r="BF54" s="1119"/>
      <c r="BG54" s="1119"/>
      <c r="BH54" s="1119"/>
      <c r="BI54" s="1119"/>
      <c r="BJ54" s="1119"/>
      <c r="BK54" s="1119"/>
      <c r="BL54" s="1119"/>
      <c r="BM54" s="1119"/>
      <c r="BN54" s="1119"/>
      <c r="BO54" s="1119"/>
      <c r="BP54" s="1118"/>
      <c r="BQ54" s="1118"/>
      <c r="BR54" s="1118"/>
      <c r="BS54" s="1118"/>
      <c r="BT54" s="1118"/>
      <c r="BU54" s="1118"/>
      <c r="BV54" s="1118"/>
      <c r="BW54" s="1118"/>
      <c r="BX54" s="1118"/>
      <c r="BY54" s="1118"/>
      <c r="BZ54" s="1118"/>
      <c r="CA54" s="1118"/>
      <c r="CB54" s="1118"/>
      <c r="CC54" s="1118"/>
      <c r="CD54" s="1118"/>
      <c r="CE54" s="1118"/>
      <c r="CF54" s="1118"/>
      <c r="CG54" s="1118"/>
      <c r="CH54" s="1118"/>
      <c r="CI54" s="1118"/>
      <c r="CJ54" s="1118"/>
      <c r="CK54" s="1118"/>
      <c r="CL54" s="1118"/>
      <c r="CM54" s="1118"/>
      <c r="CN54" s="1118"/>
      <c r="CO54" s="1118"/>
      <c r="CP54" s="1118"/>
      <c r="CQ54" s="1118"/>
      <c r="CR54" s="1118"/>
      <c r="CS54" s="1118"/>
      <c r="CT54" s="1118"/>
      <c r="CU54" s="1118"/>
      <c r="CV54" s="1118"/>
      <c r="CW54" s="1118"/>
      <c r="CX54" s="1118"/>
      <c r="CY54" s="1118"/>
      <c r="CZ54" s="1118"/>
      <c r="DA54" s="1118"/>
      <c r="DB54" s="1118"/>
      <c r="DC54" s="1118"/>
    </row>
    <row r="55" spans="1:109" x14ac:dyDescent="0.15">
      <c r="A55" s="330"/>
      <c r="B55" s="322"/>
      <c r="G55" s="1113"/>
      <c r="H55" s="1113"/>
      <c r="I55" s="1113"/>
      <c r="J55" s="1113"/>
      <c r="K55" s="1129"/>
      <c r="L55" s="1129"/>
      <c r="M55" s="1129"/>
      <c r="N55" s="1129"/>
      <c r="AN55" s="1117" t="s">
        <v>554</v>
      </c>
      <c r="AO55" s="1117"/>
      <c r="AP55" s="1117"/>
      <c r="AQ55" s="1117"/>
      <c r="AR55" s="1117"/>
      <c r="AS55" s="1117"/>
      <c r="AT55" s="1117"/>
      <c r="AU55" s="1117"/>
      <c r="AV55" s="1117"/>
      <c r="AW55" s="1117"/>
      <c r="AX55" s="1117"/>
      <c r="AY55" s="1117"/>
      <c r="AZ55" s="1117"/>
      <c r="BA55" s="1117"/>
      <c r="BB55" s="1119" t="s">
        <v>552</v>
      </c>
      <c r="BC55" s="1119"/>
      <c r="BD55" s="1119"/>
      <c r="BE55" s="1119"/>
      <c r="BF55" s="1119"/>
      <c r="BG55" s="1119"/>
      <c r="BH55" s="1119"/>
      <c r="BI55" s="1119"/>
      <c r="BJ55" s="1119"/>
      <c r="BK55" s="1119"/>
      <c r="BL55" s="1119"/>
      <c r="BM55" s="1119"/>
      <c r="BN55" s="1119"/>
      <c r="BO55" s="1119"/>
      <c r="BP55" s="1118">
        <v>19</v>
      </c>
      <c r="BQ55" s="1118"/>
      <c r="BR55" s="1118"/>
      <c r="BS55" s="1118"/>
      <c r="BT55" s="1118"/>
      <c r="BU55" s="1118"/>
      <c r="BV55" s="1118"/>
      <c r="BW55" s="1118"/>
      <c r="BX55" s="1118">
        <v>15.3</v>
      </c>
      <c r="BY55" s="1118"/>
      <c r="BZ55" s="1118"/>
      <c r="CA55" s="1118"/>
      <c r="CB55" s="1118"/>
      <c r="CC55" s="1118"/>
      <c r="CD55" s="1118"/>
      <c r="CE55" s="1118"/>
      <c r="CF55" s="1118">
        <v>14.9</v>
      </c>
      <c r="CG55" s="1118"/>
      <c r="CH55" s="1118"/>
      <c r="CI55" s="1118"/>
      <c r="CJ55" s="1118"/>
      <c r="CK55" s="1118"/>
      <c r="CL55" s="1118"/>
      <c r="CM55" s="1118"/>
      <c r="CN55" s="1118">
        <v>14.5</v>
      </c>
      <c r="CO55" s="1118"/>
      <c r="CP55" s="1118"/>
      <c r="CQ55" s="1118"/>
      <c r="CR55" s="1118"/>
      <c r="CS55" s="1118"/>
      <c r="CT55" s="1118"/>
      <c r="CU55" s="1118"/>
      <c r="CV55" s="1118">
        <v>13.3</v>
      </c>
      <c r="CW55" s="1118"/>
      <c r="CX55" s="1118"/>
      <c r="CY55" s="1118"/>
      <c r="CZ55" s="1118"/>
      <c r="DA55" s="1118"/>
      <c r="DB55" s="1118"/>
      <c r="DC55" s="1118"/>
    </row>
    <row r="56" spans="1:109" x14ac:dyDescent="0.15">
      <c r="A56" s="330"/>
      <c r="B56" s="322"/>
      <c r="G56" s="1113"/>
      <c r="H56" s="1113"/>
      <c r="I56" s="1113"/>
      <c r="J56" s="1113"/>
      <c r="K56" s="1129"/>
      <c r="L56" s="1129"/>
      <c r="M56" s="1129"/>
      <c r="N56" s="1129"/>
      <c r="AN56" s="1117"/>
      <c r="AO56" s="1117"/>
      <c r="AP56" s="1117"/>
      <c r="AQ56" s="1117"/>
      <c r="AR56" s="1117"/>
      <c r="AS56" s="1117"/>
      <c r="AT56" s="1117"/>
      <c r="AU56" s="1117"/>
      <c r="AV56" s="1117"/>
      <c r="AW56" s="1117"/>
      <c r="AX56" s="1117"/>
      <c r="AY56" s="1117"/>
      <c r="AZ56" s="1117"/>
      <c r="BA56" s="1117"/>
      <c r="BB56" s="1119"/>
      <c r="BC56" s="1119"/>
      <c r="BD56" s="1119"/>
      <c r="BE56" s="1119"/>
      <c r="BF56" s="1119"/>
      <c r="BG56" s="1119"/>
      <c r="BH56" s="1119"/>
      <c r="BI56" s="1119"/>
      <c r="BJ56" s="1119"/>
      <c r="BK56" s="1119"/>
      <c r="BL56" s="1119"/>
      <c r="BM56" s="1119"/>
      <c r="BN56" s="1119"/>
      <c r="BO56" s="1119"/>
      <c r="BP56" s="1118"/>
      <c r="BQ56" s="1118"/>
      <c r="BR56" s="1118"/>
      <c r="BS56" s="1118"/>
      <c r="BT56" s="1118"/>
      <c r="BU56" s="1118"/>
      <c r="BV56" s="1118"/>
      <c r="BW56" s="1118"/>
      <c r="BX56" s="1118"/>
      <c r="BY56" s="1118"/>
      <c r="BZ56" s="1118"/>
      <c r="CA56" s="1118"/>
      <c r="CB56" s="1118"/>
      <c r="CC56" s="1118"/>
      <c r="CD56" s="1118"/>
      <c r="CE56" s="1118"/>
      <c r="CF56" s="1118"/>
      <c r="CG56" s="1118"/>
      <c r="CH56" s="1118"/>
      <c r="CI56" s="1118"/>
      <c r="CJ56" s="1118"/>
      <c r="CK56" s="1118"/>
      <c r="CL56" s="1118"/>
      <c r="CM56" s="1118"/>
      <c r="CN56" s="1118"/>
      <c r="CO56" s="1118"/>
      <c r="CP56" s="1118"/>
      <c r="CQ56" s="1118"/>
      <c r="CR56" s="1118"/>
      <c r="CS56" s="1118"/>
      <c r="CT56" s="1118"/>
      <c r="CU56" s="1118"/>
      <c r="CV56" s="1118"/>
      <c r="CW56" s="1118"/>
      <c r="CX56" s="1118"/>
      <c r="CY56" s="1118"/>
      <c r="CZ56" s="1118"/>
      <c r="DA56" s="1118"/>
      <c r="DB56" s="1118"/>
      <c r="DC56" s="1118"/>
    </row>
    <row r="57" spans="1:109" s="330" customFormat="1" x14ac:dyDescent="0.15">
      <c r="B57" s="334"/>
      <c r="G57" s="1113"/>
      <c r="H57" s="1113"/>
      <c r="I57" s="1132"/>
      <c r="J57" s="1132"/>
      <c r="K57" s="1129"/>
      <c r="L57" s="1129"/>
      <c r="M57" s="1129"/>
      <c r="N57" s="1129"/>
      <c r="AM57" s="315"/>
      <c r="AN57" s="1117"/>
      <c r="AO57" s="1117"/>
      <c r="AP57" s="1117"/>
      <c r="AQ57" s="1117"/>
      <c r="AR57" s="1117"/>
      <c r="AS57" s="1117"/>
      <c r="AT57" s="1117"/>
      <c r="AU57" s="1117"/>
      <c r="AV57" s="1117"/>
      <c r="AW57" s="1117"/>
      <c r="AX57" s="1117"/>
      <c r="AY57" s="1117"/>
      <c r="AZ57" s="1117"/>
      <c r="BA57" s="1117"/>
      <c r="BB57" s="1119" t="s">
        <v>553</v>
      </c>
      <c r="BC57" s="1119"/>
      <c r="BD57" s="1119"/>
      <c r="BE57" s="1119"/>
      <c r="BF57" s="1119"/>
      <c r="BG57" s="1119"/>
      <c r="BH57" s="1119"/>
      <c r="BI57" s="1119"/>
      <c r="BJ57" s="1119"/>
      <c r="BK57" s="1119"/>
      <c r="BL57" s="1119"/>
      <c r="BM57" s="1119"/>
      <c r="BN57" s="1119"/>
      <c r="BO57" s="1119"/>
      <c r="BP57" s="1118">
        <v>56.1</v>
      </c>
      <c r="BQ57" s="1118"/>
      <c r="BR57" s="1118"/>
      <c r="BS57" s="1118"/>
      <c r="BT57" s="1118"/>
      <c r="BU57" s="1118"/>
      <c r="BV57" s="1118"/>
      <c r="BW57" s="1118"/>
      <c r="BX57" s="1118">
        <v>57.5</v>
      </c>
      <c r="BY57" s="1118"/>
      <c r="BZ57" s="1118"/>
      <c r="CA57" s="1118"/>
      <c r="CB57" s="1118"/>
      <c r="CC57" s="1118"/>
      <c r="CD57" s="1118"/>
      <c r="CE57" s="1118"/>
      <c r="CF57" s="1118">
        <v>58.5</v>
      </c>
      <c r="CG57" s="1118"/>
      <c r="CH57" s="1118"/>
      <c r="CI57" s="1118"/>
      <c r="CJ57" s="1118"/>
      <c r="CK57" s="1118"/>
      <c r="CL57" s="1118"/>
      <c r="CM57" s="1118"/>
      <c r="CN57" s="1118">
        <v>58.9</v>
      </c>
      <c r="CO57" s="1118"/>
      <c r="CP57" s="1118"/>
      <c r="CQ57" s="1118"/>
      <c r="CR57" s="1118"/>
      <c r="CS57" s="1118"/>
      <c r="CT57" s="1118"/>
      <c r="CU57" s="1118"/>
      <c r="CV57" s="1118">
        <v>61.4</v>
      </c>
      <c r="CW57" s="1118"/>
      <c r="CX57" s="1118"/>
      <c r="CY57" s="1118"/>
      <c r="CZ57" s="1118"/>
      <c r="DA57" s="1118"/>
      <c r="DB57" s="1118"/>
      <c r="DC57" s="1118"/>
      <c r="DD57" s="335"/>
      <c r="DE57" s="334"/>
    </row>
    <row r="58" spans="1:109" s="330" customFormat="1" x14ac:dyDescent="0.15">
      <c r="A58" s="315"/>
      <c r="B58" s="334"/>
      <c r="G58" s="1113"/>
      <c r="H58" s="1113"/>
      <c r="I58" s="1132"/>
      <c r="J58" s="1132"/>
      <c r="K58" s="1129"/>
      <c r="L58" s="1129"/>
      <c r="M58" s="1129"/>
      <c r="N58" s="1129"/>
      <c r="AM58" s="315"/>
      <c r="AN58" s="1117"/>
      <c r="AO58" s="1117"/>
      <c r="AP58" s="1117"/>
      <c r="AQ58" s="1117"/>
      <c r="AR58" s="1117"/>
      <c r="AS58" s="1117"/>
      <c r="AT58" s="1117"/>
      <c r="AU58" s="1117"/>
      <c r="AV58" s="1117"/>
      <c r="AW58" s="1117"/>
      <c r="AX58" s="1117"/>
      <c r="AY58" s="1117"/>
      <c r="AZ58" s="1117"/>
      <c r="BA58" s="1117"/>
      <c r="BB58" s="1119"/>
      <c r="BC58" s="1119"/>
      <c r="BD58" s="1119"/>
      <c r="BE58" s="1119"/>
      <c r="BF58" s="1119"/>
      <c r="BG58" s="1119"/>
      <c r="BH58" s="1119"/>
      <c r="BI58" s="1119"/>
      <c r="BJ58" s="1119"/>
      <c r="BK58" s="1119"/>
      <c r="BL58" s="1119"/>
      <c r="BM58" s="1119"/>
      <c r="BN58" s="1119"/>
      <c r="BO58" s="1119"/>
      <c r="BP58" s="1118"/>
      <c r="BQ58" s="1118"/>
      <c r="BR58" s="1118"/>
      <c r="BS58" s="1118"/>
      <c r="BT58" s="1118"/>
      <c r="BU58" s="1118"/>
      <c r="BV58" s="1118"/>
      <c r="BW58" s="1118"/>
      <c r="BX58" s="1118"/>
      <c r="BY58" s="1118"/>
      <c r="BZ58" s="1118"/>
      <c r="CA58" s="1118"/>
      <c r="CB58" s="1118"/>
      <c r="CC58" s="1118"/>
      <c r="CD58" s="1118"/>
      <c r="CE58" s="1118"/>
      <c r="CF58" s="1118"/>
      <c r="CG58" s="1118"/>
      <c r="CH58" s="1118"/>
      <c r="CI58" s="1118"/>
      <c r="CJ58" s="1118"/>
      <c r="CK58" s="1118"/>
      <c r="CL58" s="1118"/>
      <c r="CM58" s="1118"/>
      <c r="CN58" s="1118"/>
      <c r="CO58" s="1118"/>
      <c r="CP58" s="1118"/>
      <c r="CQ58" s="1118"/>
      <c r="CR58" s="1118"/>
      <c r="CS58" s="1118"/>
      <c r="CT58" s="1118"/>
      <c r="CU58" s="1118"/>
      <c r="CV58" s="1118"/>
      <c r="CW58" s="1118"/>
      <c r="CX58" s="1118"/>
      <c r="CY58" s="1118"/>
      <c r="CZ58" s="1118"/>
      <c r="DA58" s="1118"/>
      <c r="DB58" s="1118"/>
      <c r="DC58" s="1118"/>
      <c r="DD58" s="335"/>
      <c r="DE58" s="334"/>
    </row>
    <row r="59" spans="1:109" s="330" customFormat="1" x14ac:dyDescent="0.15">
      <c r="A59" s="315"/>
      <c r="B59" s="334"/>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35"/>
      <c r="DE59" s="334"/>
    </row>
    <row r="60" spans="1:109" s="330" customFormat="1" x14ac:dyDescent="0.15">
      <c r="A60" s="315"/>
      <c r="B60" s="334"/>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35"/>
      <c r="DE60" s="334"/>
    </row>
    <row r="61" spans="1:109" s="330" customFormat="1" x14ac:dyDescent="0.15">
      <c r="A61" s="315"/>
      <c r="B61" s="337"/>
      <c r="C61" s="338"/>
      <c r="D61" s="338"/>
      <c r="E61" s="338"/>
      <c r="F61" s="338"/>
      <c r="G61" s="338"/>
      <c r="H61" s="338"/>
      <c r="I61" s="338"/>
      <c r="J61" s="338"/>
      <c r="K61" s="338"/>
      <c r="L61" s="338"/>
      <c r="M61" s="339"/>
      <c r="N61" s="339"/>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9"/>
      <c r="AT61" s="339"/>
      <c r="AU61" s="338"/>
      <c r="AV61" s="338"/>
      <c r="AW61" s="338"/>
      <c r="AX61" s="338"/>
      <c r="AY61" s="338"/>
      <c r="AZ61" s="338"/>
      <c r="BA61" s="338"/>
      <c r="BB61" s="338"/>
      <c r="BC61" s="338"/>
      <c r="BD61" s="338"/>
      <c r="BE61" s="339"/>
      <c r="BF61" s="339"/>
      <c r="BG61" s="338"/>
      <c r="BH61" s="338"/>
      <c r="BI61" s="338"/>
      <c r="BJ61" s="338"/>
      <c r="BK61" s="338"/>
      <c r="BL61" s="338"/>
      <c r="BM61" s="338"/>
      <c r="BN61" s="338"/>
      <c r="BO61" s="338"/>
      <c r="BP61" s="338"/>
      <c r="BQ61" s="339"/>
      <c r="BR61" s="339"/>
      <c r="BS61" s="338"/>
      <c r="BT61" s="338"/>
      <c r="BU61" s="338"/>
      <c r="BV61" s="338"/>
      <c r="BW61" s="338"/>
      <c r="BX61" s="338"/>
      <c r="BY61" s="338"/>
      <c r="BZ61" s="338"/>
      <c r="CA61" s="338"/>
      <c r="CB61" s="338"/>
      <c r="CC61" s="339"/>
      <c r="CD61" s="339"/>
      <c r="CE61" s="338"/>
      <c r="CF61" s="338"/>
      <c r="CG61" s="338"/>
      <c r="CH61" s="338"/>
      <c r="CI61" s="338"/>
      <c r="CJ61" s="338"/>
      <c r="CK61" s="338"/>
      <c r="CL61" s="338"/>
      <c r="CM61" s="338"/>
      <c r="CN61" s="338"/>
      <c r="CO61" s="339"/>
      <c r="CP61" s="339"/>
      <c r="CQ61" s="338"/>
      <c r="CR61" s="338"/>
      <c r="CS61" s="338"/>
      <c r="CT61" s="338"/>
      <c r="CU61" s="338"/>
      <c r="CV61" s="338"/>
      <c r="CW61" s="338"/>
      <c r="CX61" s="338"/>
      <c r="CY61" s="338"/>
      <c r="CZ61" s="338"/>
      <c r="DA61" s="339"/>
      <c r="DB61" s="339"/>
      <c r="DC61" s="339"/>
      <c r="DD61" s="340"/>
      <c r="DE61" s="334"/>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315"/>
    </row>
    <row r="63" spans="1:109" ht="17.25" x14ac:dyDescent="0.15">
      <c r="B63" s="341" t="s">
        <v>555</v>
      </c>
    </row>
    <row r="64" spans="1:109" x14ac:dyDescent="0.15">
      <c r="B64" s="322"/>
      <c r="G64" s="329"/>
      <c r="I64" s="342"/>
      <c r="J64" s="342"/>
      <c r="K64" s="342"/>
      <c r="L64" s="342"/>
      <c r="M64" s="342"/>
      <c r="N64" s="343"/>
      <c r="AM64" s="329"/>
      <c r="AN64" s="329" t="s">
        <v>549</v>
      </c>
      <c r="AP64" s="330"/>
      <c r="AQ64" s="330"/>
      <c r="AR64" s="330"/>
      <c r="AY64" s="329"/>
      <c r="BA64" s="330"/>
      <c r="BB64" s="330"/>
      <c r="BC64" s="330"/>
      <c r="BK64" s="329"/>
      <c r="BM64" s="330"/>
      <c r="BN64" s="330"/>
      <c r="BO64" s="330"/>
      <c r="BW64" s="329"/>
      <c r="BY64" s="330"/>
      <c r="BZ64" s="330"/>
      <c r="CA64" s="330"/>
      <c r="CI64" s="329"/>
      <c r="CK64" s="330"/>
      <c r="CL64" s="330"/>
      <c r="CM64" s="330"/>
      <c r="CU64" s="329"/>
      <c r="CW64" s="330"/>
      <c r="CX64" s="330"/>
      <c r="CY64" s="330"/>
    </row>
    <row r="65" spans="2:107" ht="12.95" customHeight="1" x14ac:dyDescent="0.15">
      <c r="B65" s="322"/>
      <c r="AN65" s="1120" t="s">
        <v>559</v>
      </c>
      <c r="AO65" s="1121"/>
      <c r="AP65" s="1121"/>
      <c r="AQ65" s="1121"/>
      <c r="AR65" s="1121"/>
      <c r="AS65" s="1121"/>
      <c r="AT65" s="1121"/>
      <c r="AU65" s="1121"/>
      <c r="AV65" s="1121"/>
      <c r="AW65" s="1121"/>
      <c r="AX65" s="1121"/>
      <c r="AY65" s="1121"/>
      <c r="AZ65" s="1121"/>
      <c r="BA65" s="1121"/>
      <c r="BB65" s="1121"/>
      <c r="BC65" s="1121"/>
      <c r="BD65" s="1121"/>
      <c r="BE65" s="1121"/>
      <c r="BF65" s="1121"/>
      <c r="BG65" s="1121"/>
      <c r="BH65" s="1121"/>
      <c r="BI65" s="1121"/>
      <c r="BJ65" s="1121"/>
      <c r="BK65" s="1121"/>
      <c r="BL65" s="1121"/>
      <c r="BM65" s="1121"/>
      <c r="BN65" s="1121"/>
      <c r="BO65" s="1121"/>
      <c r="BP65" s="1121"/>
      <c r="BQ65" s="1121"/>
      <c r="BR65" s="1121"/>
      <c r="BS65" s="1121"/>
      <c r="BT65" s="1121"/>
      <c r="BU65" s="1121"/>
      <c r="BV65" s="1121"/>
      <c r="BW65" s="1121"/>
      <c r="BX65" s="1121"/>
      <c r="BY65" s="1121"/>
      <c r="BZ65" s="1121"/>
      <c r="CA65" s="1121"/>
      <c r="CB65" s="1121"/>
      <c r="CC65" s="1121"/>
      <c r="CD65" s="1121"/>
      <c r="CE65" s="1121"/>
      <c r="CF65" s="1121"/>
      <c r="CG65" s="1121"/>
      <c r="CH65" s="1121"/>
      <c r="CI65" s="1121"/>
      <c r="CJ65" s="1121"/>
      <c r="CK65" s="1121"/>
      <c r="CL65" s="1121"/>
      <c r="CM65" s="1121"/>
      <c r="CN65" s="1121"/>
      <c r="CO65" s="1121"/>
      <c r="CP65" s="1121"/>
      <c r="CQ65" s="1121"/>
      <c r="CR65" s="1121"/>
      <c r="CS65" s="1121"/>
      <c r="CT65" s="1121"/>
      <c r="CU65" s="1121"/>
      <c r="CV65" s="1121"/>
      <c r="CW65" s="1121"/>
      <c r="CX65" s="1121"/>
      <c r="CY65" s="1121"/>
      <c r="CZ65" s="1121"/>
      <c r="DA65" s="1121"/>
      <c r="DB65" s="1121"/>
      <c r="DC65" s="1122"/>
    </row>
    <row r="66" spans="2:107" x14ac:dyDescent="0.15">
      <c r="B66" s="322"/>
      <c r="AN66" s="1123"/>
      <c r="AO66" s="1124"/>
      <c r="AP66" s="1124"/>
      <c r="AQ66" s="1124"/>
      <c r="AR66" s="1124"/>
      <c r="AS66" s="1124"/>
      <c r="AT66" s="1124"/>
      <c r="AU66" s="1124"/>
      <c r="AV66" s="1124"/>
      <c r="AW66" s="1124"/>
      <c r="AX66" s="1124"/>
      <c r="AY66" s="1124"/>
      <c r="AZ66" s="1124"/>
      <c r="BA66" s="1124"/>
      <c r="BB66" s="1124"/>
      <c r="BC66" s="1124"/>
      <c r="BD66" s="1124"/>
      <c r="BE66" s="1124"/>
      <c r="BF66" s="1124"/>
      <c r="BG66" s="1124"/>
      <c r="BH66" s="1124"/>
      <c r="BI66" s="1124"/>
      <c r="BJ66" s="1124"/>
      <c r="BK66" s="1124"/>
      <c r="BL66" s="1124"/>
      <c r="BM66" s="1124"/>
      <c r="BN66" s="1124"/>
      <c r="BO66" s="1124"/>
      <c r="BP66" s="1124"/>
      <c r="BQ66" s="1124"/>
      <c r="BR66" s="1124"/>
      <c r="BS66" s="1124"/>
      <c r="BT66" s="1124"/>
      <c r="BU66" s="1124"/>
      <c r="BV66" s="1124"/>
      <c r="BW66" s="1124"/>
      <c r="BX66" s="1124"/>
      <c r="BY66" s="1124"/>
      <c r="BZ66" s="1124"/>
      <c r="CA66" s="1124"/>
      <c r="CB66" s="1124"/>
      <c r="CC66" s="1124"/>
      <c r="CD66" s="1124"/>
      <c r="CE66" s="1124"/>
      <c r="CF66" s="1124"/>
      <c r="CG66" s="1124"/>
      <c r="CH66" s="1124"/>
      <c r="CI66" s="1124"/>
      <c r="CJ66" s="1124"/>
      <c r="CK66" s="1124"/>
      <c r="CL66" s="1124"/>
      <c r="CM66" s="1124"/>
      <c r="CN66" s="1124"/>
      <c r="CO66" s="1124"/>
      <c r="CP66" s="1124"/>
      <c r="CQ66" s="1124"/>
      <c r="CR66" s="1124"/>
      <c r="CS66" s="1124"/>
      <c r="CT66" s="1124"/>
      <c r="CU66" s="1124"/>
      <c r="CV66" s="1124"/>
      <c r="CW66" s="1124"/>
      <c r="CX66" s="1124"/>
      <c r="CY66" s="1124"/>
      <c r="CZ66" s="1124"/>
      <c r="DA66" s="1124"/>
      <c r="DB66" s="1124"/>
      <c r="DC66" s="1125"/>
    </row>
    <row r="67" spans="2:107" x14ac:dyDescent="0.15">
      <c r="B67" s="322"/>
      <c r="AN67" s="1123"/>
      <c r="AO67" s="1124"/>
      <c r="AP67" s="1124"/>
      <c r="AQ67" s="1124"/>
      <c r="AR67" s="1124"/>
      <c r="AS67" s="1124"/>
      <c r="AT67" s="1124"/>
      <c r="AU67" s="1124"/>
      <c r="AV67" s="1124"/>
      <c r="AW67" s="1124"/>
      <c r="AX67" s="1124"/>
      <c r="AY67" s="1124"/>
      <c r="AZ67" s="1124"/>
      <c r="BA67" s="1124"/>
      <c r="BB67" s="1124"/>
      <c r="BC67" s="1124"/>
      <c r="BD67" s="1124"/>
      <c r="BE67" s="1124"/>
      <c r="BF67" s="1124"/>
      <c r="BG67" s="1124"/>
      <c r="BH67" s="1124"/>
      <c r="BI67" s="1124"/>
      <c r="BJ67" s="1124"/>
      <c r="BK67" s="1124"/>
      <c r="BL67" s="1124"/>
      <c r="BM67" s="1124"/>
      <c r="BN67" s="1124"/>
      <c r="BO67" s="1124"/>
      <c r="BP67" s="1124"/>
      <c r="BQ67" s="1124"/>
      <c r="BR67" s="1124"/>
      <c r="BS67" s="1124"/>
      <c r="BT67" s="1124"/>
      <c r="BU67" s="1124"/>
      <c r="BV67" s="1124"/>
      <c r="BW67" s="1124"/>
      <c r="BX67" s="1124"/>
      <c r="BY67" s="1124"/>
      <c r="BZ67" s="1124"/>
      <c r="CA67" s="1124"/>
      <c r="CB67" s="1124"/>
      <c r="CC67" s="1124"/>
      <c r="CD67" s="1124"/>
      <c r="CE67" s="1124"/>
      <c r="CF67" s="1124"/>
      <c r="CG67" s="1124"/>
      <c r="CH67" s="1124"/>
      <c r="CI67" s="1124"/>
      <c r="CJ67" s="1124"/>
      <c r="CK67" s="1124"/>
      <c r="CL67" s="1124"/>
      <c r="CM67" s="1124"/>
      <c r="CN67" s="1124"/>
      <c r="CO67" s="1124"/>
      <c r="CP67" s="1124"/>
      <c r="CQ67" s="1124"/>
      <c r="CR67" s="1124"/>
      <c r="CS67" s="1124"/>
      <c r="CT67" s="1124"/>
      <c r="CU67" s="1124"/>
      <c r="CV67" s="1124"/>
      <c r="CW67" s="1124"/>
      <c r="CX67" s="1124"/>
      <c r="CY67" s="1124"/>
      <c r="CZ67" s="1124"/>
      <c r="DA67" s="1124"/>
      <c r="DB67" s="1124"/>
      <c r="DC67" s="1125"/>
    </row>
    <row r="68" spans="2:107" x14ac:dyDescent="0.15">
      <c r="B68" s="322"/>
      <c r="AN68" s="1123"/>
      <c r="AO68" s="1124"/>
      <c r="AP68" s="1124"/>
      <c r="AQ68" s="1124"/>
      <c r="AR68" s="1124"/>
      <c r="AS68" s="1124"/>
      <c r="AT68" s="1124"/>
      <c r="AU68" s="1124"/>
      <c r="AV68" s="1124"/>
      <c r="AW68" s="1124"/>
      <c r="AX68" s="1124"/>
      <c r="AY68" s="1124"/>
      <c r="AZ68" s="1124"/>
      <c r="BA68" s="1124"/>
      <c r="BB68" s="1124"/>
      <c r="BC68" s="1124"/>
      <c r="BD68" s="1124"/>
      <c r="BE68" s="1124"/>
      <c r="BF68" s="1124"/>
      <c r="BG68" s="1124"/>
      <c r="BH68" s="1124"/>
      <c r="BI68" s="1124"/>
      <c r="BJ68" s="1124"/>
      <c r="BK68" s="1124"/>
      <c r="BL68" s="1124"/>
      <c r="BM68" s="1124"/>
      <c r="BN68" s="1124"/>
      <c r="BO68" s="1124"/>
      <c r="BP68" s="1124"/>
      <c r="BQ68" s="1124"/>
      <c r="BR68" s="1124"/>
      <c r="BS68" s="1124"/>
      <c r="BT68" s="1124"/>
      <c r="BU68" s="1124"/>
      <c r="BV68" s="1124"/>
      <c r="BW68" s="1124"/>
      <c r="BX68" s="1124"/>
      <c r="BY68" s="1124"/>
      <c r="BZ68" s="1124"/>
      <c r="CA68" s="1124"/>
      <c r="CB68" s="1124"/>
      <c r="CC68" s="1124"/>
      <c r="CD68" s="1124"/>
      <c r="CE68" s="1124"/>
      <c r="CF68" s="1124"/>
      <c r="CG68" s="1124"/>
      <c r="CH68" s="1124"/>
      <c r="CI68" s="1124"/>
      <c r="CJ68" s="1124"/>
      <c r="CK68" s="1124"/>
      <c r="CL68" s="1124"/>
      <c r="CM68" s="1124"/>
      <c r="CN68" s="1124"/>
      <c r="CO68" s="1124"/>
      <c r="CP68" s="1124"/>
      <c r="CQ68" s="1124"/>
      <c r="CR68" s="1124"/>
      <c r="CS68" s="1124"/>
      <c r="CT68" s="1124"/>
      <c r="CU68" s="1124"/>
      <c r="CV68" s="1124"/>
      <c r="CW68" s="1124"/>
      <c r="CX68" s="1124"/>
      <c r="CY68" s="1124"/>
      <c r="CZ68" s="1124"/>
      <c r="DA68" s="1124"/>
      <c r="DB68" s="1124"/>
      <c r="DC68" s="1125"/>
    </row>
    <row r="69" spans="2:107" x14ac:dyDescent="0.15">
      <c r="B69" s="322"/>
      <c r="AN69" s="1126"/>
      <c r="AO69" s="1127"/>
      <c r="AP69" s="1127"/>
      <c r="AQ69" s="1127"/>
      <c r="AR69" s="1127"/>
      <c r="AS69" s="1127"/>
      <c r="AT69" s="1127"/>
      <c r="AU69" s="1127"/>
      <c r="AV69" s="1127"/>
      <c r="AW69" s="1127"/>
      <c r="AX69" s="1127"/>
      <c r="AY69" s="1127"/>
      <c r="AZ69" s="1127"/>
      <c r="BA69" s="1127"/>
      <c r="BB69" s="1127"/>
      <c r="BC69" s="1127"/>
      <c r="BD69" s="1127"/>
      <c r="BE69" s="1127"/>
      <c r="BF69" s="1127"/>
      <c r="BG69" s="1127"/>
      <c r="BH69" s="1127"/>
      <c r="BI69" s="1127"/>
      <c r="BJ69" s="1127"/>
      <c r="BK69" s="1127"/>
      <c r="BL69" s="1127"/>
      <c r="BM69" s="1127"/>
      <c r="BN69" s="1127"/>
      <c r="BO69" s="1127"/>
      <c r="BP69" s="1127"/>
      <c r="BQ69" s="1127"/>
      <c r="BR69" s="1127"/>
      <c r="BS69" s="1127"/>
      <c r="BT69" s="1127"/>
      <c r="BU69" s="1127"/>
      <c r="BV69" s="1127"/>
      <c r="BW69" s="1127"/>
      <c r="BX69" s="1127"/>
      <c r="BY69" s="1127"/>
      <c r="BZ69" s="1127"/>
      <c r="CA69" s="1127"/>
      <c r="CB69" s="1127"/>
      <c r="CC69" s="1127"/>
      <c r="CD69" s="1127"/>
      <c r="CE69" s="1127"/>
      <c r="CF69" s="1127"/>
      <c r="CG69" s="1127"/>
      <c r="CH69" s="1127"/>
      <c r="CI69" s="1127"/>
      <c r="CJ69" s="1127"/>
      <c r="CK69" s="1127"/>
      <c r="CL69" s="1127"/>
      <c r="CM69" s="1127"/>
      <c r="CN69" s="1127"/>
      <c r="CO69" s="1127"/>
      <c r="CP69" s="1127"/>
      <c r="CQ69" s="1127"/>
      <c r="CR69" s="1127"/>
      <c r="CS69" s="1127"/>
      <c r="CT69" s="1127"/>
      <c r="CU69" s="1127"/>
      <c r="CV69" s="1127"/>
      <c r="CW69" s="1127"/>
      <c r="CX69" s="1127"/>
      <c r="CY69" s="1127"/>
      <c r="CZ69" s="1127"/>
      <c r="DA69" s="1127"/>
      <c r="DB69" s="1127"/>
      <c r="DC69" s="1128"/>
    </row>
    <row r="70" spans="2:107" x14ac:dyDescent="0.15">
      <c r="B70" s="322"/>
      <c r="H70" s="344"/>
      <c r="I70" s="344"/>
      <c r="J70" s="345"/>
      <c r="K70" s="345"/>
      <c r="L70" s="346"/>
      <c r="M70" s="345"/>
      <c r="N70" s="346"/>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322"/>
      <c r="G71" s="347"/>
      <c r="I71" s="348"/>
      <c r="J71" s="345"/>
      <c r="K71" s="345"/>
      <c r="L71" s="346"/>
      <c r="M71" s="345"/>
      <c r="N71" s="346"/>
      <c r="AM71" s="347"/>
      <c r="AN71" s="315" t="s">
        <v>550</v>
      </c>
    </row>
    <row r="72" spans="2:107" x14ac:dyDescent="0.15">
      <c r="B72" s="322"/>
      <c r="G72" s="1113"/>
      <c r="H72" s="1113"/>
      <c r="I72" s="1113"/>
      <c r="J72" s="1113"/>
      <c r="K72" s="332"/>
      <c r="L72" s="332"/>
      <c r="M72" s="333"/>
      <c r="N72" s="333"/>
      <c r="AN72" s="1114"/>
      <c r="AO72" s="1115"/>
      <c r="AP72" s="1115"/>
      <c r="AQ72" s="1115"/>
      <c r="AR72" s="1115"/>
      <c r="AS72" s="1115"/>
      <c r="AT72" s="1115"/>
      <c r="AU72" s="1115"/>
      <c r="AV72" s="1115"/>
      <c r="AW72" s="1115"/>
      <c r="AX72" s="1115"/>
      <c r="AY72" s="1115"/>
      <c r="AZ72" s="1115"/>
      <c r="BA72" s="1115"/>
      <c r="BB72" s="1115"/>
      <c r="BC72" s="1115"/>
      <c r="BD72" s="1115"/>
      <c r="BE72" s="1115"/>
      <c r="BF72" s="1115"/>
      <c r="BG72" s="1115"/>
      <c r="BH72" s="1115"/>
      <c r="BI72" s="1115"/>
      <c r="BJ72" s="1115"/>
      <c r="BK72" s="1115"/>
      <c r="BL72" s="1115"/>
      <c r="BM72" s="1115"/>
      <c r="BN72" s="1115"/>
      <c r="BO72" s="1116"/>
      <c r="BP72" s="1117" t="s">
        <v>383</v>
      </c>
      <c r="BQ72" s="1117"/>
      <c r="BR72" s="1117"/>
      <c r="BS72" s="1117"/>
      <c r="BT72" s="1117"/>
      <c r="BU72" s="1117"/>
      <c r="BV72" s="1117"/>
      <c r="BW72" s="1117"/>
      <c r="BX72" s="1117" t="s">
        <v>349</v>
      </c>
      <c r="BY72" s="1117"/>
      <c r="BZ72" s="1117"/>
      <c r="CA72" s="1117"/>
      <c r="CB72" s="1117"/>
      <c r="CC72" s="1117"/>
      <c r="CD72" s="1117"/>
      <c r="CE72" s="1117"/>
      <c r="CF72" s="1117" t="s">
        <v>5</v>
      </c>
      <c r="CG72" s="1117"/>
      <c r="CH72" s="1117"/>
      <c r="CI72" s="1117"/>
      <c r="CJ72" s="1117"/>
      <c r="CK72" s="1117"/>
      <c r="CL72" s="1117"/>
      <c r="CM72" s="1117"/>
      <c r="CN72" s="1117" t="s">
        <v>488</v>
      </c>
      <c r="CO72" s="1117"/>
      <c r="CP72" s="1117"/>
      <c r="CQ72" s="1117"/>
      <c r="CR72" s="1117"/>
      <c r="CS72" s="1117"/>
      <c r="CT72" s="1117"/>
      <c r="CU72" s="1117"/>
      <c r="CV72" s="1117" t="s">
        <v>437</v>
      </c>
      <c r="CW72" s="1117"/>
      <c r="CX72" s="1117"/>
      <c r="CY72" s="1117"/>
      <c r="CZ72" s="1117"/>
      <c r="DA72" s="1117"/>
      <c r="DB72" s="1117"/>
      <c r="DC72" s="1117"/>
    </row>
    <row r="73" spans="2:107" x14ac:dyDescent="0.15">
      <c r="B73" s="322"/>
      <c r="G73" s="1130"/>
      <c r="H73" s="1130"/>
      <c r="I73" s="1130"/>
      <c r="J73" s="1130"/>
      <c r="K73" s="1133"/>
      <c r="L73" s="1133"/>
      <c r="M73" s="1133"/>
      <c r="N73" s="1133"/>
      <c r="AM73" s="331"/>
      <c r="AN73" s="1119" t="s">
        <v>551</v>
      </c>
      <c r="AO73" s="1119"/>
      <c r="AP73" s="1119"/>
      <c r="AQ73" s="1119"/>
      <c r="AR73" s="1119"/>
      <c r="AS73" s="1119"/>
      <c r="AT73" s="1119"/>
      <c r="AU73" s="1119"/>
      <c r="AV73" s="1119"/>
      <c r="AW73" s="1119"/>
      <c r="AX73" s="1119"/>
      <c r="AY73" s="1119"/>
      <c r="AZ73" s="1119"/>
      <c r="BA73" s="1119"/>
      <c r="BB73" s="1119" t="s">
        <v>552</v>
      </c>
      <c r="BC73" s="1119"/>
      <c r="BD73" s="1119"/>
      <c r="BE73" s="1119"/>
      <c r="BF73" s="1119"/>
      <c r="BG73" s="1119"/>
      <c r="BH73" s="1119"/>
      <c r="BI73" s="1119"/>
      <c r="BJ73" s="1119"/>
      <c r="BK73" s="1119"/>
      <c r="BL73" s="1119"/>
      <c r="BM73" s="1119"/>
      <c r="BN73" s="1119"/>
      <c r="BO73" s="1119"/>
      <c r="BP73" s="1118">
        <v>33.200000000000003</v>
      </c>
      <c r="BQ73" s="1118"/>
      <c r="BR73" s="1118"/>
      <c r="BS73" s="1118"/>
      <c r="BT73" s="1118"/>
      <c r="BU73" s="1118"/>
      <c r="BV73" s="1118"/>
      <c r="BW73" s="1118"/>
      <c r="BX73" s="1118">
        <v>45.8</v>
      </c>
      <c r="BY73" s="1118"/>
      <c r="BZ73" s="1118"/>
      <c r="CA73" s="1118"/>
      <c r="CB73" s="1118"/>
      <c r="CC73" s="1118"/>
      <c r="CD73" s="1118"/>
      <c r="CE73" s="1118"/>
      <c r="CF73" s="1118">
        <v>50.7</v>
      </c>
      <c r="CG73" s="1118"/>
      <c r="CH73" s="1118"/>
      <c r="CI73" s="1118"/>
      <c r="CJ73" s="1118"/>
      <c r="CK73" s="1118"/>
      <c r="CL73" s="1118"/>
      <c r="CM73" s="1118"/>
      <c r="CN73" s="1118">
        <v>62.6</v>
      </c>
      <c r="CO73" s="1118"/>
      <c r="CP73" s="1118"/>
      <c r="CQ73" s="1118"/>
      <c r="CR73" s="1118"/>
      <c r="CS73" s="1118"/>
      <c r="CT73" s="1118"/>
      <c r="CU73" s="1118"/>
      <c r="CV73" s="1118">
        <v>51.6</v>
      </c>
      <c r="CW73" s="1118"/>
      <c r="CX73" s="1118"/>
      <c r="CY73" s="1118"/>
      <c r="CZ73" s="1118"/>
      <c r="DA73" s="1118"/>
      <c r="DB73" s="1118"/>
      <c r="DC73" s="1118"/>
    </row>
    <row r="74" spans="2:107" x14ac:dyDescent="0.15">
      <c r="B74" s="322"/>
      <c r="G74" s="1130"/>
      <c r="H74" s="1130"/>
      <c r="I74" s="1130"/>
      <c r="J74" s="1130"/>
      <c r="K74" s="1133"/>
      <c r="L74" s="1133"/>
      <c r="M74" s="1133"/>
      <c r="N74" s="1133"/>
      <c r="AM74" s="331"/>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19"/>
      <c r="BM74" s="1119"/>
      <c r="BN74" s="1119"/>
      <c r="BO74" s="1119"/>
      <c r="BP74" s="1118"/>
      <c r="BQ74" s="1118"/>
      <c r="BR74" s="1118"/>
      <c r="BS74" s="1118"/>
      <c r="BT74" s="1118"/>
      <c r="BU74" s="1118"/>
      <c r="BV74" s="1118"/>
      <c r="BW74" s="1118"/>
      <c r="BX74" s="1118"/>
      <c r="BY74" s="1118"/>
      <c r="BZ74" s="1118"/>
      <c r="CA74" s="1118"/>
      <c r="CB74" s="1118"/>
      <c r="CC74" s="1118"/>
      <c r="CD74" s="1118"/>
      <c r="CE74" s="1118"/>
      <c r="CF74" s="1118"/>
      <c r="CG74" s="1118"/>
      <c r="CH74" s="1118"/>
      <c r="CI74" s="1118"/>
      <c r="CJ74" s="1118"/>
      <c r="CK74" s="1118"/>
      <c r="CL74" s="1118"/>
      <c r="CM74" s="1118"/>
      <c r="CN74" s="1118"/>
      <c r="CO74" s="1118"/>
      <c r="CP74" s="1118"/>
      <c r="CQ74" s="1118"/>
      <c r="CR74" s="1118"/>
      <c r="CS74" s="1118"/>
      <c r="CT74" s="1118"/>
      <c r="CU74" s="1118"/>
      <c r="CV74" s="1118"/>
      <c r="CW74" s="1118"/>
      <c r="CX74" s="1118"/>
      <c r="CY74" s="1118"/>
      <c r="CZ74" s="1118"/>
      <c r="DA74" s="1118"/>
      <c r="DB74" s="1118"/>
      <c r="DC74" s="1118"/>
    </row>
    <row r="75" spans="2:107" x14ac:dyDescent="0.15">
      <c r="B75" s="322"/>
      <c r="G75" s="1130"/>
      <c r="H75" s="1130"/>
      <c r="I75" s="1113"/>
      <c r="J75" s="1113"/>
      <c r="K75" s="1129"/>
      <c r="L75" s="1129"/>
      <c r="M75" s="1129"/>
      <c r="N75" s="1129"/>
      <c r="AM75" s="331"/>
      <c r="AN75" s="1119"/>
      <c r="AO75" s="1119"/>
      <c r="AP75" s="1119"/>
      <c r="AQ75" s="1119"/>
      <c r="AR75" s="1119"/>
      <c r="AS75" s="1119"/>
      <c r="AT75" s="1119"/>
      <c r="AU75" s="1119"/>
      <c r="AV75" s="1119"/>
      <c r="AW75" s="1119"/>
      <c r="AX75" s="1119"/>
      <c r="AY75" s="1119"/>
      <c r="AZ75" s="1119"/>
      <c r="BA75" s="1119"/>
      <c r="BB75" s="1119" t="s">
        <v>556</v>
      </c>
      <c r="BC75" s="1119"/>
      <c r="BD75" s="1119"/>
      <c r="BE75" s="1119"/>
      <c r="BF75" s="1119"/>
      <c r="BG75" s="1119"/>
      <c r="BH75" s="1119"/>
      <c r="BI75" s="1119"/>
      <c r="BJ75" s="1119"/>
      <c r="BK75" s="1119"/>
      <c r="BL75" s="1119"/>
      <c r="BM75" s="1119"/>
      <c r="BN75" s="1119"/>
      <c r="BO75" s="1119"/>
      <c r="BP75" s="1118">
        <v>5.6</v>
      </c>
      <c r="BQ75" s="1118"/>
      <c r="BR75" s="1118"/>
      <c r="BS75" s="1118"/>
      <c r="BT75" s="1118"/>
      <c r="BU75" s="1118"/>
      <c r="BV75" s="1118"/>
      <c r="BW75" s="1118"/>
      <c r="BX75" s="1118">
        <v>5.6</v>
      </c>
      <c r="BY75" s="1118"/>
      <c r="BZ75" s="1118"/>
      <c r="CA75" s="1118"/>
      <c r="CB75" s="1118"/>
      <c r="CC75" s="1118"/>
      <c r="CD75" s="1118"/>
      <c r="CE75" s="1118"/>
      <c r="CF75" s="1118">
        <v>6</v>
      </c>
      <c r="CG75" s="1118"/>
      <c r="CH75" s="1118"/>
      <c r="CI75" s="1118"/>
      <c r="CJ75" s="1118"/>
      <c r="CK75" s="1118"/>
      <c r="CL75" s="1118"/>
      <c r="CM75" s="1118"/>
      <c r="CN75" s="1118">
        <v>6.6</v>
      </c>
      <c r="CO75" s="1118"/>
      <c r="CP75" s="1118"/>
      <c r="CQ75" s="1118"/>
      <c r="CR75" s="1118"/>
      <c r="CS75" s="1118"/>
      <c r="CT75" s="1118"/>
      <c r="CU75" s="1118"/>
      <c r="CV75" s="1118">
        <v>7.1</v>
      </c>
      <c r="CW75" s="1118"/>
      <c r="CX75" s="1118"/>
      <c r="CY75" s="1118"/>
      <c r="CZ75" s="1118"/>
      <c r="DA75" s="1118"/>
      <c r="DB75" s="1118"/>
      <c r="DC75" s="1118"/>
    </row>
    <row r="76" spans="2:107" x14ac:dyDescent="0.15">
      <c r="B76" s="322"/>
      <c r="G76" s="1130"/>
      <c r="H76" s="1130"/>
      <c r="I76" s="1113"/>
      <c r="J76" s="1113"/>
      <c r="K76" s="1129"/>
      <c r="L76" s="1129"/>
      <c r="M76" s="1129"/>
      <c r="N76" s="1129"/>
      <c r="AM76" s="331"/>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19"/>
      <c r="BM76" s="1119"/>
      <c r="BN76" s="1119"/>
      <c r="BO76" s="1119"/>
      <c r="BP76" s="1118"/>
      <c r="BQ76" s="1118"/>
      <c r="BR76" s="1118"/>
      <c r="BS76" s="1118"/>
      <c r="BT76" s="1118"/>
      <c r="BU76" s="1118"/>
      <c r="BV76" s="1118"/>
      <c r="BW76" s="1118"/>
      <c r="BX76" s="1118"/>
      <c r="BY76" s="1118"/>
      <c r="BZ76" s="1118"/>
      <c r="CA76" s="1118"/>
      <c r="CB76" s="1118"/>
      <c r="CC76" s="1118"/>
      <c r="CD76" s="1118"/>
      <c r="CE76" s="1118"/>
      <c r="CF76" s="1118"/>
      <c r="CG76" s="1118"/>
      <c r="CH76" s="1118"/>
      <c r="CI76" s="1118"/>
      <c r="CJ76" s="1118"/>
      <c r="CK76" s="1118"/>
      <c r="CL76" s="1118"/>
      <c r="CM76" s="1118"/>
      <c r="CN76" s="1118"/>
      <c r="CO76" s="1118"/>
      <c r="CP76" s="1118"/>
      <c r="CQ76" s="1118"/>
      <c r="CR76" s="1118"/>
      <c r="CS76" s="1118"/>
      <c r="CT76" s="1118"/>
      <c r="CU76" s="1118"/>
      <c r="CV76" s="1118"/>
      <c r="CW76" s="1118"/>
      <c r="CX76" s="1118"/>
      <c r="CY76" s="1118"/>
      <c r="CZ76" s="1118"/>
      <c r="DA76" s="1118"/>
      <c r="DB76" s="1118"/>
      <c r="DC76" s="1118"/>
    </row>
    <row r="77" spans="2:107" x14ac:dyDescent="0.15">
      <c r="B77" s="322"/>
      <c r="G77" s="1113"/>
      <c r="H77" s="1113"/>
      <c r="I77" s="1113"/>
      <c r="J77" s="1113"/>
      <c r="K77" s="1133"/>
      <c r="L77" s="1133"/>
      <c r="M77" s="1133"/>
      <c r="N77" s="1133"/>
      <c r="AN77" s="1117" t="s">
        <v>554</v>
      </c>
      <c r="AO77" s="1117"/>
      <c r="AP77" s="1117"/>
      <c r="AQ77" s="1117"/>
      <c r="AR77" s="1117"/>
      <c r="AS77" s="1117"/>
      <c r="AT77" s="1117"/>
      <c r="AU77" s="1117"/>
      <c r="AV77" s="1117"/>
      <c r="AW77" s="1117"/>
      <c r="AX77" s="1117"/>
      <c r="AY77" s="1117"/>
      <c r="AZ77" s="1117"/>
      <c r="BA77" s="1117"/>
      <c r="BB77" s="1119" t="s">
        <v>552</v>
      </c>
      <c r="BC77" s="1119"/>
      <c r="BD77" s="1119"/>
      <c r="BE77" s="1119"/>
      <c r="BF77" s="1119"/>
      <c r="BG77" s="1119"/>
      <c r="BH77" s="1119"/>
      <c r="BI77" s="1119"/>
      <c r="BJ77" s="1119"/>
      <c r="BK77" s="1119"/>
      <c r="BL77" s="1119"/>
      <c r="BM77" s="1119"/>
      <c r="BN77" s="1119"/>
      <c r="BO77" s="1119"/>
      <c r="BP77" s="1118">
        <v>19</v>
      </c>
      <c r="BQ77" s="1118"/>
      <c r="BR77" s="1118"/>
      <c r="BS77" s="1118"/>
      <c r="BT77" s="1118"/>
      <c r="BU77" s="1118"/>
      <c r="BV77" s="1118"/>
      <c r="BW77" s="1118"/>
      <c r="BX77" s="1118">
        <v>15.3</v>
      </c>
      <c r="BY77" s="1118"/>
      <c r="BZ77" s="1118"/>
      <c r="CA77" s="1118"/>
      <c r="CB77" s="1118"/>
      <c r="CC77" s="1118"/>
      <c r="CD77" s="1118"/>
      <c r="CE77" s="1118"/>
      <c r="CF77" s="1118">
        <v>14.9</v>
      </c>
      <c r="CG77" s="1118"/>
      <c r="CH77" s="1118"/>
      <c r="CI77" s="1118"/>
      <c r="CJ77" s="1118"/>
      <c r="CK77" s="1118"/>
      <c r="CL77" s="1118"/>
      <c r="CM77" s="1118"/>
      <c r="CN77" s="1118">
        <v>14.5</v>
      </c>
      <c r="CO77" s="1118"/>
      <c r="CP77" s="1118"/>
      <c r="CQ77" s="1118"/>
      <c r="CR77" s="1118"/>
      <c r="CS77" s="1118"/>
      <c r="CT77" s="1118"/>
      <c r="CU77" s="1118"/>
      <c r="CV77" s="1118">
        <v>13.3</v>
      </c>
      <c r="CW77" s="1118"/>
      <c r="CX77" s="1118"/>
      <c r="CY77" s="1118"/>
      <c r="CZ77" s="1118"/>
      <c r="DA77" s="1118"/>
      <c r="DB77" s="1118"/>
      <c r="DC77" s="1118"/>
    </row>
    <row r="78" spans="2:107" x14ac:dyDescent="0.15">
      <c r="B78" s="322"/>
      <c r="G78" s="1113"/>
      <c r="H78" s="1113"/>
      <c r="I78" s="1113"/>
      <c r="J78" s="1113"/>
      <c r="K78" s="1133"/>
      <c r="L78" s="1133"/>
      <c r="M78" s="1133"/>
      <c r="N78" s="1133"/>
      <c r="AN78" s="1117"/>
      <c r="AO78" s="1117"/>
      <c r="AP78" s="1117"/>
      <c r="AQ78" s="1117"/>
      <c r="AR78" s="1117"/>
      <c r="AS78" s="1117"/>
      <c r="AT78" s="1117"/>
      <c r="AU78" s="1117"/>
      <c r="AV78" s="1117"/>
      <c r="AW78" s="1117"/>
      <c r="AX78" s="1117"/>
      <c r="AY78" s="1117"/>
      <c r="AZ78" s="1117"/>
      <c r="BA78" s="1117"/>
      <c r="BB78" s="1119"/>
      <c r="BC78" s="1119"/>
      <c r="BD78" s="1119"/>
      <c r="BE78" s="1119"/>
      <c r="BF78" s="1119"/>
      <c r="BG78" s="1119"/>
      <c r="BH78" s="1119"/>
      <c r="BI78" s="1119"/>
      <c r="BJ78" s="1119"/>
      <c r="BK78" s="1119"/>
      <c r="BL78" s="1119"/>
      <c r="BM78" s="1119"/>
      <c r="BN78" s="1119"/>
      <c r="BO78" s="1119"/>
      <c r="BP78" s="1118"/>
      <c r="BQ78" s="1118"/>
      <c r="BR78" s="1118"/>
      <c r="BS78" s="1118"/>
      <c r="BT78" s="1118"/>
      <c r="BU78" s="1118"/>
      <c r="BV78" s="1118"/>
      <c r="BW78" s="1118"/>
      <c r="BX78" s="1118"/>
      <c r="BY78" s="1118"/>
      <c r="BZ78" s="1118"/>
      <c r="CA78" s="1118"/>
      <c r="CB78" s="1118"/>
      <c r="CC78" s="1118"/>
      <c r="CD78" s="1118"/>
      <c r="CE78" s="1118"/>
      <c r="CF78" s="1118"/>
      <c r="CG78" s="1118"/>
      <c r="CH78" s="1118"/>
      <c r="CI78" s="1118"/>
      <c r="CJ78" s="1118"/>
      <c r="CK78" s="1118"/>
      <c r="CL78" s="1118"/>
      <c r="CM78" s="1118"/>
      <c r="CN78" s="1118"/>
      <c r="CO78" s="1118"/>
      <c r="CP78" s="1118"/>
      <c r="CQ78" s="1118"/>
      <c r="CR78" s="1118"/>
      <c r="CS78" s="1118"/>
      <c r="CT78" s="1118"/>
      <c r="CU78" s="1118"/>
      <c r="CV78" s="1118"/>
      <c r="CW78" s="1118"/>
      <c r="CX78" s="1118"/>
      <c r="CY78" s="1118"/>
      <c r="CZ78" s="1118"/>
      <c r="DA78" s="1118"/>
      <c r="DB78" s="1118"/>
      <c r="DC78" s="1118"/>
    </row>
    <row r="79" spans="2:107" x14ac:dyDescent="0.15">
      <c r="B79" s="322"/>
      <c r="G79" s="1113"/>
      <c r="H79" s="1113"/>
      <c r="I79" s="1132"/>
      <c r="J79" s="1132"/>
      <c r="K79" s="1134"/>
      <c r="L79" s="1134"/>
      <c r="M79" s="1134"/>
      <c r="N79" s="1134"/>
      <c r="AN79" s="1117"/>
      <c r="AO79" s="1117"/>
      <c r="AP79" s="1117"/>
      <c r="AQ79" s="1117"/>
      <c r="AR79" s="1117"/>
      <c r="AS79" s="1117"/>
      <c r="AT79" s="1117"/>
      <c r="AU79" s="1117"/>
      <c r="AV79" s="1117"/>
      <c r="AW79" s="1117"/>
      <c r="AX79" s="1117"/>
      <c r="AY79" s="1117"/>
      <c r="AZ79" s="1117"/>
      <c r="BA79" s="1117"/>
      <c r="BB79" s="1119" t="s">
        <v>556</v>
      </c>
      <c r="BC79" s="1119"/>
      <c r="BD79" s="1119"/>
      <c r="BE79" s="1119"/>
      <c r="BF79" s="1119"/>
      <c r="BG79" s="1119"/>
      <c r="BH79" s="1119"/>
      <c r="BI79" s="1119"/>
      <c r="BJ79" s="1119"/>
      <c r="BK79" s="1119"/>
      <c r="BL79" s="1119"/>
      <c r="BM79" s="1119"/>
      <c r="BN79" s="1119"/>
      <c r="BO79" s="1119"/>
      <c r="BP79" s="1118">
        <v>8.5</v>
      </c>
      <c r="BQ79" s="1118"/>
      <c r="BR79" s="1118"/>
      <c r="BS79" s="1118"/>
      <c r="BT79" s="1118"/>
      <c r="BU79" s="1118"/>
      <c r="BV79" s="1118"/>
      <c r="BW79" s="1118"/>
      <c r="BX79" s="1118">
        <v>8.5</v>
      </c>
      <c r="BY79" s="1118"/>
      <c r="BZ79" s="1118"/>
      <c r="CA79" s="1118"/>
      <c r="CB79" s="1118"/>
      <c r="CC79" s="1118"/>
      <c r="CD79" s="1118"/>
      <c r="CE79" s="1118"/>
      <c r="CF79" s="1118">
        <v>8.5</v>
      </c>
      <c r="CG79" s="1118"/>
      <c r="CH79" s="1118"/>
      <c r="CI79" s="1118"/>
      <c r="CJ79" s="1118"/>
      <c r="CK79" s="1118"/>
      <c r="CL79" s="1118"/>
      <c r="CM79" s="1118"/>
      <c r="CN79" s="1118">
        <v>8.4</v>
      </c>
      <c r="CO79" s="1118"/>
      <c r="CP79" s="1118"/>
      <c r="CQ79" s="1118"/>
      <c r="CR79" s="1118"/>
      <c r="CS79" s="1118"/>
      <c r="CT79" s="1118"/>
      <c r="CU79" s="1118"/>
      <c r="CV79" s="1118">
        <v>8.4</v>
      </c>
      <c r="CW79" s="1118"/>
      <c r="CX79" s="1118"/>
      <c r="CY79" s="1118"/>
      <c r="CZ79" s="1118"/>
      <c r="DA79" s="1118"/>
      <c r="DB79" s="1118"/>
      <c r="DC79" s="1118"/>
    </row>
    <row r="80" spans="2:107" x14ac:dyDescent="0.15">
      <c r="B80" s="322"/>
      <c r="G80" s="1113"/>
      <c r="H80" s="1113"/>
      <c r="I80" s="1132"/>
      <c r="J80" s="1132"/>
      <c r="K80" s="1134"/>
      <c r="L80" s="1134"/>
      <c r="M80" s="1134"/>
      <c r="N80" s="1134"/>
      <c r="AN80" s="1117"/>
      <c r="AO80" s="1117"/>
      <c r="AP80" s="1117"/>
      <c r="AQ80" s="1117"/>
      <c r="AR80" s="1117"/>
      <c r="AS80" s="1117"/>
      <c r="AT80" s="1117"/>
      <c r="AU80" s="1117"/>
      <c r="AV80" s="1117"/>
      <c r="AW80" s="1117"/>
      <c r="AX80" s="1117"/>
      <c r="AY80" s="1117"/>
      <c r="AZ80" s="1117"/>
      <c r="BA80" s="1117"/>
      <c r="BB80" s="1119"/>
      <c r="BC80" s="1119"/>
      <c r="BD80" s="1119"/>
      <c r="BE80" s="1119"/>
      <c r="BF80" s="1119"/>
      <c r="BG80" s="1119"/>
      <c r="BH80" s="1119"/>
      <c r="BI80" s="1119"/>
      <c r="BJ80" s="1119"/>
      <c r="BK80" s="1119"/>
      <c r="BL80" s="1119"/>
      <c r="BM80" s="1119"/>
      <c r="BN80" s="1119"/>
      <c r="BO80" s="1119"/>
      <c r="BP80" s="1118"/>
      <c r="BQ80" s="1118"/>
      <c r="BR80" s="1118"/>
      <c r="BS80" s="1118"/>
      <c r="BT80" s="1118"/>
      <c r="BU80" s="1118"/>
      <c r="BV80" s="1118"/>
      <c r="BW80" s="1118"/>
      <c r="BX80" s="1118"/>
      <c r="BY80" s="1118"/>
      <c r="BZ80" s="1118"/>
      <c r="CA80" s="1118"/>
      <c r="CB80" s="1118"/>
      <c r="CC80" s="1118"/>
      <c r="CD80" s="1118"/>
      <c r="CE80" s="1118"/>
      <c r="CF80" s="1118"/>
      <c r="CG80" s="1118"/>
      <c r="CH80" s="1118"/>
      <c r="CI80" s="1118"/>
      <c r="CJ80" s="1118"/>
      <c r="CK80" s="1118"/>
      <c r="CL80" s="1118"/>
      <c r="CM80" s="1118"/>
      <c r="CN80" s="1118"/>
      <c r="CO80" s="1118"/>
      <c r="CP80" s="1118"/>
      <c r="CQ80" s="1118"/>
      <c r="CR80" s="1118"/>
      <c r="CS80" s="1118"/>
      <c r="CT80" s="1118"/>
      <c r="CU80" s="1118"/>
      <c r="CV80" s="1118"/>
      <c r="CW80" s="1118"/>
      <c r="CX80" s="1118"/>
      <c r="CY80" s="1118"/>
      <c r="CZ80" s="1118"/>
      <c r="DA80" s="1118"/>
      <c r="DB80" s="1118"/>
      <c r="DC80" s="1118"/>
    </row>
    <row r="81" spans="2:109" x14ac:dyDescent="0.15">
      <c r="B81" s="322"/>
    </row>
    <row r="82" spans="2:109" ht="17.25" x14ac:dyDescent="0.15">
      <c r="B82" s="322"/>
      <c r="K82" s="349"/>
      <c r="L82" s="349"/>
      <c r="M82" s="349"/>
      <c r="N82" s="349"/>
      <c r="AQ82" s="349"/>
      <c r="AR82" s="349"/>
      <c r="AS82" s="349"/>
      <c r="AT82" s="349"/>
      <c r="BC82" s="349"/>
      <c r="BD82" s="349"/>
      <c r="BE82" s="349"/>
      <c r="BF82" s="349"/>
      <c r="BO82" s="349"/>
      <c r="BP82" s="349"/>
      <c r="BQ82" s="349"/>
      <c r="BR82" s="349"/>
      <c r="CA82" s="349"/>
      <c r="CB82" s="349"/>
      <c r="CC82" s="349"/>
      <c r="CD82" s="349"/>
      <c r="CM82" s="349"/>
      <c r="CN82" s="349"/>
      <c r="CO82" s="349"/>
      <c r="CP82" s="349"/>
      <c r="CY82" s="349"/>
      <c r="CZ82" s="349"/>
      <c r="DA82" s="349"/>
      <c r="DB82" s="349"/>
      <c r="DC82" s="349"/>
    </row>
    <row r="83" spans="2:109" x14ac:dyDescent="0.15">
      <c r="B83" s="324"/>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25"/>
      <c r="BV83" s="325"/>
      <c r="BW83" s="325"/>
      <c r="BX83" s="325"/>
      <c r="BY83" s="325"/>
      <c r="BZ83" s="325"/>
      <c r="CA83" s="325"/>
      <c r="CB83" s="325"/>
      <c r="CC83" s="325"/>
      <c r="CD83" s="325"/>
      <c r="CE83" s="325"/>
      <c r="CF83" s="325"/>
      <c r="CG83" s="325"/>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6"/>
    </row>
    <row r="84" spans="2:109" x14ac:dyDescent="0.15">
      <c r="DD84" s="315"/>
      <c r="DE84" s="315"/>
    </row>
    <row r="85" spans="2:109" x14ac:dyDescent="0.15">
      <c r="DD85" s="315"/>
      <c r="DE85" s="315"/>
    </row>
  </sheetData>
  <sheetProtection algorithmName="SHA-512" hashValue="DgvWc+OeLWTpIv33a7eEKSkLLG492gVlIWIEkcfu8CRkkr21dIhIaiQWWsP7LJbeldVT9YBTKhf5f0XWVIM4rA==" saltValue="fSaF70Ky3yrUMBP/5A7P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46"/>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50" customWidth="1"/>
    <col min="35" max="122" width="2.5" style="317" customWidth="1"/>
    <col min="123" max="16384" width="2.5" style="317" hidden="1"/>
  </cols>
  <sheetData>
    <row r="1" spans="1:34" ht="13.5" customHeight="1" x14ac:dyDescent="0.15">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row>
    <row r="2" spans="1:34" x14ac:dyDescent="0.15">
      <c r="S2" s="317"/>
      <c r="AH2" s="317"/>
    </row>
    <row r="3" spans="1:34" x14ac:dyDescent="0.15">
      <c r="C3" s="317"/>
      <c r="D3" s="317"/>
      <c r="E3" s="317"/>
      <c r="F3" s="317"/>
      <c r="G3" s="317"/>
      <c r="H3" s="317"/>
      <c r="I3" s="317"/>
      <c r="J3" s="317"/>
      <c r="K3" s="317"/>
      <c r="L3" s="317"/>
      <c r="M3" s="317"/>
      <c r="N3" s="317"/>
      <c r="O3" s="317"/>
      <c r="P3" s="317"/>
      <c r="Q3" s="317"/>
      <c r="R3" s="317"/>
      <c r="S3" s="317"/>
      <c r="U3" s="317"/>
      <c r="V3" s="317"/>
      <c r="W3" s="317"/>
      <c r="X3" s="317"/>
      <c r="Y3" s="317"/>
      <c r="Z3" s="317"/>
      <c r="AA3" s="317"/>
      <c r="AB3" s="317"/>
      <c r="AC3" s="317"/>
      <c r="AD3" s="317"/>
      <c r="AE3" s="317"/>
      <c r="AF3" s="317"/>
      <c r="AG3" s="317"/>
      <c r="AH3" s="317"/>
    </row>
    <row r="4" spans="1:34" x14ac:dyDescent="0.15"/>
    <row r="5" spans="1:34" x14ac:dyDescent="0.15"/>
    <row r="6" spans="1:34" x14ac:dyDescent="0.15"/>
    <row r="7" spans="1:34" x14ac:dyDescent="0.15"/>
    <row r="8" spans="1:34" x14ac:dyDescent="0.15"/>
    <row r="9" spans="1:34" x14ac:dyDescent="0.15">
      <c r="AH9" s="31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17"/>
    </row>
    <row r="18" spans="12:34" x14ac:dyDescent="0.15"/>
    <row r="19" spans="12:34" x14ac:dyDescent="0.15"/>
    <row r="20" spans="12:34" x14ac:dyDescent="0.15">
      <c r="AH20" s="317"/>
    </row>
    <row r="21" spans="12:34" x14ac:dyDescent="0.15">
      <c r="AH21" s="317"/>
    </row>
    <row r="22" spans="12:34" x14ac:dyDescent="0.15"/>
    <row r="23" spans="12:34" x14ac:dyDescent="0.15"/>
    <row r="24" spans="12:34" x14ac:dyDescent="0.15">
      <c r="Q24" s="317"/>
    </row>
    <row r="25" spans="12:34" x14ac:dyDescent="0.15"/>
    <row r="26" spans="12:34" x14ac:dyDescent="0.15"/>
    <row r="27" spans="12:34" x14ac:dyDescent="0.15"/>
    <row r="28" spans="12:34" x14ac:dyDescent="0.15">
      <c r="O28" s="317"/>
      <c r="T28" s="317"/>
      <c r="AH28" s="317"/>
    </row>
    <row r="29" spans="12:34" x14ac:dyDescent="0.15"/>
    <row r="30" spans="12:34" x14ac:dyDescent="0.15"/>
    <row r="31" spans="12:34" x14ac:dyDescent="0.15">
      <c r="Q31" s="317"/>
    </row>
    <row r="32" spans="12:34" x14ac:dyDescent="0.15">
      <c r="L32" s="317"/>
    </row>
    <row r="33" spans="2:34" x14ac:dyDescent="0.15">
      <c r="C33" s="317"/>
      <c r="E33" s="317"/>
      <c r="G33" s="317"/>
      <c r="I33" s="317"/>
      <c r="X33" s="317"/>
    </row>
    <row r="34" spans="2:34" x14ac:dyDescent="0.15">
      <c r="B34" s="317"/>
      <c r="P34" s="317"/>
      <c r="R34" s="317"/>
      <c r="T34" s="317"/>
    </row>
    <row r="35" spans="2:34" x14ac:dyDescent="0.15">
      <c r="D35" s="317"/>
      <c r="W35" s="317"/>
      <c r="AC35" s="317"/>
      <c r="AD35" s="317"/>
      <c r="AE35" s="317"/>
      <c r="AF35" s="317"/>
      <c r="AG35" s="317"/>
      <c r="AH35" s="317"/>
    </row>
    <row r="36" spans="2:34" x14ac:dyDescent="0.15">
      <c r="H36" s="317"/>
      <c r="J36" s="317"/>
      <c r="K36" s="317"/>
      <c r="M36" s="317"/>
      <c r="Y36" s="317"/>
      <c r="Z36" s="317"/>
      <c r="AA36" s="317"/>
      <c r="AB36" s="317"/>
      <c r="AC36" s="317"/>
      <c r="AD36" s="317"/>
      <c r="AE36" s="317"/>
      <c r="AF36" s="317"/>
      <c r="AG36" s="317"/>
      <c r="AH36" s="317"/>
    </row>
    <row r="37" spans="2:34" x14ac:dyDescent="0.15">
      <c r="AH37" s="317"/>
    </row>
    <row r="38" spans="2:34" x14ac:dyDescent="0.15">
      <c r="AG38" s="317"/>
      <c r="AH38" s="317"/>
    </row>
    <row r="39" spans="2:34" x14ac:dyDescent="0.15"/>
    <row r="40" spans="2:34" x14ac:dyDescent="0.15">
      <c r="X40" s="317"/>
    </row>
    <row r="41" spans="2:34" x14ac:dyDescent="0.15">
      <c r="R41" s="317"/>
    </row>
    <row r="42" spans="2:34" x14ac:dyDescent="0.15">
      <c r="W42" s="317"/>
    </row>
    <row r="43" spans="2:34" x14ac:dyDescent="0.15">
      <c r="Y43" s="317"/>
      <c r="Z43" s="317"/>
      <c r="AA43" s="317"/>
      <c r="AB43" s="317"/>
      <c r="AC43" s="317"/>
      <c r="AD43" s="317"/>
      <c r="AE43" s="317"/>
      <c r="AF43" s="317"/>
      <c r="AG43" s="317"/>
      <c r="AH43" s="317"/>
    </row>
    <row r="44" spans="2:34" x14ac:dyDescent="0.15">
      <c r="AH44" s="317"/>
    </row>
    <row r="45" spans="2:34" x14ac:dyDescent="0.15">
      <c r="X45" s="317"/>
    </row>
    <row r="46" spans="2:34" x14ac:dyDescent="0.15"/>
    <row r="47" spans="2:34" x14ac:dyDescent="0.15"/>
    <row r="48" spans="2:34" x14ac:dyDescent="0.15">
      <c r="W48" s="317"/>
      <c r="Y48" s="317"/>
      <c r="Z48" s="317"/>
      <c r="AA48" s="317"/>
      <c r="AB48" s="317"/>
      <c r="AC48" s="317"/>
      <c r="AD48" s="317"/>
      <c r="AE48" s="317"/>
      <c r="AF48" s="317"/>
      <c r="AG48" s="317"/>
      <c r="AH48" s="317"/>
    </row>
    <row r="49" spans="28:34" x14ac:dyDescent="0.15"/>
    <row r="50" spans="28:34" x14ac:dyDescent="0.15">
      <c r="AE50" s="317"/>
      <c r="AF50" s="317"/>
      <c r="AG50" s="317"/>
      <c r="AH50" s="317"/>
    </row>
    <row r="51" spans="28:34" x14ac:dyDescent="0.15">
      <c r="AC51" s="317"/>
      <c r="AD51" s="317"/>
      <c r="AE51" s="317"/>
      <c r="AF51" s="317"/>
      <c r="AG51" s="317"/>
      <c r="AH51" s="317"/>
    </row>
    <row r="52" spans="28:34" x14ac:dyDescent="0.15"/>
    <row r="53" spans="28:34" x14ac:dyDescent="0.15">
      <c r="AF53" s="317"/>
      <c r="AG53" s="317"/>
      <c r="AH53" s="317"/>
    </row>
    <row r="54" spans="28:34" x14ac:dyDescent="0.15">
      <c r="AH54" s="317"/>
    </row>
    <row r="55" spans="28:34" x14ac:dyDescent="0.15"/>
    <row r="56" spans="28:34" x14ac:dyDescent="0.15">
      <c r="AB56" s="317"/>
      <c r="AC56" s="317"/>
      <c r="AD56" s="317"/>
      <c r="AE56" s="317"/>
      <c r="AF56" s="317"/>
      <c r="AG56" s="317"/>
      <c r="AH56" s="317"/>
    </row>
    <row r="57" spans="28:34" x14ac:dyDescent="0.15">
      <c r="AH57" s="317"/>
    </row>
    <row r="58" spans="28:34" x14ac:dyDescent="0.15">
      <c r="AH58" s="317"/>
    </row>
    <row r="59" spans="28:34" x14ac:dyDescent="0.15"/>
    <row r="60" spans="28:34" x14ac:dyDescent="0.15"/>
    <row r="61" spans="28:34" x14ac:dyDescent="0.15"/>
    <row r="62" spans="28:34" x14ac:dyDescent="0.15"/>
    <row r="63" spans="28:34" x14ac:dyDescent="0.15">
      <c r="AH63" s="317"/>
    </row>
    <row r="64" spans="28:34" x14ac:dyDescent="0.15">
      <c r="AG64" s="317"/>
      <c r="AH64" s="317"/>
    </row>
    <row r="65" spans="28:34" x14ac:dyDescent="0.15"/>
    <row r="66" spans="28:34" x14ac:dyDescent="0.15"/>
    <row r="67" spans="28:34" x14ac:dyDescent="0.15"/>
    <row r="68" spans="28:34" x14ac:dyDescent="0.15">
      <c r="AB68" s="317"/>
      <c r="AC68" s="317"/>
      <c r="AD68" s="317"/>
      <c r="AE68" s="317"/>
      <c r="AF68" s="317"/>
      <c r="AG68" s="317"/>
      <c r="AH68" s="317"/>
    </row>
    <row r="69" spans="28:34" x14ac:dyDescent="0.15">
      <c r="AF69" s="317"/>
      <c r="AG69" s="317"/>
      <c r="AH69" s="317"/>
    </row>
    <row r="70" spans="28:34" x14ac:dyDescent="0.15"/>
    <row r="71" spans="28:34" x14ac:dyDescent="0.15"/>
    <row r="72" spans="28:34" x14ac:dyDescent="0.15"/>
    <row r="73" spans="28:34" x14ac:dyDescent="0.15"/>
    <row r="74" spans="28:34" x14ac:dyDescent="0.15"/>
    <row r="75" spans="28:34" x14ac:dyDescent="0.15">
      <c r="AH75" s="317"/>
    </row>
    <row r="76" spans="28:34" x14ac:dyDescent="0.15">
      <c r="AF76" s="317"/>
      <c r="AG76" s="317"/>
      <c r="AH76" s="317"/>
    </row>
    <row r="77" spans="28:34" x14ac:dyDescent="0.15">
      <c r="AG77" s="317"/>
      <c r="AH77" s="317"/>
    </row>
    <row r="78" spans="28:34" x14ac:dyDescent="0.15"/>
    <row r="79" spans="28:34" x14ac:dyDescent="0.15"/>
    <row r="80" spans="28:34" x14ac:dyDescent="0.15"/>
    <row r="81" spans="25:34" x14ac:dyDescent="0.15"/>
    <row r="82" spans="25:34" x14ac:dyDescent="0.15">
      <c r="Y82" s="317"/>
    </row>
    <row r="83" spans="25:34" x14ac:dyDescent="0.15">
      <c r="Y83" s="317"/>
      <c r="Z83" s="317"/>
      <c r="AA83" s="317"/>
      <c r="AB83" s="317"/>
      <c r="AC83" s="317"/>
      <c r="AD83" s="317"/>
      <c r="AE83" s="317"/>
      <c r="AF83" s="317"/>
      <c r="AG83" s="317"/>
      <c r="AH83" s="317"/>
    </row>
    <row r="84" spans="25:34" x14ac:dyDescent="0.15"/>
    <row r="85" spans="25:34" x14ac:dyDescent="0.15"/>
    <row r="86" spans="25:34" x14ac:dyDescent="0.15"/>
    <row r="87" spans="25:34" x14ac:dyDescent="0.15"/>
    <row r="88" spans="25:34" x14ac:dyDescent="0.15">
      <c r="AH88" s="31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17"/>
      <c r="AG94" s="317"/>
      <c r="AH94" s="317"/>
    </row>
    <row r="95" spans="25:34" ht="13.5" customHeight="1" x14ac:dyDescent="0.15">
      <c r="AH95" s="31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17"/>
    </row>
    <row r="102" spans="33:34" ht="13.5" customHeight="1" x14ac:dyDescent="0.15"/>
    <row r="103" spans="33:34" ht="13.5" customHeight="1" x14ac:dyDescent="0.15"/>
    <row r="104" spans="33:34" ht="13.5" customHeight="1" x14ac:dyDescent="0.15">
      <c r="AG104" s="317"/>
      <c r="AH104" s="31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17"/>
    </row>
    <row r="117" spans="34:122" ht="13.5" customHeight="1" x14ac:dyDescent="0.15"/>
    <row r="118" spans="34:122" ht="13.5" customHeight="1" x14ac:dyDescent="0.15"/>
    <row r="119" spans="34:122" ht="13.5" customHeight="1" x14ac:dyDescent="0.15"/>
    <row r="120" spans="34:122" ht="13.5" customHeight="1" x14ac:dyDescent="0.15">
      <c r="AH120" s="317"/>
    </row>
    <row r="121" spans="34:122" ht="13.5" customHeight="1" x14ac:dyDescent="0.15">
      <c r="AH121" s="317"/>
    </row>
    <row r="122" spans="34:122" ht="13.5" customHeight="1" x14ac:dyDescent="0.15"/>
    <row r="123" spans="34:122" ht="13.5" customHeight="1" x14ac:dyDescent="0.15"/>
    <row r="124" spans="34:122" ht="13.5" customHeight="1" x14ac:dyDescent="0.15"/>
    <row r="125" spans="34:122" ht="13.5" customHeight="1" x14ac:dyDescent="0.15">
      <c r="DR125" s="317" t="s">
        <v>557</v>
      </c>
    </row>
  </sheetData>
  <sheetProtection algorithmName="SHA-512" hashValue="nxY09PuUkAl750QJQZ60KnisQ46XP2CXoXxtiPGJJ2mvbCsHQwbQAYJoWoJu34CnPOBO4spzRir03ocZFGRIWA==" saltValue="nUEDCQrRWE4TTUPs1ASNtQ==" spinCount="100000" sheet="1" objects="1" scenarios="1"/>
  <dataConsolidate/>
  <phoneticPr fontId="4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50" customWidth="1"/>
    <col min="35" max="122" width="2.5" style="317" customWidth="1"/>
    <col min="123" max="16384" width="2.5" style="317" hidden="1"/>
  </cols>
  <sheetData>
    <row r="1" spans="2:34" ht="13.5" customHeight="1" x14ac:dyDescent="0.15">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row>
    <row r="2" spans="2:34" x14ac:dyDescent="0.15">
      <c r="S2" s="317"/>
      <c r="AH2" s="317"/>
    </row>
    <row r="3" spans="2:34" x14ac:dyDescent="0.15">
      <c r="C3" s="317"/>
      <c r="D3" s="317"/>
      <c r="E3" s="317"/>
      <c r="F3" s="317"/>
      <c r="G3" s="317"/>
      <c r="H3" s="317"/>
      <c r="I3" s="317"/>
      <c r="J3" s="317"/>
      <c r="K3" s="317"/>
      <c r="L3" s="317"/>
      <c r="M3" s="317"/>
      <c r="N3" s="317"/>
      <c r="O3" s="317"/>
      <c r="P3" s="317"/>
      <c r="Q3" s="317"/>
      <c r="R3" s="317"/>
      <c r="S3" s="317"/>
      <c r="U3" s="317"/>
      <c r="V3" s="317"/>
      <c r="W3" s="317"/>
      <c r="X3" s="317"/>
      <c r="Y3" s="317"/>
      <c r="Z3" s="317"/>
      <c r="AA3" s="317"/>
      <c r="AB3" s="317"/>
      <c r="AC3" s="317"/>
      <c r="AD3" s="317"/>
      <c r="AE3" s="317"/>
      <c r="AF3" s="317"/>
      <c r="AG3" s="317"/>
      <c r="AH3" s="317"/>
    </row>
    <row r="4" spans="2:34" x14ac:dyDescent="0.15"/>
    <row r="5" spans="2:34" x14ac:dyDescent="0.15"/>
    <row r="6" spans="2:34" x14ac:dyDescent="0.15"/>
    <row r="7" spans="2:34" x14ac:dyDescent="0.15"/>
    <row r="8" spans="2:34" x14ac:dyDescent="0.15"/>
    <row r="9" spans="2:34" x14ac:dyDescent="0.15">
      <c r="AH9" s="31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17"/>
    </row>
    <row r="18" spans="12:34" x14ac:dyDescent="0.15"/>
    <row r="19" spans="12:34" x14ac:dyDescent="0.15"/>
    <row r="20" spans="12:34" x14ac:dyDescent="0.15">
      <c r="AH20" s="317"/>
    </row>
    <row r="21" spans="12:34" x14ac:dyDescent="0.15">
      <c r="AH21" s="317"/>
    </row>
    <row r="22" spans="12:34" x14ac:dyDescent="0.15"/>
    <row r="23" spans="12:34" x14ac:dyDescent="0.15"/>
    <row r="24" spans="12:34" x14ac:dyDescent="0.15">
      <c r="Q24" s="317"/>
    </row>
    <row r="25" spans="12:34" x14ac:dyDescent="0.15"/>
    <row r="26" spans="12:34" x14ac:dyDescent="0.15"/>
    <row r="27" spans="12:34" x14ac:dyDescent="0.15"/>
    <row r="28" spans="12:34" x14ac:dyDescent="0.15">
      <c r="O28" s="317"/>
      <c r="T28" s="317"/>
      <c r="AH28" s="317"/>
    </row>
    <row r="29" spans="12:34" x14ac:dyDescent="0.15"/>
    <row r="30" spans="12:34" x14ac:dyDescent="0.15"/>
    <row r="31" spans="12:34" x14ac:dyDescent="0.15">
      <c r="Q31" s="317"/>
    </row>
    <row r="32" spans="12:34" x14ac:dyDescent="0.15">
      <c r="L32" s="317"/>
    </row>
    <row r="33" spans="2:34" x14ac:dyDescent="0.15">
      <c r="C33" s="317"/>
      <c r="E33" s="317"/>
      <c r="G33" s="317"/>
      <c r="I33" s="317"/>
      <c r="X33" s="317"/>
    </row>
    <row r="34" spans="2:34" x14ac:dyDescent="0.15">
      <c r="B34" s="317"/>
      <c r="P34" s="317"/>
      <c r="R34" s="317"/>
      <c r="T34" s="317"/>
    </row>
    <row r="35" spans="2:34" x14ac:dyDescent="0.15">
      <c r="D35" s="317"/>
      <c r="W35" s="317"/>
      <c r="AC35" s="317"/>
      <c r="AD35" s="317"/>
      <c r="AE35" s="317"/>
      <c r="AF35" s="317"/>
      <c r="AG35" s="317"/>
      <c r="AH35" s="317"/>
    </row>
    <row r="36" spans="2:34" x14ac:dyDescent="0.15">
      <c r="H36" s="317"/>
      <c r="J36" s="317"/>
      <c r="K36" s="317"/>
      <c r="M36" s="317"/>
      <c r="Y36" s="317"/>
      <c r="Z36" s="317"/>
      <c r="AA36" s="317"/>
      <c r="AB36" s="317"/>
      <c r="AC36" s="317"/>
      <c r="AD36" s="317"/>
      <c r="AE36" s="317"/>
      <c r="AF36" s="317"/>
      <c r="AG36" s="317"/>
      <c r="AH36" s="317"/>
    </row>
    <row r="37" spans="2:34" x14ac:dyDescent="0.15">
      <c r="AH37" s="317"/>
    </row>
    <row r="38" spans="2:34" x14ac:dyDescent="0.15">
      <c r="AG38" s="317"/>
      <c r="AH38" s="317"/>
    </row>
    <row r="39" spans="2:34" x14ac:dyDescent="0.15"/>
    <row r="40" spans="2:34" x14ac:dyDescent="0.15">
      <c r="X40" s="317"/>
    </row>
    <row r="41" spans="2:34" x14ac:dyDescent="0.15">
      <c r="R41" s="317"/>
    </row>
    <row r="42" spans="2:34" x14ac:dyDescent="0.15">
      <c r="W42" s="317"/>
    </row>
    <row r="43" spans="2:34" x14ac:dyDescent="0.15">
      <c r="Y43" s="317"/>
      <c r="Z43" s="317"/>
      <c r="AA43" s="317"/>
      <c r="AB43" s="317"/>
      <c r="AC43" s="317"/>
      <c r="AD43" s="317"/>
      <c r="AE43" s="317"/>
      <c r="AF43" s="317"/>
      <c r="AG43" s="317"/>
      <c r="AH43" s="317"/>
    </row>
    <row r="44" spans="2:34" x14ac:dyDescent="0.15">
      <c r="AH44" s="317"/>
    </row>
    <row r="45" spans="2:34" x14ac:dyDescent="0.15">
      <c r="X45" s="317"/>
    </row>
    <row r="46" spans="2:34" x14ac:dyDescent="0.15"/>
    <row r="47" spans="2:34" x14ac:dyDescent="0.15"/>
    <row r="48" spans="2:34" x14ac:dyDescent="0.15">
      <c r="W48" s="317"/>
      <c r="Y48" s="317"/>
      <c r="Z48" s="317"/>
      <c r="AA48" s="317"/>
      <c r="AB48" s="317"/>
      <c r="AC48" s="317"/>
      <c r="AD48" s="317"/>
      <c r="AE48" s="317"/>
      <c r="AF48" s="317"/>
      <c r="AG48" s="317"/>
      <c r="AH48" s="317"/>
    </row>
    <row r="49" spans="28:34" x14ac:dyDescent="0.15"/>
    <row r="50" spans="28:34" x14ac:dyDescent="0.15">
      <c r="AE50" s="317"/>
      <c r="AF50" s="317"/>
      <c r="AG50" s="317"/>
      <c r="AH50" s="317"/>
    </row>
    <row r="51" spans="28:34" x14ac:dyDescent="0.15">
      <c r="AC51" s="317"/>
      <c r="AD51" s="317"/>
      <c r="AE51" s="317"/>
      <c r="AF51" s="317"/>
      <c r="AG51" s="317"/>
      <c r="AH51" s="317"/>
    </row>
    <row r="52" spans="28:34" x14ac:dyDescent="0.15"/>
    <row r="53" spans="28:34" x14ac:dyDescent="0.15">
      <c r="AF53" s="317"/>
      <c r="AG53" s="317"/>
      <c r="AH53" s="317"/>
    </row>
    <row r="54" spans="28:34" x14ac:dyDescent="0.15">
      <c r="AH54" s="317"/>
    </row>
    <row r="55" spans="28:34" x14ac:dyDescent="0.15"/>
    <row r="56" spans="28:34" x14ac:dyDescent="0.15">
      <c r="AB56" s="317"/>
      <c r="AC56" s="317"/>
      <c r="AD56" s="317"/>
      <c r="AE56" s="317"/>
      <c r="AF56" s="317"/>
      <c r="AG56" s="317"/>
      <c r="AH56" s="317"/>
    </row>
    <row r="57" spans="28:34" x14ac:dyDescent="0.15">
      <c r="AH57" s="317"/>
    </row>
    <row r="58" spans="28:34" x14ac:dyDescent="0.15">
      <c r="AH58" s="317"/>
    </row>
    <row r="59" spans="28:34" x14ac:dyDescent="0.15">
      <c r="AG59" s="317"/>
      <c r="AH59" s="317"/>
    </row>
    <row r="60" spans="28:34" x14ac:dyDescent="0.15"/>
    <row r="61" spans="28:34" x14ac:dyDescent="0.15"/>
    <row r="62" spans="28:34" x14ac:dyDescent="0.15"/>
    <row r="63" spans="28:34" x14ac:dyDescent="0.15">
      <c r="AH63" s="317"/>
    </row>
    <row r="64" spans="28:34" x14ac:dyDescent="0.15">
      <c r="AG64" s="317"/>
      <c r="AH64" s="317"/>
    </row>
    <row r="65" spans="28:34" x14ac:dyDescent="0.15"/>
    <row r="66" spans="28:34" x14ac:dyDescent="0.15"/>
    <row r="67" spans="28:34" x14ac:dyDescent="0.15"/>
    <row r="68" spans="28:34" x14ac:dyDescent="0.15">
      <c r="AB68" s="317"/>
      <c r="AC68" s="317"/>
      <c r="AD68" s="317"/>
      <c r="AE68" s="317"/>
      <c r="AF68" s="317"/>
      <c r="AG68" s="317"/>
      <c r="AH68" s="317"/>
    </row>
    <row r="69" spans="28:34" x14ac:dyDescent="0.15">
      <c r="AF69" s="317"/>
      <c r="AG69" s="317"/>
      <c r="AH69" s="317"/>
    </row>
    <row r="70" spans="28:34" x14ac:dyDescent="0.15"/>
    <row r="71" spans="28:34" x14ac:dyDescent="0.15"/>
    <row r="72" spans="28:34" x14ac:dyDescent="0.15"/>
    <row r="73" spans="28:34" x14ac:dyDescent="0.15"/>
    <row r="74" spans="28:34" x14ac:dyDescent="0.15"/>
    <row r="75" spans="28:34" x14ac:dyDescent="0.15">
      <c r="AH75" s="317"/>
    </row>
    <row r="76" spans="28:34" x14ac:dyDescent="0.15">
      <c r="AF76" s="317"/>
      <c r="AG76" s="317"/>
      <c r="AH76" s="317"/>
    </row>
    <row r="77" spans="28:34" x14ac:dyDescent="0.15">
      <c r="AG77" s="317"/>
      <c r="AH77" s="317"/>
    </row>
    <row r="78" spans="28:34" x14ac:dyDescent="0.15"/>
    <row r="79" spans="28:34" x14ac:dyDescent="0.15"/>
    <row r="80" spans="28:34" x14ac:dyDescent="0.15"/>
    <row r="81" spans="25:34" x14ac:dyDescent="0.15"/>
    <row r="82" spans="25:34" x14ac:dyDescent="0.15">
      <c r="Y82" s="317"/>
    </row>
    <row r="83" spans="25:34" x14ac:dyDescent="0.15">
      <c r="Y83" s="317"/>
      <c r="Z83" s="317"/>
      <c r="AA83" s="317"/>
      <c r="AB83" s="317"/>
      <c r="AC83" s="317"/>
      <c r="AD83" s="317"/>
      <c r="AE83" s="317"/>
      <c r="AF83" s="317"/>
      <c r="AG83" s="317"/>
      <c r="AH83" s="317"/>
    </row>
    <row r="84" spans="25:34" x14ac:dyDescent="0.15"/>
    <row r="85" spans="25:34" x14ac:dyDescent="0.15"/>
    <row r="86" spans="25:34" x14ac:dyDescent="0.15"/>
    <row r="87" spans="25:34" x14ac:dyDescent="0.15"/>
    <row r="88" spans="25:34" x14ac:dyDescent="0.15">
      <c r="AH88" s="31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17"/>
      <c r="AG94" s="317"/>
      <c r="AH94" s="317"/>
    </row>
    <row r="95" spans="25:34" ht="13.5" customHeight="1" x14ac:dyDescent="0.15">
      <c r="AH95" s="31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17"/>
    </row>
    <row r="102" spans="33:34" ht="13.5" customHeight="1" x14ac:dyDescent="0.15"/>
    <row r="103" spans="33:34" ht="13.5" customHeight="1" x14ac:dyDescent="0.15"/>
    <row r="104" spans="33:34" ht="13.5" customHeight="1" x14ac:dyDescent="0.15">
      <c r="AG104" s="317"/>
      <c r="AH104" s="31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17"/>
    </row>
    <row r="117" spans="34:122" ht="13.5" customHeight="1" x14ac:dyDescent="0.15"/>
    <row r="118" spans="34:122" ht="13.5" customHeight="1" x14ac:dyDescent="0.15"/>
    <row r="119" spans="34:122" ht="13.5" customHeight="1" x14ac:dyDescent="0.15"/>
    <row r="120" spans="34:122" ht="13.5" customHeight="1" x14ac:dyDescent="0.15">
      <c r="AH120" s="317"/>
    </row>
    <row r="121" spans="34:122" ht="13.5" customHeight="1" x14ac:dyDescent="0.15">
      <c r="AH121" s="317"/>
    </row>
    <row r="122" spans="34:122" ht="13.5" customHeight="1" x14ac:dyDescent="0.15"/>
    <row r="123" spans="34:122" ht="13.5" customHeight="1" x14ac:dyDescent="0.15"/>
    <row r="124" spans="34:122" ht="13.5" customHeight="1" x14ac:dyDescent="0.15"/>
    <row r="125" spans="34:122" ht="13.5" customHeight="1" x14ac:dyDescent="0.15">
      <c r="DR125" s="317" t="s">
        <v>557</v>
      </c>
    </row>
  </sheetData>
  <sheetProtection algorithmName="SHA-512" hashValue="Ftq+SvYsRjpXw4eSIXXfoZFEpG/oHtwfgWXZC5VwRgc391r9BRXGc+mDDMQj4muXrQDFsLw7kon9a1mGcqLnfg==" saltValue="odaAvyWjIP0UEbs7Yvll2Q==" spinCount="100000" sheet="1" objects="1" scenarios="1"/>
  <dataConsolidate/>
  <phoneticPr fontId="4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290" customWidth="1"/>
    <col min="2" max="8" width="13.375" style="290" customWidth="1"/>
    <col min="9" max="16384" width="11.125" style="290"/>
  </cols>
  <sheetData>
    <row r="1" spans="1:8" x14ac:dyDescent="0.15">
      <c r="A1" s="97"/>
      <c r="B1" s="103"/>
      <c r="C1" s="107"/>
      <c r="D1" s="113"/>
      <c r="E1" s="123"/>
      <c r="F1" s="123"/>
      <c r="G1" s="123"/>
      <c r="H1" s="157"/>
    </row>
    <row r="2" spans="1:8" x14ac:dyDescent="0.15">
      <c r="A2" s="98"/>
      <c r="B2" s="104"/>
      <c r="C2" s="297"/>
      <c r="D2" s="114" t="s">
        <v>81</v>
      </c>
      <c r="E2" s="124"/>
      <c r="F2" s="305" t="s">
        <v>487</v>
      </c>
      <c r="G2" s="148"/>
      <c r="H2" s="158"/>
    </row>
    <row r="3" spans="1:8" x14ac:dyDescent="0.15">
      <c r="A3" s="114" t="s">
        <v>232</v>
      </c>
      <c r="B3" s="106"/>
      <c r="C3" s="298"/>
      <c r="D3" s="301">
        <v>95097</v>
      </c>
      <c r="E3" s="303"/>
      <c r="F3" s="306">
        <v>85042</v>
      </c>
      <c r="G3" s="308"/>
      <c r="H3" s="311"/>
    </row>
    <row r="4" spans="1:8" x14ac:dyDescent="0.15">
      <c r="A4" s="99"/>
      <c r="B4" s="105"/>
      <c r="C4" s="299"/>
      <c r="D4" s="302">
        <v>75131</v>
      </c>
      <c r="E4" s="304"/>
      <c r="F4" s="307">
        <v>50806</v>
      </c>
      <c r="G4" s="309"/>
      <c r="H4" s="312"/>
    </row>
    <row r="5" spans="1:8" x14ac:dyDescent="0.15">
      <c r="A5" s="114" t="s">
        <v>466</v>
      </c>
      <c r="B5" s="106"/>
      <c r="C5" s="298"/>
      <c r="D5" s="301">
        <v>110832</v>
      </c>
      <c r="E5" s="303"/>
      <c r="F5" s="306">
        <v>83774</v>
      </c>
      <c r="G5" s="308"/>
      <c r="H5" s="311"/>
    </row>
    <row r="6" spans="1:8" x14ac:dyDescent="0.15">
      <c r="A6" s="99"/>
      <c r="B6" s="105"/>
      <c r="C6" s="299"/>
      <c r="D6" s="302">
        <v>98052</v>
      </c>
      <c r="E6" s="304"/>
      <c r="F6" s="307">
        <v>52179</v>
      </c>
      <c r="G6" s="309"/>
      <c r="H6" s="312"/>
    </row>
    <row r="7" spans="1:8" x14ac:dyDescent="0.15">
      <c r="A7" s="114" t="s">
        <v>484</v>
      </c>
      <c r="B7" s="106"/>
      <c r="C7" s="298"/>
      <c r="D7" s="301">
        <v>80717</v>
      </c>
      <c r="E7" s="303"/>
      <c r="F7" s="306">
        <v>132981</v>
      </c>
      <c r="G7" s="308"/>
      <c r="H7" s="311"/>
    </row>
    <row r="8" spans="1:8" x14ac:dyDescent="0.15">
      <c r="A8" s="99"/>
      <c r="B8" s="105"/>
      <c r="C8" s="299"/>
      <c r="D8" s="302">
        <v>58590</v>
      </c>
      <c r="E8" s="304"/>
      <c r="F8" s="307">
        <v>56973</v>
      </c>
      <c r="G8" s="309"/>
      <c r="H8" s="312"/>
    </row>
    <row r="9" spans="1:8" x14ac:dyDescent="0.15">
      <c r="A9" s="114" t="s">
        <v>434</v>
      </c>
      <c r="B9" s="106"/>
      <c r="C9" s="298"/>
      <c r="D9" s="301">
        <v>95432</v>
      </c>
      <c r="E9" s="303"/>
      <c r="F9" s="306">
        <v>128523</v>
      </c>
      <c r="G9" s="308"/>
      <c r="H9" s="311"/>
    </row>
    <row r="10" spans="1:8" x14ac:dyDescent="0.15">
      <c r="A10" s="99"/>
      <c r="B10" s="105"/>
      <c r="C10" s="299"/>
      <c r="D10" s="302">
        <v>61872</v>
      </c>
      <c r="E10" s="304"/>
      <c r="F10" s="307">
        <v>56792</v>
      </c>
      <c r="G10" s="309"/>
      <c r="H10" s="312"/>
    </row>
    <row r="11" spans="1:8" x14ac:dyDescent="0.15">
      <c r="A11" s="114" t="s">
        <v>313</v>
      </c>
      <c r="B11" s="106"/>
      <c r="C11" s="298"/>
      <c r="D11" s="301">
        <v>69736</v>
      </c>
      <c r="E11" s="303"/>
      <c r="F11" s="306">
        <v>92919</v>
      </c>
      <c r="G11" s="308"/>
      <c r="H11" s="311"/>
    </row>
    <row r="12" spans="1:8" x14ac:dyDescent="0.15">
      <c r="A12" s="99"/>
      <c r="B12" s="105"/>
      <c r="C12" s="300"/>
      <c r="D12" s="302">
        <v>52806</v>
      </c>
      <c r="E12" s="304"/>
      <c r="F12" s="307">
        <v>54128</v>
      </c>
      <c r="G12" s="309"/>
      <c r="H12" s="312"/>
    </row>
    <row r="13" spans="1:8" x14ac:dyDescent="0.15">
      <c r="A13" s="114"/>
      <c r="B13" s="106"/>
      <c r="C13" s="298"/>
      <c r="D13" s="301">
        <v>90363</v>
      </c>
      <c r="E13" s="303"/>
      <c r="F13" s="306">
        <v>104648</v>
      </c>
      <c r="G13" s="310"/>
      <c r="H13" s="311"/>
    </row>
    <row r="14" spans="1:8" x14ac:dyDescent="0.15">
      <c r="A14" s="99"/>
      <c r="B14" s="105"/>
      <c r="C14" s="299"/>
      <c r="D14" s="302">
        <v>69290</v>
      </c>
      <c r="E14" s="304"/>
      <c r="F14" s="307">
        <v>54176</v>
      </c>
      <c r="G14" s="309"/>
      <c r="H14" s="312"/>
    </row>
    <row r="17" spans="1:11" x14ac:dyDescent="0.15">
      <c r="A17" s="290" t="s">
        <v>26</v>
      </c>
    </row>
    <row r="18" spans="1:11" x14ac:dyDescent="0.15">
      <c r="A18" s="291"/>
      <c r="B18" s="291" t="str">
        <f>実質収支比率等に係る経年分析!F$46</f>
        <v>H29</v>
      </c>
      <c r="C18" s="291" t="str">
        <f>実質収支比率等に係る経年分析!G$46</f>
        <v>H30</v>
      </c>
      <c r="D18" s="291" t="str">
        <f>実質収支比率等に係る経年分析!H$46</f>
        <v>R01</v>
      </c>
      <c r="E18" s="291" t="str">
        <f>実質収支比率等に係る経年分析!I$46</f>
        <v>R02</v>
      </c>
      <c r="F18" s="291" t="str">
        <f>実質収支比率等に係る経年分析!J$46</f>
        <v>R03</v>
      </c>
    </row>
    <row r="19" spans="1:11" x14ac:dyDescent="0.15">
      <c r="A19" s="291" t="s">
        <v>87</v>
      </c>
      <c r="B19" s="291">
        <f>ROUND(VALUE(SUBSTITUTE(実質収支比率等に係る経年分析!F$48,"▲","-")),2)</f>
        <v>3.47</v>
      </c>
      <c r="C19" s="291">
        <f>ROUND(VALUE(SUBSTITUTE(実質収支比率等に係る経年分析!G$48,"▲","-")),2)</f>
        <v>5.93</v>
      </c>
      <c r="D19" s="291">
        <f>ROUND(VALUE(SUBSTITUTE(実質収支比率等に係る経年分析!H$48,"▲","-")),2)</f>
        <v>5.21</v>
      </c>
      <c r="E19" s="291">
        <f>ROUND(VALUE(SUBSTITUTE(実質収支比率等に係る経年分析!I$48,"▲","-")),2)</f>
        <v>5.42</v>
      </c>
      <c r="F19" s="291">
        <f>ROUND(VALUE(SUBSTITUTE(実質収支比率等に係る経年分析!J$48,"▲","-")),2)</f>
        <v>8.58</v>
      </c>
    </row>
    <row r="20" spans="1:11" x14ac:dyDescent="0.15">
      <c r="A20" s="291" t="s">
        <v>40</v>
      </c>
      <c r="B20" s="291">
        <f>ROUND(VALUE(SUBSTITUTE(実質収支比率等に係る経年分析!F$47,"▲","-")),2)</f>
        <v>21.59</v>
      </c>
      <c r="C20" s="291">
        <f>ROUND(VALUE(SUBSTITUTE(実質収支比率等に係る経年分析!G$47,"▲","-")),2)</f>
        <v>18.45</v>
      </c>
      <c r="D20" s="291">
        <f>ROUND(VALUE(SUBSTITUTE(実質収支比率等に係る経年分析!H$47,"▲","-")),2)</f>
        <v>14.79</v>
      </c>
      <c r="E20" s="291">
        <f>ROUND(VALUE(SUBSTITUTE(実質収支比率等に係る経年分析!I$47,"▲","-")),2)</f>
        <v>12.47</v>
      </c>
      <c r="F20" s="291">
        <f>ROUND(VALUE(SUBSTITUTE(実質収支比率等に係る経年分析!J$47,"▲","-")),2)</f>
        <v>15.69</v>
      </c>
    </row>
    <row r="21" spans="1:11" x14ac:dyDescent="0.15">
      <c r="A21" s="291" t="s">
        <v>113</v>
      </c>
      <c r="B21" s="291">
        <f>IF(ISNUMBER(VALUE(SUBSTITUTE(実質収支比率等に係る経年分析!F$49,"▲","-"))),ROUND(VALUE(SUBSTITUTE(実質収支比率等に係る経年分析!F$49,"▲","-")),2),NA())</f>
        <v>-2.0499999999999998</v>
      </c>
      <c r="C21" s="291">
        <f>IF(ISNUMBER(VALUE(SUBSTITUTE(実質収支比率等に係る経年分析!G$49,"▲","-"))),ROUND(VALUE(SUBSTITUTE(実質収支比率等に係る経年分析!G$49,"▲","-")),2),NA())</f>
        <v>-0.67</v>
      </c>
      <c r="D21" s="291">
        <f>IF(ISNUMBER(VALUE(SUBSTITUTE(実質収支比率等に係る経年分析!H$49,"▲","-"))),ROUND(VALUE(SUBSTITUTE(実質収支比率等に係る経年分析!H$49,"▲","-")),2),NA())</f>
        <v>-4.41</v>
      </c>
      <c r="E21" s="291">
        <f>IF(ISNUMBER(VALUE(SUBSTITUTE(実質収支比率等に係る経年分析!I$49,"▲","-"))),ROUND(VALUE(SUBSTITUTE(実質収支比率等に係る経年分析!I$49,"▲","-")),2),NA())</f>
        <v>-1.3</v>
      </c>
      <c r="F21" s="291">
        <f>IF(ISNUMBER(VALUE(SUBSTITUTE(実質収支比率等に係る経年分析!J$49,"▲","-"))),ROUND(VALUE(SUBSTITUTE(実質収支比率等に係る経年分析!J$49,"▲","-")),2),NA())</f>
        <v>6.98</v>
      </c>
    </row>
    <row r="24" spans="1:11" x14ac:dyDescent="0.15">
      <c r="A24" s="290" t="s">
        <v>101</v>
      </c>
    </row>
    <row r="25" spans="1:11" x14ac:dyDescent="0.15">
      <c r="A25" s="292"/>
      <c r="B25" s="292" t="str">
        <f>連結実質赤字比率に係る赤字・黒字の構成分析!F$33</f>
        <v>H29</v>
      </c>
      <c r="C25" s="292"/>
      <c r="D25" s="292" t="str">
        <f>連結実質赤字比率に係る赤字・黒字の構成分析!G$33</f>
        <v>H30</v>
      </c>
      <c r="E25" s="292"/>
      <c r="F25" s="292" t="str">
        <f>連結実質赤字比率に係る赤字・黒字の構成分析!H$33</f>
        <v>R01</v>
      </c>
      <c r="G25" s="292"/>
      <c r="H25" s="292" t="str">
        <f>連結実質赤字比率に係る赤字・黒字の構成分析!I$33</f>
        <v>R02</v>
      </c>
      <c r="I25" s="292"/>
      <c r="J25" s="292" t="str">
        <f>連結実質赤字比率に係る赤字・黒字の構成分析!J$33</f>
        <v>R03</v>
      </c>
      <c r="K25" s="292"/>
    </row>
    <row r="26" spans="1:11" x14ac:dyDescent="0.15">
      <c r="A26" s="292"/>
      <c r="B26" s="292" t="s">
        <v>115</v>
      </c>
      <c r="C26" s="292" t="s">
        <v>69</v>
      </c>
      <c r="D26" s="292" t="s">
        <v>115</v>
      </c>
      <c r="E26" s="292" t="s">
        <v>69</v>
      </c>
      <c r="F26" s="292" t="s">
        <v>115</v>
      </c>
      <c r="G26" s="292" t="s">
        <v>69</v>
      </c>
      <c r="H26" s="292" t="s">
        <v>115</v>
      </c>
      <c r="I26" s="292" t="s">
        <v>69</v>
      </c>
      <c r="J26" s="292" t="s">
        <v>115</v>
      </c>
      <c r="K26" s="292" t="s">
        <v>69</v>
      </c>
    </row>
    <row r="27" spans="1:11" x14ac:dyDescent="0.15">
      <c r="A27" s="292" t="str">
        <f>IF(連結実質赤字比率に係る赤字・黒字の構成分析!C$43="",NA(),連結実質赤字比率に係る赤字・黒字の構成分析!C$43)</f>
        <v>その他会計（黒字）</v>
      </c>
      <c r="B27" s="292" t="e">
        <f>IF(ROUND(VALUE(SUBSTITUTE(連結実質赤字比率に係る赤字・黒字の構成分析!F$43,"▲","-")),2)&lt;0,ABS(ROUND(VALUE(SUBSTITUTE(連結実質赤字比率に係る赤字・黒字の構成分析!F$43,"▲","-")),2)),NA())</f>
        <v>#N/A</v>
      </c>
      <c r="C27" s="292">
        <f>IF(ROUND(VALUE(SUBSTITUTE(連結実質赤字比率に係る赤字・黒字の構成分析!F$43,"▲","-")),2)&gt;=0,ABS(ROUND(VALUE(SUBSTITUTE(連結実質赤字比率に係る赤字・黒字の構成分析!F$43,"▲","-")),2)),NA())</f>
        <v>0.33</v>
      </c>
      <c r="D27" s="292" t="e">
        <f>IF(ROUND(VALUE(SUBSTITUTE(連結実質赤字比率に係る赤字・黒字の構成分析!G$43,"▲","-")),2)&lt;0,ABS(ROUND(VALUE(SUBSTITUTE(連結実質赤字比率に係る赤字・黒字の構成分析!G$43,"▲","-")),2)),NA())</f>
        <v>#N/A</v>
      </c>
      <c r="E27" s="292">
        <f>IF(ROUND(VALUE(SUBSTITUTE(連結実質赤字比率に係る赤字・黒字の構成分析!G$43,"▲","-")),2)&gt;=0,ABS(ROUND(VALUE(SUBSTITUTE(連結実質赤字比率に係る赤字・黒字の構成分析!G$43,"▲","-")),2)),NA())</f>
        <v>0</v>
      </c>
      <c r="F27" s="292" t="e">
        <f>IF(ROUND(VALUE(SUBSTITUTE(連結実質赤字比率に係る赤字・黒字の構成分析!H$43,"▲","-")),2)&lt;0,ABS(ROUND(VALUE(SUBSTITUTE(連結実質赤字比率に係る赤字・黒字の構成分析!H$43,"▲","-")),2)),NA())</f>
        <v>#N/A</v>
      </c>
      <c r="G27" s="292">
        <f>IF(ROUND(VALUE(SUBSTITUTE(連結実質赤字比率に係る赤字・黒字の構成分析!H$43,"▲","-")),2)&gt;=0,ABS(ROUND(VALUE(SUBSTITUTE(連結実質赤字比率に係る赤字・黒字の構成分析!H$43,"▲","-")),2)),NA())</f>
        <v>0</v>
      </c>
      <c r="H27" s="292" t="e">
        <f>IF(ROUND(VALUE(SUBSTITUTE(連結実質赤字比率に係る赤字・黒字の構成分析!I$43,"▲","-")),2)&lt;0,ABS(ROUND(VALUE(SUBSTITUTE(連結実質赤字比率に係る赤字・黒字の構成分析!I$43,"▲","-")),2)),NA())</f>
        <v>#N/A</v>
      </c>
      <c r="I27" s="292">
        <f>IF(ROUND(VALUE(SUBSTITUTE(連結実質赤字比率に係る赤字・黒字の構成分析!I$43,"▲","-")),2)&gt;=0,ABS(ROUND(VALUE(SUBSTITUTE(連結実質赤字比率に係る赤字・黒字の構成分析!I$43,"▲","-")),2)),NA())</f>
        <v>0</v>
      </c>
      <c r="J27" s="292" t="e">
        <f>IF(ROUND(VALUE(SUBSTITUTE(連結実質赤字比率に係る赤字・黒字の構成分析!J$43,"▲","-")),2)&lt;0,ABS(ROUND(VALUE(SUBSTITUTE(連結実質赤字比率に係る赤字・黒字の構成分析!J$43,"▲","-")),2)),NA())</f>
        <v>#N/A</v>
      </c>
      <c r="K27" s="292">
        <f>IF(ROUND(VALUE(SUBSTITUTE(連結実質赤字比率に係る赤字・黒字の構成分析!J$43,"▲","-")),2)&gt;=0,ABS(ROUND(VALUE(SUBSTITUTE(連結実質赤字比率に係る赤字・黒字の構成分析!J$43,"▲","-")),2)),NA())</f>
        <v>0</v>
      </c>
    </row>
    <row r="28" spans="1:11" x14ac:dyDescent="0.15">
      <c r="A28" s="292" t="str">
        <f>IF(連結実質赤字比率に係る赤字・黒字の構成分析!C$42="",NA(),連結実質赤字比率に係る赤字・黒字の構成分析!C$42)</f>
        <v>その他会計（赤字）</v>
      </c>
      <c r="B28" s="292" t="e">
        <f>IF(ROUND(VALUE(SUBSTITUTE(連結実質赤字比率に係る赤字・黒字の構成分析!F$42,"▲","-")),2)&lt;0,ABS(ROUND(VALUE(SUBSTITUTE(連結実質赤字比率に係る赤字・黒字の構成分析!F$42,"▲","-")),2)),NA())</f>
        <v>#VALUE!</v>
      </c>
      <c r="C28" s="292" t="e">
        <f>IF(ROUND(VALUE(SUBSTITUTE(連結実質赤字比率に係る赤字・黒字の構成分析!F$42,"▲","-")),2)&gt;=0,ABS(ROUND(VALUE(SUBSTITUTE(連結実質赤字比率に係る赤字・黒字の構成分析!F$42,"▲","-")),2)),NA())</f>
        <v>#VALUE!</v>
      </c>
      <c r="D28" s="292" t="e">
        <f>IF(ROUND(VALUE(SUBSTITUTE(連結実質赤字比率に係る赤字・黒字の構成分析!G$42,"▲","-")),2)&lt;0,ABS(ROUND(VALUE(SUBSTITUTE(連結実質赤字比率に係る赤字・黒字の構成分析!G$42,"▲","-")),2)),NA())</f>
        <v>#VALUE!</v>
      </c>
      <c r="E28" s="292" t="e">
        <f>IF(ROUND(VALUE(SUBSTITUTE(連結実質赤字比率に係る赤字・黒字の構成分析!G$42,"▲","-")),2)&gt;=0,ABS(ROUND(VALUE(SUBSTITUTE(連結実質赤字比率に係る赤字・黒字の構成分析!G$42,"▲","-")),2)),NA())</f>
        <v>#VALUE!</v>
      </c>
      <c r="F28" s="292" t="e">
        <f>IF(ROUND(VALUE(SUBSTITUTE(連結実質赤字比率に係る赤字・黒字の構成分析!H$42,"▲","-")),2)&lt;0,ABS(ROUND(VALUE(SUBSTITUTE(連結実質赤字比率に係る赤字・黒字の構成分析!H$42,"▲","-")),2)),NA())</f>
        <v>#VALUE!</v>
      </c>
      <c r="G28" s="292" t="e">
        <f>IF(ROUND(VALUE(SUBSTITUTE(連結実質赤字比率に係る赤字・黒字の構成分析!H$42,"▲","-")),2)&gt;=0,ABS(ROUND(VALUE(SUBSTITUTE(連結実質赤字比率に係る赤字・黒字の構成分析!H$42,"▲","-")),2)),NA())</f>
        <v>#VALUE!</v>
      </c>
      <c r="H28" s="292" t="e">
        <f>IF(ROUND(VALUE(SUBSTITUTE(連結実質赤字比率に係る赤字・黒字の構成分析!I$42,"▲","-")),2)&lt;0,ABS(ROUND(VALUE(SUBSTITUTE(連結実質赤字比率に係る赤字・黒字の構成分析!I$42,"▲","-")),2)),NA())</f>
        <v>#VALUE!</v>
      </c>
      <c r="I28" s="292" t="e">
        <f>IF(ROUND(VALUE(SUBSTITUTE(連結実質赤字比率に係る赤字・黒字の構成分析!I$42,"▲","-")),2)&gt;=0,ABS(ROUND(VALUE(SUBSTITUTE(連結実質赤字比率に係る赤字・黒字の構成分析!I$42,"▲","-")),2)),NA())</f>
        <v>#VALUE!</v>
      </c>
      <c r="J28" s="292" t="e">
        <f>IF(ROUND(VALUE(SUBSTITUTE(連結実質赤字比率に係る赤字・黒字の構成分析!J$42,"▲","-")),2)&lt;0,ABS(ROUND(VALUE(SUBSTITUTE(連結実質赤字比率に係る赤字・黒字の構成分析!J$42,"▲","-")),2)),NA())</f>
        <v>#VALUE!</v>
      </c>
      <c r="K28" s="292" t="e">
        <f>IF(ROUND(VALUE(SUBSTITUTE(連結実質赤字比率に係る赤字・黒字の構成分析!J$42,"▲","-")),2)&gt;=0,ABS(ROUND(VALUE(SUBSTITUTE(連結実質赤字比率に係る赤字・黒字の構成分析!J$42,"▲","-")),2)),NA())</f>
        <v>#VALUE!</v>
      </c>
    </row>
    <row r="29" spans="1:11" x14ac:dyDescent="0.15">
      <c r="A29" s="292" t="str">
        <f>IF(連結実質赤字比率に係る赤字・黒字の構成分析!C$41="",NA(),連結実質赤字比率に係る赤字・黒字の構成分析!C$41)</f>
        <v>国民健康保険診療所特別会計</v>
      </c>
      <c r="B29" s="292" t="e">
        <f>IF(ROUND(VALUE(SUBSTITUTE(連結実質赤字比率に係る赤字・黒字の構成分析!F$41,"▲","-")),2)&lt;0,ABS(ROUND(VALUE(SUBSTITUTE(連結実質赤字比率に係る赤字・黒字の構成分析!F$41,"▲","-")),2)),NA())</f>
        <v>#N/A</v>
      </c>
      <c r="C29" s="292">
        <f>IF(ROUND(VALUE(SUBSTITUTE(連結実質赤字比率に係る赤字・黒字の構成分析!F$41,"▲","-")),2)&gt;=0,ABS(ROUND(VALUE(SUBSTITUTE(連結実質赤字比率に係る赤字・黒字の構成分析!F$41,"▲","-")),2)),NA())</f>
        <v>0.03</v>
      </c>
      <c r="D29" s="292" t="e">
        <f>IF(ROUND(VALUE(SUBSTITUTE(連結実質赤字比率に係る赤字・黒字の構成分析!G$41,"▲","-")),2)&lt;0,ABS(ROUND(VALUE(SUBSTITUTE(連結実質赤字比率に係る赤字・黒字の構成分析!G$41,"▲","-")),2)),NA())</f>
        <v>#N/A</v>
      </c>
      <c r="E29" s="292">
        <f>IF(ROUND(VALUE(SUBSTITUTE(連結実質赤字比率に係る赤字・黒字の構成分析!G$41,"▲","-")),2)&gt;=0,ABS(ROUND(VALUE(SUBSTITUTE(連結実質赤字比率に係る赤字・黒字の構成分析!G$41,"▲","-")),2)),NA())</f>
        <v>0.02</v>
      </c>
      <c r="F29" s="292" t="e">
        <f>IF(ROUND(VALUE(SUBSTITUTE(連結実質赤字比率に係る赤字・黒字の構成分析!H$41,"▲","-")),2)&lt;0,ABS(ROUND(VALUE(SUBSTITUTE(連結実質赤字比率に係る赤字・黒字の構成分析!H$41,"▲","-")),2)),NA())</f>
        <v>#N/A</v>
      </c>
      <c r="G29" s="292">
        <f>IF(ROUND(VALUE(SUBSTITUTE(連結実質赤字比率に係る赤字・黒字の構成分析!H$41,"▲","-")),2)&gt;=0,ABS(ROUND(VALUE(SUBSTITUTE(連結実質赤字比率に係る赤字・黒字の構成分析!H$41,"▲","-")),2)),NA())</f>
        <v>0.02</v>
      </c>
      <c r="H29" s="292" t="e">
        <f>IF(ROUND(VALUE(SUBSTITUTE(連結実質赤字比率に係る赤字・黒字の構成分析!I$41,"▲","-")),2)&lt;0,ABS(ROUND(VALUE(SUBSTITUTE(連結実質赤字比率に係る赤字・黒字の構成分析!I$41,"▲","-")),2)),NA())</f>
        <v>#N/A</v>
      </c>
      <c r="I29" s="292">
        <f>IF(ROUND(VALUE(SUBSTITUTE(連結実質赤字比率に係る赤字・黒字の構成分析!I$41,"▲","-")),2)&gt;=0,ABS(ROUND(VALUE(SUBSTITUTE(連結実質赤字比率に係る赤字・黒字の構成分析!I$41,"▲","-")),2)),NA())</f>
        <v>0.02</v>
      </c>
      <c r="J29" s="292" t="e">
        <f>IF(ROUND(VALUE(SUBSTITUTE(連結実質赤字比率に係る赤字・黒字の構成分析!J$41,"▲","-")),2)&lt;0,ABS(ROUND(VALUE(SUBSTITUTE(連結実質赤字比率に係る赤字・黒字の構成分析!J$41,"▲","-")),2)),NA())</f>
        <v>#N/A</v>
      </c>
      <c r="K29" s="292">
        <f>IF(ROUND(VALUE(SUBSTITUTE(連結実質赤字比率に係る赤字・黒字の構成分析!J$41,"▲","-")),2)&gt;=0,ABS(ROUND(VALUE(SUBSTITUTE(連結実質赤字比率に係る赤字・黒字の構成分析!J$41,"▲","-")),2)),NA())</f>
        <v>0.01</v>
      </c>
    </row>
    <row r="30" spans="1:11" x14ac:dyDescent="0.15">
      <c r="A30" s="292" t="str">
        <f>IF(連結実質赤字比率に係る赤字・黒字の構成分析!C$40="",NA(),連結実質赤字比率に係る赤字・黒字の構成分析!C$40)</f>
        <v>後期高齢者医療特別会計</v>
      </c>
      <c r="B30" s="292" t="e">
        <f>IF(ROUND(VALUE(SUBSTITUTE(連結実質赤字比率に係る赤字・黒字の構成分析!F$40,"▲","-")),2)&lt;0,ABS(ROUND(VALUE(SUBSTITUTE(連結実質赤字比率に係る赤字・黒字の構成分析!F$40,"▲","-")),2)),NA())</f>
        <v>#N/A</v>
      </c>
      <c r="C30" s="292">
        <f>IF(ROUND(VALUE(SUBSTITUTE(連結実質赤字比率に係る赤字・黒字の構成分析!F$40,"▲","-")),2)&gt;=0,ABS(ROUND(VALUE(SUBSTITUTE(連結実質赤字比率に係る赤字・黒字の構成分析!F$40,"▲","-")),2)),NA())</f>
        <v>0.11</v>
      </c>
      <c r="D30" s="292" t="e">
        <f>IF(ROUND(VALUE(SUBSTITUTE(連結実質赤字比率に係る赤字・黒字の構成分析!G$40,"▲","-")),2)&lt;0,ABS(ROUND(VALUE(SUBSTITUTE(連結実質赤字比率に係る赤字・黒字の構成分析!G$40,"▲","-")),2)),NA())</f>
        <v>#N/A</v>
      </c>
      <c r="E30" s="292">
        <f>IF(ROUND(VALUE(SUBSTITUTE(連結実質赤字比率に係る赤字・黒字の構成分析!G$40,"▲","-")),2)&gt;=0,ABS(ROUND(VALUE(SUBSTITUTE(連結実質赤字比率に係る赤字・黒字の構成分析!G$40,"▲","-")),2)),NA())</f>
        <v>0.05</v>
      </c>
      <c r="F30" s="292" t="e">
        <f>IF(ROUND(VALUE(SUBSTITUTE(連結実質赤字比率に係る赤字・黒字の構成分析!H$40,"▲","-")),2)&lt;0,ABS(ROUND(VALUE(SUBSTITUTE(連結実質赤字比率に係る赤字・黒字の構成分析!H$40,"▲","-")),2)),NA())</f>
        <v>#N/A</v>
      </c>
      <c r="G30" s="292">
        <f>IF(ROUND(VALUE(SUBSTITUTE(連結実質赤字比率に係る赤字・黒字の構成分析!H$40,"▲","-")),2)&gt;=0,ABS(ROUND(VALUE(SUBSTITUTE(連結実質赤字比率に係る赤字・黒字の構成分析!H$40,"▲","-")),2)),NA())</f>
        <v>0.11</v>
      </c>
      <c r="H30" s="292" t="e">
        <f>IF(ROUND(VALUE(SUBSTITUTE(連結実質赤字比率に係る赤字・黒字の構成分析!I$40,"▲","-")),2)&lt;0,ABS(ROUND(VALUE(SUBSTITUTE(連結実質赤字比率に係る赤字・黒字の構成分析!I$40,"▲","-")),2)),NA())</f>
        <v>#N/A</v>
      </c>
      <c r="I30" s="292">
        <f>IF(ROUND(VALUE(SUBSTITUTE(連結実質赤字比率に係る赤字・黒字の構成分析!I$40,"▲","-")),2)&gt;=0,ABS(ROUND(VALUE(SUBSTITUTE(連結実質赤字比率に係る赤字・黒字の構成分析!I$40,"▲","-")),2)),NA())</f>
        <v>0.12</v>
      </c>
      <c r="J30" s="292" t="e">
        <f>IF(ROUND(VALUE(SUBSTITUTE(連結実質赤字比率に係る赤字・黒字の構成分析!J$40,"▲","-")),2)&lt;0,ABS(ROUND(VALUE(SUBSTITUTE(連結実質赤字比率に係る赤字・黒字の構成分析!J$40,"▲","-")),2)),NA())</f>
        <v>#N/A</v>
      </c>
      <c r="K30" s="292">
        <f>IF(ROUND(VALUE(SUBSTITUTE(連結実質赤字比率に係る赤字・黒字の構成分析!J$40,"▲","-")),2)&gt;=0,ABS(ROUND(VALUE(SUBSTITUTE(連結実質赤字比率に係る赤字・黒字の構成分析!J$40,"▲","-")),2)),NA())</f>
        <v>0.12</v>
      </c>
    </row>
    <row r="31" spans="1:11" x14ac:dyDescent="0.15">
      <c r="A31" s="292" t="str">
        <f>IF(連結実質赤字比率に係る赤字・黒字の構成分析!C$39="",NA(),連結実質赤字比率に係る赤字・黒字の構成分析!C$39)</f>
        <v>国民健康保険事業特別会計</v>
      </c>
      <c r="B31" s="292" t="e">
        <f>IF(ROUND(VALUE(SUBSTITUTE(連結実質赤字比率に係る赤字・黒字の構成分析!F$39,"▲","-")),2)&lt;0,ABS(ROUND(VALUE(SUBSTITUTE(連結実質赤字比率に係る赤字・黒字の構成分析!F$39,"▲","-")),2)),NA())</f>
        <v>#N/A</v>
      </c>
      <c r="C31" s="292">
        <f>IF(ROUND(VALUE(SUBSTITUTE(連結実質赤字比率に係る赤字・黒字の構成分析!F$39,"▲","-")),2)&gt;=0,ABS(ROUND(VALUE(SUBSTITUTE(連結実質赤字比率に係る赤字・黒字の構成分析!F$39,"▲","-")),2)),NA())</f>
        <v>2.46</v>
      </c>
      <c r="D31" s="292" t="e">
        <f>IF(ROUND(VALUE(SUBSTITUTE(連結実質赤字比率に係る赤字・黒字の構成分析!G$39,"▲","-")),2)&lt;0,ABS(ROUND(VALUE(SUBSTITUTE(連結実質赤字比率に係る赤字・黒字の構成分析!G$39,"▲","-")),2)),NA())</f>
        <v>#N/A</v>
      </c>
      <c r="E31" s="292">
        <f>IF(ROUND(VALUE(SUBSTITUTE(連結実質赤字比率に係る赤字・黒字の構成分析!G$39,"▲","-")),2)&gt;=0,ABS(ROUND(VALUE(SUBSTITUTE(連結実質赤字比率に係る赤字・黒字の構成分析!G$39,"▲","-")),2)),NA())</f>
        <v>0.66</v>
      </c>
      <c r="F31" s="292" t="e">
        <f>IF(ROUND(VALUE(SUBSTITUTE(連結実質赤字比率に係る赤字・黒字の構成分析!H$39,"▲","-")),2)&lt;0,ABS(ROUND(VALUE(SUBSTITUTE(連結実質赤字比率に係る赤字・黒字の構成分析!H$39,"▲","-")),2)),NA())</f>
        <v>#N/A</v>
      </c>
      <c r="G31" s="292">
        <f>IF(ROUND(VALUE(SUBSTITUTE(連結実質赤字比率に係る赤字・黒字の構成分析!H$39,"▲","-")),2)&gt;=0,ABS(ROUND(VALUE(SUBSTITUTE(連結実質赤字比率に係る赤字・黒字の構成分析!H$39,"▲","-")),2)),NA())</f>
        <v>0.22</v>
      </c>
      <c r="H31" s="292" t="e">
        <f>IF(ROUND(VALUE(SUBSTITUTE(連結実質赤字比率に係る赤字・黒字の構成分析!I$39,"▲","-")),2)&lt;0,ABS(ROUND(VALUE(SUBSTITUTE(連結実質赤字比率に係る赤字・黒字の構成分析!I$39,"▲","-")),2)),NA())</f>
        <v>#N/A</v>
      </c>
      <c r="I31" s="292">
        <f>IF(ROUND(VALUE(SUBSTITUTE(連結実質赤字比率に係る赤字・黒字の構成分析!I$39,"▲","-")),2)&gt;=0,ABS(ROUND(VALUE(SUBSTITUTE(連結実質赤字比率に係る赤字・黒字の構成分析!I$39,"▲","-")),2)),NA())</f>
        <v>0.22</v>
      </c>
      <c r="J31" s="292" t="e">
        <f>IF(ROUND(VALUE(SUBSTITUTE(連結実質赤字比率に係る赤字・黒字の構成分析!J$39,"▲","-")),2)&lt;0,ABS(ROUND(VALUE(SUBSTITUTE(連結実質赤字比率に係る赤字・黒字の構成分析!J$39,"▲","-")),2)),NA())</f>
        <v>#N/A</v>
      </c>
      <c r="K31" s="292">
        <f>IF(ROUND(VALUE(SUBSTITUTE(連結実質赤字比率に係る赤字・黒字の構成分析!J$39,"▲","-")),2)&gt;=0,ABS(ROUND(VALUE(SUBSTITUTE(連結実質赤字比率に係る赤字・黒字の構成分析!J$39,"▲","-")),2)),NA())</f>
        <v>0.23</v>
      </c>
    </row>
    <row r="32" spans="1:11" x14ac:dyDescent="0.15">
      <c r="A32" s="292" t="str">
        <f>IF(連結実質赤字比率に係る赤字・黒字の構成分析!C$38="",NA(),連結実質赤字比率に係る赤字・黒字の構成分析!C$38)</f>
        <v>工業用水道事業会計</v>
      </c>
      <c r="B32" s="292" t="e">
        <f>IF(ROUND(VALUE(SUBSTITUTE(連結実質赤字比率に係る赤字・黒字の構成分析!F$38,"▲","-")),2)&lt;0,ABS(ROUND(VALUE(SUBSTITUTE(連結実質赤字比率に係る赤字・黒字の構成分析!F$38,"▲","-")),2)),NA())</f>
        <v>#N/A</v>
      </c>
      <c r="C32" s="292">
        <f>IF(ROUND(VALUE(SUBSTITUTE(連結実質赤字比率に係る赤字・黒字の構成分析!F$38,"▲","-")),2)&gt;=0,ABS(ROUND(VALUE(SUBSTITUTE(連結実質赤字比率に係る赤字・黒字の構成分析!F$38,"▲","-")),2)),NA())</f>
        <v>0.39</v>
      </c>
      <c r="D32" s="292" t="e">
        <f>IF(ROUND(VALUE(SUBSTITUTE(連結実質赤字比率に係る赤字・黒字の構成分析!G$38,"▲","-")),2)&lt;0,ABS(ROUND(VALUE(SUBSTITUTE(連結実質赤字比率に係る赤字・黒字の構成分析!G$38,"▲","-")),2)),NA())</f>
        <v>#N/A</v>
      </c>
      <c r="E32" s="292">
        <f>IF(ROUND(VALUE(SUBSTITUTE(連結実質赤字比率に係る赤字・黒字の構成分析!G$38,"▲","-")),2)&gt;=0,ABS(ROUND(VALUE(SUBSTITUTE(連結実質赤字比率に係る赤字・黒字の構成分析!G$38,"▲","-")),2)),NA())</f>
        <v>0.38</v>
      </c>
      <c r="F32" s="292" t="e">
        <f>IF(ROUND(VALUE(SUBSTITUTE(連結実質赤字比率に係る赤字・黒字の構成分析!H$38,"▲","-")),2)&lt;0,ABS(ROUND(VALUE(SUBSTITUTE(連結実質赤字比率に係る赤字・黒字の構成分析!H$38,"▲","-")),2)),NA())</f>
        <v>#N/A</v>
      </c>
      <c r="G32" s="292">
        <f>IF(ROUND(VALUE(SUBSTITUTE(連結実質赤字比率に係る赤字・黒字の構成分析!H$38,"▲","-")),2)&gt;=0,ABS(ROUND(VALUE(SUBSTITUTE(連結実質赤字比率に係る赤字・黒字の構成分析!H$38,"▲","-")),2)),NA())</f>
        <v>0.41</v>
      </c>
      <c r="H32" s="292" t="e">
        <f>IF(ROUND(VALUE(SUBSTITUTE(連結実質赤字比率に係る赤字・黒字の構成分析!I$38,"▲","-")),2)&lt;0,ABS(ROUND(VALUE(SUBSTITUTE(連結実質赤字比率に係る赤字・黒字の構成分析!I$38,"▲","-")),2)),NA())</f>
        <v>#N/A</v>
      </c>
      <c r="I32" s="292">
        <f>IF(ROUND(VALUE(SUBSTITUTE(連結実質赤字比率に係る赤字・黒字の構成分析!I$38,"▲","-")),2)&gt;=0,ABS(ROUND(VALUE(SUBSTITUTE(連結実質赤字比率に係る赤字・黒字の構成分析!I$38,"▲","-")),2)),NA())</f>
        <v>0.41</v>
      </c>
      <c r="J32" s="292" t="e">
        <f>IF(ROUND(VALUE(SUBSTITUTE(連結実質赤字比率に係る赤字・黒字の構成分析!J$38,"▲","-")),2)&lt;0,ABS(ROUND(VALUE(SUBSTITUTE(連結実質赤字比率に係る赤字・黒字の構成分析!J$38,"▲","-")),2)),NA())</f>
        <v>#N/A</v>
      </c>
      <c r="K32" s="292">
        <f>IF(ROUND(VALUE(SUBSTITUTE(連結実質赤字比率に係る赤字・黒字の構成分析!J$38,"▲","-")),2)&gt;=0,ABS(ROUND(VALUE(SUBSTITUTE(連結実質赤字比率に係る赤字・黒字の構成分析!J$38,"▲","-")),2)),NA())</f>
        <v>0.42</v>
      </c>
    </row>
    <row r="33" spans="1:16" x14ac:dyDescent="0.15">
      <c r="A33" s="292" t="str">
        <f>IF(連結実質赤字比率に係る赤字・黒字の構成分析!C$37="",NA(),連結実質赤字比率に係る赤字・黒字の構成分析!C$37)</f>
        <v>下水道事業会計</v>
      </c>
      <c r="B33" s="292" t="e">
        <f>IF(ROUND(VALUE(SUBSTITUTE(連結実質赤字比率に係る赤字・黒字の構成分析!F$37,"▲","-")),2)&lt;0,ABS(ROUND(VALUE(SUBSTITUTE(連結実質赤字比率に係る赤字・黒字の構成分析!F$37,"▲","-")),2)),NA())</f>
        <v>#N/A</v>
      </c>
      <c r="C33" s="292">
        <f>IF(ROUND(VALUE(SUBSTITUTE(連結実質赤字比率に係る赤字・黒字の構成分析!F$37,"▲","-")),2)&gt;=0,ABS(ROUND(VALUE(SUBSTITUTE(連結実質赤字比率に係る赤字・黒字の構成分析!F$37,"▲","-")),2)),NA())</f>
        <v>0.84</v>
      </c>
      <c r="D33" s="292" t="e">
        <f>IF(ROUND(VALUE(SUBSTITUTE(連結実質赤字比率に係る赤字・黒字の構成分析!G$37,"▲","-")),2)&lt;0,ABS(ROUND(VALUE(SUBSTITUTE(連結実質赤字比率に係る赤字・黒字の構成分析!G$37,"▲","-")),2)),NA())</f>
        <v>#N/A</v>
      </c>
      <c r="E33" s="292">
        <f>IF(ROUND(VALUE(SUBSTITUTE(連結実質赤字比率に係る赤字・黒字の構成分析!G$37,"▲","-")),2)&gt;=0,ABS(ROUND(VALUE(SUBSTITUTE(連結実質赤字比率に係る赤字・黒字の構成分析!G$37,"▲","-")),2)),NA())</f>
        <v>1.05</v>
      </c>
      <c r="F33" s="292" t="e">
        <f>IF(ROUND(VALUE(SUBSTITUTE(連結実質赤字比率に係る赤字・黒字の構成分析!H$37,"▲","-")),2)&lt;0,ABS(ROUND(VALUE(SUBSTITUTE(連結実質赤字比率に係る赤字・黒字の構成分析!H$37,"▲","-")),2)),NA())</f>
        <v>#N/A</v>
      </c>
      <c r="G33" s="292">
        <f>IF(ROUND(VALUE(SUBSTITUTE(連結実質赤字比率に係る赤字・黒字の構成分析!H$37,"▲","-")),2)&gt;=0,ABS(ROUND(VALUE(SUBSTITUTE(連結実質赤字比率に係る赤字・黒字の構成分析!H$37,"▲","-")),2)),NA())</f>
        <v>1.49</v>
      </c>
      <c r="H33" s="292" t="e">
        <f>IF(ROUND(VALUE(SUBSTITUTE(連結実質赤字比率に係る赤字・黒字の構成分析!I$37,"▲","-")),2)&lt;0,ABS(ROUND(VALUE(SUBSTITUTE(連結実質赤字比率に係る赤字・黒字の構成分析!I$37,"▲","-")),2)),NA())</f>
        <v>#N/A</v>
      </c>
      <c r="I33" s="292">
        <f>IF(ROUND(VALUE(SUBSTITUTE(連結実質赤字比率に係る赤字・黒字の構成分析!I$37,"▲","-")),2)&gt;=0,ABS(ROUND(VALUE(SUBSTITUTE(連結実質赤字比率に係る赤字・黒字の構成分析!I$37,"▲","-")),2)),NA())</f>
        <v>2.3199999999999998</v>
      </c>
      <c r="J33" s="292" t="e">
        <f>IF(ROUND(VALUE(SUBSTITUTE(連結実質赤字比率に係る赤字・黒字の構成分析!J$37,"▲","-")),2)&lt;0,ABS(ROUND(VALUE(SUBSTITUTE(連結実質赤字比率に係る赤字・黒字の構成分析!J$37,"▲","-")),2)),NA())</f>
        <v>#N/A</v>
      </c>
      <c r="K33" s="292">
        <f>IF(ROUND(VALUE(SUBSTITUTE(連結実質赤字比率に係る赤字・黒字の構成分析!J$37,"▲","-")),2)&gt;=0,ABS(ROUND(VALUE(SUBSTITUTE(連結実質赤字比率に係る赤字・黒字の構成分析!J$37,"▲","-")),2)),NA())</f>
        <v>3.16</v>
      </c>
    </row>
    <row r="34" spans="1:16" x14ac:dyDescent="0.15">
      <c r="A34" s="292" t="str">
        <f>IF(連結実質赤字比率に係る赤字・黒字の構成分析!C$36="",NA(),連結実質赤字比率に係る赤字・黒字の構成分析!C$36)</f>
        <v>水道事業会計</v>
      </c>
      <c r="B34" s="292" t="e">
        <f>IF(ROUND(VALUE(SUBSTITUTE(連結実質赤字比率に係る赤字・黒字の構成分析!F$36,"▲","-")),2)&lt;0,ABS(ROUND(VALUE(SUBSTITUTE(連結実質赤字比率に係る赤字・黒字の構成分析!F$36,"▲","-")),2)),NA())</f>
        <v>#N/A</v>
      </c>
      <c r="C34" s="292">
        <f>IF(ROUND(VALUE(SUBSTITUTE(連結実質赤字比率に係る赤字・黒字の構成分析!F$36,"▲","-")),2)&gt;=0,ABS(ROUND(VALUE(SUBSTITUTE(連結実質赤字比率に係る赤字・黒字の構成分析!F$36,"▲","-")),2)),NA())</f>
        <v>3.81</v>
      </c>
      <c r="D34" s="292" t="e">
        <f>IF(ROUND(VALUE(SUBSTITUTE(連結実質赤字比率に係る赤字・黒字の構成分析!G$36,"▲","-")),2)&lt;0,ABS(ROUND(VALUE(SUBSTITUTE(連結実質赤字比率に係る赤字・黒字の構成分析!G$36,"▲","-")),2)),NA())</f>
        <v>#N/A</v>
      </c>
      <c r="E34" s="292">
        <f>IF(ROUND(VALUE(SUBSTITUTE(連結実質赤字比率に係る赤字・黒字の構成分析!G$36,"▲","-")),2)&gt;=0,ABS(ROUND(VALUE(SUBSTITUTE(連結実質赤字比率に係る赤字・黒字の構成分析!G$36,"▲","-")),2)),NA())</f>
        <v>4.43</v>
      </c>
      <c r="F34" s="292" t="e">
        <f>IF(ROUND(VALUE(SUBSTITUTE(連結実質赤字比率に係る赤字・黒字の構成分析!H$36,"▲","-")),2)&lt;0,ABS(ROUND(VALUE(SUBSTITUTE(連結実質赤字比率に係る赤字・黒字の構成分析!H$36,"▲","-")),2)),NA())</f>
        <v>#N/A</v>
      </c>
      <c r="G34" s="292">
        <f>IF(ROUND(VALUE(SUBSTITUTE(連結実質赤字比率に係る赤字・黒字の構成分析!H$36,"▲","-")),2)&gt;=0,ABS(ROUND(VALUE(SUBSTITUTE(連結実質赤字比率に係る赤字・黒字の構成分析!H$36,"▲","-")),2)),NA())</f>
        <v>4.0999999999999996</v>
      </c>
      <c r="H34" s="292" t="e">
        <f>IF(ROUND(VALUE(SUBSTITUTE(連結実質赤字比率に係る赤字・黒字の構成分析!I$36,"▲","-")),2)&lt;0,ABS(ROUND(VALUE(SUBSTITUTE(連結実質赤字比率に係る赤字・黒字の構成分析!I$36,"▲","-")),2)),NA())</f>
        <v>#N/A</v>
      </c>
      <c r="I34" s="292">
        <f>IF(ROUND(VALUE(SUBSTITUTE(連結実質赤字比率に係る赤字・黒字の構成分析!I$36,"▲","-")),2)&gt;=0,ABS(ROUND(VALUE(SUBSTITUTE(連結実質赤字比率に係る赤字・黒字の構成分析!I$36,"▲","-")),2)),NA())</f>
        <v>3.85</v>
      </c>
      <c r="J34" s="292" t="e">
        <f>IF(ROUND(VALUE(SUBSTITUTE(連結実質赤字比率に係る赤字・黒字の構成分析!J$36,"▲","-")),2)&lt;0,ABS(ROUND(VALUE(SUBSTITUTE(連結実質赤字比率に係る赤字・黒字の構成分析!J$36,"▲","-")),2)),NA())</f>
        <v>#N/A</v>
      </c>
      <c r="K34" s="292">
        <f>IF(ROUND(VALUE(SUBSTITUTE(連結実質赤字比率に係る赤字・黒字の構成分析!J$36,"▲","-")),2)&gt;=0,ABS(ROUND(VALUE(SUBSTITUTE(連結実質赤字比率に係る赤字・黒字の構成分析!J$36,"▲","-")),2)),NA())</f>
        <v>4.5999999999999996</v>
      </c>
    </row>
    <row r="35" spans="1:16" x14ac:dyDescent="0.15">
      <c r="A35" s="292" t="str">
        <f>IF(連結実質赤字比率に係る赤字・黒字の構成分析!C$35="",NA(),連結実質赤字比率に係る赤字・黒字の構成分析!C$35)</f>
        <v>一般会計</v>
      </c>
      <c r="B35" s="292" t="e">
        <f>IF(ROUND(VALUE(SUBSTITUTE(連結実質赤字比率に係る赤字・黒字の構成分析!F$35,"▲","-")),2)&lt;0,ABS(ROUND(VALUE(SUBSTITUTE(連結実質赤字比率に係る赤字・黒字の構成分析!F$35,"▲","-")),2)),NA())</f>
        <v>#N/A</v>
      </c>
      <c r="C35" s="292">
        <f>IF(ROUND(VALUE(SUBSTITUTE(連結実質赤字比率に係る赤字・黒字の構成分析!F$35,"▲","-")),2)&gt;=0,ABS(ROUND(VALUE(SUBSTITUTE(連結実質赤字比率に係る赤字・黒字の構成分析!F$35,"▲","-")),2)),NA())</f>
        <v>3.47</v>
      </c>
      <c r="D35" s="292" t="e">
        <f>IF(ROUND(VALUE(SUBSTITUTE(連結実質赤字比率に係る赤字・黒字の構成分析!G$35,"▲","-")),2)&lt;0,ABS(ROUND(VALUE(SUBSTITUTE(連結実質赤字比率に係る赤字・黒字の構成分析!G$35,"▲","-")),2)),NA())</f>
        <v>#N/A</v>
      </c>
      <c r="E35" s="292">
        <f>IF(ROUND(VALUE(SUBSTITUTE(連結実質赤字比率に係る赤字・黒字の構成分析!G$35,"▲","-")),2)&gt;=0,ABS(ROUND(VALUE(SUBSTITUTE(連結実質赤字比率に係る赤字・黒字の構成分析!G$35,"▲","-")),2)),NA())</f>
        <v>5.93</v>
      </c>
      <c r="F35" s="292" t="e">
        <f>IF(ROUND(VALUE(SUBSTITUTE(連結実質赤字比率に係る赤字・黒字の構成分析!H$35,"▲","-")),2)&lt;0,ABS(ROUND(VALUE(SUBSTITUTE(連結実質赤字比率に係る赤字・黒字の構成分析!H$35,"▲","-")),2)),NA())</f>
        <v>#N/A</v>
      </c>
      <c r="G35" s="292">
        <f>IF(ROUND(VALUE(SUBSTITUTE(連結実質赤字比率に係る赤字・黒字の構成分析!H$35,"▲","-")),2)&gt;=0,ABS(ROUND(VALUE(SUBSTITUTE(連結実質赤字比率に係る赤字・黒字の構成分析!H$35,"▲","-")),2)),NA())</f>
        <v>5.21</v>
      </c>
      <c r="H35" s="292" t="e">
        <f>IF(ROUND(VALUE(SUBSTITUTE(連結実質赤字比率に係る赤字・黒字の構成分析!I$35,"▲","-")),2)&lt;0,ABS(ROUND(VALUE(SUBSTITUTE(連結実質赤字比率に係る赤字・黒字の構成分析!I$35,"▲","-")),2)),NA())</f>
        <v>#N/A</v>
      </c>
      <c r="I35" s="292">
        <f>IF(ROUND(VALUE(SUBSTITUTE(連結実質赤字比率に係る赤字・黒字の構成分析!I$35,"▲","-")),2)&gt;=0,ABS(ROUND(VALUE(SUBSTITUTE(連結実質赤字比率に係る赤字・黒字の構成分析!I$35,"▲","-")),2)),NA())</f>
        <v>5.42</v>
      </c>
      <c r="J35" s="292" t="e">
        <f>IF(ROUND(VALUE(SUBSTITUTE(連結実質赤字比率に係る赤字・黒字の構成分析!J$35,"▲","-")),2)&lt;0,ABS(ROUND(VALUE(SUBSTITUTE(連結実質赤字比率に係る赤字・黒字の構成分析!J$35,"▲","-")),2)),NA())</f>
        <v>#N/A</v>
      </c>
      <c r="K35" s="292">
        <f>IF(ROUND(VALUE(SUBSTITUTE(連結実質赤字比率に係る赤字・黒字の構成分析!J$35,"▲","-")),2)&gt;=0,ABS(ROUND(VALUE(SUBSTITUTE(連結実質赤字比率に係る赤字・黒字の構成分析!J$35,"▲","-")),2)),NA())</f>
        <v>8.58</v>
      </c>
    </row>
    <row r="36" spans="1:16" x14ac:dyDescent="0.15">
      <c r="A36" s="292" t="str">
        <f>IF(連結実質赤字比率に係る赤字・黒字の構成分析!C$34="",NA(),連結実質赤字比率に係る赤字・黒字の構成分析!C$34)</f>
        <v>病院事業会計</v>
      </c>
      <c r="B36" s="292" t="e">
        <f>IF(ROUND(VALUE(SUBSTITUTE(連結実質赤字比率に係る赤字・黒字の構成分析!F$34,"▲","-")),2)&lt;0,ABS(ROUND(VALUE(SUBSTITUTE(連結実質赤字比率に係る赤字・黒字の構成分析!F$34,"▲","-")),2)),NA())</f>
        <v>#N/A</v>
      </c>
      <c r="C36" s="292">
        <f>IF(ROUND(VALUE(SUBSTITUTE(連結実質赤字比率に係る赤字・黒字の構成分析!F$34,"▲","-")),2)&gt;=0,ABS(ROUND(VALUE(SUBSTITUTE(連結実質赤字比率に係る赤字・黒字の構成分析!F$34,"▲","-")),2)),NA())</f>
        <v>16.239999999999998</v>
      </c>
      <c r="D36" s="292" t="e">
        <f>IF(ROUND(VALUE(SUBSTITUTE(連結実質赤字比率に係る赤字・黒字の構成分析!G$34,"▲","-")),2)&lt;0,ABS(ROUND(VALUE(SUBSTITUTE(連結実質赤字比率に係る赤字・黒字の構成分析!G$34,"▲","-")),2)),NA())</f>
        <v>#N/A</v>
      </c>
      <c r="E36" s="292">
        <f>IF(ROUND(VALUE(SUBSTITUTE(連結実質赤字比率に係る赤字・黒字の構成分析!G$34,"▲","-")),2)&gt;=0,ABS(ROUND(VALUE(SUBSTITUTE(連結実質赤字比率に係る赤字・黒字の構成分析!G$34,"▲","-")),2)),NA())</f>
        <v>17.91</v>
      </c>
      <c r="F36" s="292" t="e">
        <f>IF(ROUND(VALUE(SUBSTITUTE(連結実質赤字比率に係る赤字・黒字の構成分析!H$34,"▲","-")),2)&lt;0,ABS(ROUND(VALUE(SUBSTITUTE(連結実質赤字比率に係る赤字・黒字の構成分析!H$34,"▲","-")),2)),NA())</f>
        <v>#N/A</v>
      </c>
      <c r="G36" s="292">
        <f>IF(ROUND(VALUE(SUBSTITUTE(連結実質赤字比率に係る赤字・黒字の構成分析!H$34,"▲","-")),2)&gt;=0,ABS(ROUND(VALUE(SUBSTITUTE(連結実質赤字比率に係る赤字・黒字の構成分析!H$34,"▲","-")),2)),NA())</f>
        <v>17.89</v>
      </c>
      <c r="H36" s="292" t="e">
        <f>IF(ROUND(VALUE(SUBSTITUTE(連結実質赤字比率に係る赤字・黒字の構成分析!I$34,"▲","-")),2)&lt;0,ABS(ROUND(VALUE(SUBSTITUTE(連結実質赤字比率に係る赤字・黒字の構成分析!I$34,"▲","-")),2)),NA())</f>
        <v>#N/A</v>
      </c>
      <c r="I36" s="292">
        <f>IF(ROUND(VALUE(SUBSTITUTE(連結実質赤字比率に係る赤字・黒字の構成分析!I$34,"▲","-")),2)&gt;=0,ABS(ROUND(VALUE(SUBSTITUTE(連結実質赤字比率に係る赤字・黒字の構成分析!I$34,"▲","-")),2)),NA())</f>
        <v>17.72</v>
      </c>
      <c r="J36" s="292" t="e">
        <f>IF(ROUND(VALUE(SUBSTITUTE(連結実質赤字比率に係る赤字・黒字の構成分析!J$34,"▲","-")),2)&lt;0,ABS(ROUND(VALUE(SUBSTITUTE(連結実質赤字比率に係る赤字・黒字の構成分析!J$34,"▲","-")),2)),NA())</f>
        <v>#N/A</v>
      </c>
      <c r="K36" s="292">
        <f>IF(ROUND(VALUE(SUBSTITUTE(連結実質赤字比率に係る赤字・黒字の構成分析!J$34,"▲","-")),2)&gt;=0,ABS(ROUND(VALUE(SUBSTITUTE(連結実質赤字比率に係る赤字・黒字の構成分析!J$34,"▲","-")),2)),NA())</f>
        <v>21.73</v>
      </c>
    </row>
    <row r="39" spans="1:16" x14ac:dyDescent="0.15">
      <c r="A39" s="290" t="s">
        <v>16</v>
      </c>
    </row>
    <row r="40" spans="1:16" x14ac:dyDescent="0.15">
      <c r="A40" s="293"/>
      <c r="B40" s="293" t="str">
        <f>'実質公債費比率（分子）の構造'!K$44</f>
        <v>H29</v>
      </c>
      <c r="C40" s="293"/>
      <c r="D40" s="293"/>
      <c r="E40" s="293" t="str">
        <f>'実質公債費比率（分子）の構造'!L$44</f>
        <v>H30</v>
      </c>
      <c r="F40" s="293"/>
      <c r="G40" s="293"/>
      <c r="H40" s="293" t="str">
        <f>'実質公債費比率（分子）の構造'!M$44</f>
        <v>R01</v>
      </c>
      <c r="I40" s="293"/>
      <c r="J40" s="293"/>
      <c r="K40" s="293" t="str">
        <f>'実質公債費比率（分子）の構造'!N$44</f>
        <v>R02</v>
      </c>
      <c r="L40" s="293"/>
      <c r="M40" s="293"/>
      <c r="N40" s="293" t="str">
        <f>'実質公債費比率（分子）の構造'!O$44</f>
        <v>R03</v>
      </c>
      <c r="O40" s="293"/>
      <c r="P40" s="293"/>
    </row>
    <row r="41" spans="1:16" x14ac:dyDescent="0.15">
      <c r="A41" s="293"/>
      <c r="B41" s="293" t="s">
        <v>116</v>
      </c>
      <c r="C41" s="293"/>
      <c r="D41" s="293" t="s">
        <v>118</v>
      </c>
      <c r="E41" s="293" t="s">
        <v>116</v>
      </c>
      <c r="F41" s="293"/>
      <c r="G41" s="293" t="s">
        <v>118</v>
      </c>
      <c r="H41" s="293" t="s">
        <v>116</v>
      </c>
      <c r="I41" s="293"/>
      <c r="J41" s="293" t="s">
        <v>118</v>
      </c>
      <c r="K41" s="293" t="s">
        <v>116</v>
      </c>
      <c r="L41" s="293"/>
      <c r="M41" s="293" t="s">
        <v>118</v>
      </c>
      <c r="N41" s="293" t="s">
        <v>116</v>
      </c>
      <c r="O41" s="293"/>
      <c r="P41" s="293" t="s">
        <v>118</v>
      </c>
    </row>
    <row r="42" spans="1:16" x14ac:dyDescent="0.15">
      <c r="A42" s="293" t="s">
        <v>119</v>
      </c>
      <c r="B42" s="293"/>
      <c r="C42" s="293"/>
      <c r="D42" s="293">
        <f>'実質公債費比率（分子）の構造'!K$52</f>
        <v>2596</v>
      </c>
      <c r="E42" s="293"/>
      <c r="F42" s="293"/>
      <c r="G42" s="293">
        <f>'実質公債費比率（分子）の構造'!L$52</f>
        <v>2587</v>
      </c>
      <c r="H42" s="293"/>
      <c r="I42" s="293"/>
      <c r="J42" s="293">
        <f>'実質公債費比率（分子）の構造'!M$52</f>
        <v>2696</v>
      </c>
      <c r="K42" s="293"/>
      <c r="L42" s="293"/>
      <c r="M42" s="293">
        <f>'実質公債費比率（分子）の構造'!N$52</f>
        <v>2729</v>
      </c>
      <c r="N42" s="293"/>
      <c r="O42" s="293"/>
      <c r="P42" s="293">
        <f>'実質公債費比率（分子）の構造'!O$52</f>
        <v>2795</v>
      </c>
    </row>
    <row r="43" spans="1:16" x14ac:dyDescent="0.15">
      <c r="A43" s="293" t="s">
        <v>44</v>
      </c>
      <c r="B43" s="293" t="str">
        <f>'実質公債費比率（分子）の構造'!K$51</f>
        <v>-</v>
      </c>
      <c r="C43" s="293"/>
      <c r="D43" s="293"/>
      <c r="E43" s="293" t="str">
        <f>'実質公債費比率（分子）の構造'!L$51</f>
        <v>-</v>
      </c>
      <c r="F43" s="293"/>
      <c r="G43" s="293"/>
      <c r="H43" s="293" t="str">
        <f>'実質公債費比率（分子）の構造'!M$51</f>
        <v>-</v>
      </c>
      <c r="I43" s="293"/>
      <c r="J43" s="293"/>
      <c r="K43" s="293" t="str">
        <f>'実質公債費比率（分子）の構造'!N$51</f>
        <v>-</v>
      </c>
      <c r="L43" s="293"/>
      <c r="M43" s="293"/>
      <c r="N43" s="293" t="str">
        <f>'実質公債費比率（分子）の構造'!O$51</f>
        <v>-</v>
      </c>
      <c r="O43" s="293"/>
      <c r="P43" s="293"/>
    </row>
    <row r="44" spans="1:16" x14ac:dyDescent="0.15">
      <c r="A44" s="293" t="s">
        <v>42</v>
      </c>
      <c r="B44" s="293">
        <f>'実質公債費比率（分子）の構造'!K$50</f>
        <v>6</v>
      </c>
      <c r="C44" s="293"/>
      <c r="D44" s="293"/>
      <c r="E44" s="293">
        <f>'実質公債費比率（分子）の構造'!L$50</f>
        <v>14</v>
      </c>
      <c r="F44" s="293"/>
      <c r="G44" s="293"/>
      <c r="H44" s="293">
        <f>'実質公債費比率（分子）の構造'!M$50</f>
        <v>14</v>
      </c>
      <c r="I44" s="293"/>
      <c r="J44" s="293"/>
      <c r="K44" s="293">
        <f>'実質公債費比率（分子）の構造'!N$50</f>
        <v>14</v>
      </c>
      <c r="L44" s="293"/>
      <c r="M44" s="293"/>
      <c r="N44" s="293">
        <f>'実質公債費比率（分子）の構造'!O$50</f>
        <v>14</v>
      </c>
      <c r="O44" s="293"/>
      <c r="P44" s="293"/>
    </row>
    <row r="45" spans="1:16" x14ac:dyDescent="0.15">
      <c r="A45" s="293" t="s">
        <v>2</v>
      </c>
      <c r="B45" s="293" t="str">
        <f>'実質公債費比率（分子）の構造'!K$49</f>
        <v>-</v>
      </c>
      <c r="C45" s="293"/>
      <c r="D45" s="293"/>
      <c r="E45" s="293" t="str">
        <f>'実質公債費比率（分子）の構造'!L$49</f>
        <v>-</v>
      </c>
      <c r="F45" s="293"/>
      <c r="G45" s="293"/>
      <c r="H45" s="293" t="str">
        <f>'実質公債費比率（分子）の構造'!M$49</f>
        <v>-</v>
      </c>
      <c r="I45" s="293"/>
      <c r="J45" s="293"/>
      <c r="K45" s="293" t="str">
        <f>'実質公債費比率（分子）の構造'!N$49</f>
        <v>-</v>
      </c>
      <c r="L45" s="293"/>
      <c r="M45" s="293"/>
      <c r="N45" s="293" t="str">
        <f>'実質公債費比率（分子）の構造'!O$49</f>
        <v>-</v>
      </c>
      <c r="O45" s="293"/>
      <c r="P45" s="293"/>
    </row>
    <row r="46" spans="1:16" x14ac:dyDescent="0.15">
      <c r="A46" s="293" t="s">
        <v>37</v>
      </c>
      <c r="B46" s="293">
        <f>'実質公債費比率（分子）の構造'!K$48</f>
        <v>926</v>
      </c>
      <c r="C46" s="293"/>
      <c r="D46" s="293"/>
      <c r="E46" s="293">
        <f>'実質公債費比率（分子）の構造'!L$48</f>
        <v>895</v>
      </c>
      <c r="F46" s="293"/>
      <c r="G46" s="293"/>
      <c r="H46" s="293">
        <f>'実質公債費比率（分子）の構造'!M$48</f>
        <v>965</v>
      </c>
      <c r="I46" s="293"/>
      <c r="J46" s="293"/>
      <c r="K46" s="293">
        <f>'実質公債費比率（分子）の構造'!N$48</f>
        <v>904</v>
      </c>
      <c r="L46" s="293"/>
      <c r="M46" s="293"/>
      <c r="N46" s="293">
        <f>'実質公債費比率（分子）の構造'!O$48</f>
        <v>855</v>
      </c>
      <c r="O46" s="293"/>
      <c r="P46" s="293"/>
    </row>
    <row r="47" spans="1:16" x14ac:dyDescent="0.15">
      <c r="A47" s="293" t="s">
        <v>34</v>
      </c>
      <c r="B47" s="293" t="str">
        <f>'実質公債費比率（分子）の構造'!K$47</f>
        <v>-</v>
      </c>
      <c r="C47" s="293"/>
      <c r="D47" s="293"/>
      <c r="E47" s="293" t="str">
        <f>'実質公債費比率（分子）の構造'!L$47</f>
        <v>-</v>
      </c>
      <c r="F47" s="293"/>
      <c r="G47" s="293"/>
      <c r="H47" s="293" t="str">
        <f>'実質公債費比率（分子）の構造'!M$47</f>
        <v>-</v>
      </c>
      <c r="I47" s="293"/>
      <c r="J47" s="293"/>
      <c r="K47" s="293" t="str">
        <f>'実質公債費比率（分子）の構造'!N$47</f>
        <v>-</v>
      </c>
      <c r="L47" s="293"/>
      <c r="M47" s="293"/>
      <c r="N47" s="293" t="str">
        <f>'実質公債費比率（分子）の構造'!O$47</f>
        <v>-</v>
      </c>
      <c r="O47" s="293"/>
      <c r="P47" s="293"/>
    </row>
    <row r="48" spans="1:16" x14ac:dyDescent="0.15">
      <c r="A48" s="293" t="s">
        <v>32</v>
      </c>
      <c r="B48" s="293" t="str">
        <f>'実質公債費比率（分子）の構造'!K$46</f>
        <v>-</v>
      </c>
      <c r="C48" s="293"/>
      <c r="D48" s="293"/>
      <c r="E48" s="293" t="str">
        <f>'実質公債費比率（分子）の構造'!L$46</f>
        <v>-</v>
      </c>
      <c r="F48" s="293"/>
      <c r="G48" s="293"/>
      <c r="H48" s="293" t="str">
        <f>'実質公債費比率（分子）の構造'!M$46</f>
        <v>-</v>
      </c>
      <c r="I48" s="293"/>
      <c r="J48" s="293"/>
      <c r="K48" s="293" t="str">
        <f>'実質公債費比率（分子）の構造'!N$46</f>
        <v>-</v>
      </c>
      <c r="L48" s="293"/>
      <c r="M48" s="293"/>
      <c r="N48" s="293" t="str">
        <f>'実質公債費比率（分子）の構造'!O$46</f>
        <v>-</v>
      </c>
      <c r="O48" s="293"/>
      <c r="P48" s="293"/>
    </row>
    <row r="49" spans="1:16" x14ac:dyDescent="0.15">
      <c r="A49" s="293" t="s">
        <v>25</v>
      </c>
      <c r="B49" s="293">
        <f>'実質公債費比率（分子）の構造'!K$45</f>
        <v>2328</v>
      </c>
      <c r="C49" s="293"/>
      <c r="D49" s="293"/>
      <c r="E49" s="293">
        <f>'実質公債費比率（分子）の構造'!L$45</f>
        <v>2340</v>
      </c>
      <c r="F49" s="293"/>
      <c r="G49" s="293"/>
      <c r="H49" s="293">
        <f>'実質公債費比率（分子）の構造'!M$45</f>
        <v>2559</v>
      </c>
      <c r="I49" s="293"/>
      <c r="J49" s="293"/>
      <c r="K49" s="293">
        <f>'実質公債費比率（分子）の構造'!N$45</f>
        <v>2708</v>
      </c>
      <c r="L49" s="293"/>
      <c r="M49" s="293"/>
      <c r="N49" s="293">
        <f>'実質公債費比率（分子）の構造'!O$45</f>
        <v>2831</v>
      </c>
      <c r="O49" s="293"/>
      <c r="P49" s="293"/>
    </row>
    <row r="50" spans="1:16" x14ac:dyDescent="0.15">
      <c r="A50" s="293" t="s">
        <v>57</v>
      </c>
      <c r="B50" s="293" t="e">
        <f>NA()</f>
        <v>#N/A</v>
      </c>
      <c r="C50" s="293">
        <f>IF(ISNUMBER('実質公債費比率（分子）の構造'!K$53),'実質公債費比率（分子）の構造'!K$53,NA())</f>
        <v>664</v>
      </c>
      <c r="D50" s="293" t="e">
        <f>NA()</f>
        <v>#N/A</v>
      </c>
      <c r="E50" s="293" t="e">
        <f>NA()</f>
        <v>#N/A</v>
      </c>
      <c r="F50" s="293">
        <f>IF(ISNUMBER('実質公債費比率（分子）の構造'!L$53),'実質公債費比率（分子）の構造'!L$53,NA())</f>
        <v>662</v>
      </c>
      <c r="G50" s="293" t="e">
        <f>NA()</f>
        <v>#N/A</v>
      </c>
      <c r="H50" s="293" t="e">
        <f>NA()</f>
        <v>#N/A</v>
      </c>
      <c r="I50" s="293">
        <f>IF(ISNUMBER('実質公債費比率（分子）の構造'!M$53),'実質公債費比率（分子）の構造'!M$53,NA())</f>
        <v>842</v>
      </c>
      <c r="J50" s="293" t="e">
        <f>NA()</f>
        <v>#N/A</v>
      </c>
      <c r="K50" s="293" t="e">
        <f>NA()</f>
        <v>#N/A</v>
      </c>
      <c r="L50" s="293">
        <f>IF(ISNUMBER('実質公債費比率（分子）の構造'!N$53),'実質公債費比率（分子）の構造'!N$53,NA())</f>
        <v>897</v>
      </c>
      <c r="M50" s="293" t="e">
        <f>NA()</f>
        <v>#N/A</v>
      </c>
      <c r="N50" s="293" t="e">
        <f>NA()</f>
        <v>#N/A</v>
      </c>
      <c r="O50" s="293">
        <f>IF(ISNUMBER('実質公債費比率（分子）の構造'!O$53),'実質公債費比率（分子）の構造'!O$53,NA())</f>
        <v>905</v>
      </c>
      <c r="P50" s="293" t="e">
        <f>NA()</f>
        <v>#N/A</v>
      </c>
    </row>
    <row r="53" spans="1:16" x14ac:dyDescent="0.15">
      <c r="A53" s="290" t="s">
        <v>121</v>
      </c>
    </row>
    <row r="54" spans="1:16" x14ac:dyDescent="0.15">
      <c r="A54" s="292"/>
      <c r="B54" s="292" t="str">
        <f>'将来負担比率（分子）の構造'!I$40</f>
        <v>H29</v>
      </c>
      <c r="C54" s="292"/>
      <c r="D54" s="292"/>
      <c r="E54" s="292" t="str">
        <f>'将来負担比率（分子）の構造'!J$40</f>
        <v>H30</v>
      </c>
      <c r="F54" s="292"/>
      <c r="G54" s="292"/>
      <c r="H54" s="292" t="str">
        <f>'将来負担比率（分子）の構造'!K$40</f>
        <v>R01</v>
      </c>
      <c r="I54" s="292"/>
      <c r="J54" s="292"/>
      <c r="K54" s="292" t="str">
        <f>'将来負担比率（分子）の構造'!L$40</f>
        <v>R02</v>
      </c>
      <c r="L54" s="292"/>
      <c r="M54" s="292"/>
      <c r="N54" s="292" t="str">
        <f>'将来負担比率（分子）の構造'!M$40</f>
        <v>R03</v>
      </c>
      <c r="O54" s="292"/>
      <c r="P54" s="292"/>
    </row>
    <row r="55" spans="1:16" x14ac:dyDescent="0.15">
      <c r="A55" s="292"/>
      <c r="B55" s="292" t="s">
        <v>125</v>
      </c>
      <c r="C55" s="292"/>
      <c r="D55" s="292" t="s">
        <v>128</v>
      </c>
      <c r="E55" s="292" t="s">
        <v>125</v>
      </c>
      <c r="F55" s="292"/>
      <c r="G55" s="292" t="s">
        <v>128</v>
      </c>
      <c r="H55" s="292" t="s">
        <v>125</v>
      </c>
      <c r="I55" s="292"/>
      <c r="J55" s="292" t="s">
        <v>128</v>
      </c>
      <c r="K55" s="292" t="s">
        <v>125</v>
      </c>
      <c r="L55" s="292"/>
      <c r="M55" s="292" t="s">
        <v>128</v>
      </c>
      <c r="N55" s="292" t="s">
        <v>125</v>
      </c>
      <c r="O55" s="292"/>
      <c r="P55" s="292" t="s">
        <v>128</v>
      </c>
    </row>
    <row r="56" spans="1:16" x14ac:dyDescent="0.15">
      <c r="A56" s="292" t="s">
        <v>49</v>
      </c>
      <c r="B56" s="292"/>
      <c r="C56" s="292"/>
      <c r="D56" s="292">
        <f>'将来負担比率（分子）の構造'!I$52</f>
        <v>26025</v>
      </c>
      <c r="E56" s="292"/>
      <c r="F56" s="292"/>
      <c r="G56" s="292">
        <f>'将来負担比率（分子）の構造'!J$52</f>
        <v>27427</v>
      </c>
      <c r="H56" s="292"/>
      <c r="I56" s="292"/>
      <c r="J56" s="292">
        <f>'将来負担比率（分子）の構造'!K$52</f>
        <v>27258</v>
      </c>
      <c r="K56" s="292"/>
      <c r="L56" s="292"/>
      <c r="M56" s="292">
        <f>'将来負担比率（分子）の構造'!L$52</f>
        <v>26134</v>
      </c>
      <c r="N56" s="292"/>
      <c r="O56" s="292"/>
      <c r="P56" s="292">
        <f>'将来負担比率（分子）の構造'!M$52</f>
        <v>26505</v>
      </c>
    </row>
    <row r="57" spans="1:16" x14ac:dyDescent="0.15">
      <c r="A57" s="292" t="s">
        <v>94</v>
      </c>
      <c r="B57" s="292"/>
      <c r="C57" s="292"/>
      <c r="D57" s="292">
        <f>'将来負担比率（分子）の構造'!I$51</f>
        <v>2554</v>
      </c>
      <c r="E57" s="292"/>
      <c r="F57" s="292"/>
      <c r="G57" s="292">
        <f>'将来負担比率（分子）の構造'!J$51</f>
        <v>2612</v>
      </c>
      <c r="H57" s="292"/>
      <c r="I57" s="292"/>
      <c r="J57" s="292">
        <f>'将来負担比率（分子）の構造'!K$51</f>
        <v>2537</v>
      </c>
      <c r="K57" s="292"/>
      <c r="L57" s="292"/>
      <c r="M57" s="292">
        <f>'将来負担比率（分子）の構造'!L$51</f>
        <v>2403</v>
      </c>
      <c r="N57" s="292"/>
      <c r="O57" s="292"/>
      <c r="P57" s="292">
        <f>'将来負担比率（分子）の構造'!M$51</f>
        <v>2121</v>
      </c>
    </row>
    <row r="58" spans="1:16" x14ac:dyDescent="0.15">
      <c r="A58" s="292" t="s">
        <v>92</v>
      </c>
      <c r="B58" s="292"/>
      <c r="C58" s="292"/>
      <c r="D58" s="292">
        <f>'将来負担比率（分子）の構造'!I$50</f>
        <v>6746</v>
      </c>
      <c r="E58" s="292"/>
      <c r="F58" s="292"/>
      <c r="G58" s="292">
        <f>'将来負担比率（分子）の構造'!J$50</f>
        <v>6052</v>
      </c>
      <c r="H58" s="292"/>
      <c r="I58" s="292"/>
      <c r="J58" s="292">
        <f>'将来負担比率（分子）の構造'!K$50</f>
        <v>5322</v>
      </c>
      <c r="K58" s="292"/>
      <c r="L58" s="292"/>
      <c r="M58" s="292">
        <f>'将来負担比率（分子）の構造'!L$50</f>
        <v>5191</v>
      </c>
      <c r="N58" s="292"/>
      <c r="O58" s="292"/>
      <c r="P58" s="292">
        <f>'将来負担比率（分子）の構造'!M$50</f>
        <v>5950</v>
      </c>
    </row>
    <row r="59" spans="1:16" x14ac:dyDescent="0.15">
      <c r="A59" s="292" t="s">
        <v>89</v>
      </c>
      <c r="B59" s="292" t="str">
        <f>'将来負担比率（分子）の構造'!I$49</f>
        <v>-</v>
      </c>
      <c r="C59" s="292"/>
      <c r="D59" s="292"/>
      <c r="E59" s="292" t="str">
        <f>'将来負担比率（分子）の構造'!J$49</f>
        <v>-</v>
      </c>
      <c r="F59" s="292"/>
      <c r="G59" s="292"/>
      <c r="H59" s="292" t="str">
        <f>'将来負担比率（分子）の構造'!K$49</f>
        <v>-</v>
      </c>
      <c r="I59" s="292"/>
      <c r="J59" s="292"/>
      <c r="K59" s="292" t="str">
        <f>'将来負担比率（分子）の構造'!L$49</f>
        <v>-</v>
      </c>
      <c r="L59" s="292"/>
      <c r="M59" s="292"/>
      <c r="N59" s="292" t="str">
        <f>'将来負担比率（分子）の構造'!M$49</f>
        <v>-</v>
      </c>
      <c r="O59" s="292"/>
      <c r="P59" s="292"/>
    </row>
    <row r="60" spans="1:16" x14ac:dyDescent="0.15">
      <c r="A60" s="292" t="s">
        <v>85</v>
      </c>
      <c r="B60" s="292" t="str">
        <f>'将来負担比率（分子）の構造'!I$48</f>
        <v>-</v>
      </c>
      <c r="C60" s="292"/>
      <c r="D60" s="292"/>
      <c r="E60" s="292" t="str">
        <f>'将来負担比率（分子）の構造'!J$48</f>
        <v>-</v>
      </c>
      <c r="F60" s="292"/>
      <c r="G60" s="292"/>
      <c r="H60" s="292" t="str">
        <f>'将来負担比率（分子）の構造'!K$48</f>
        <v>-</v>
      </c>
      <c r="I60" s="292"/>
      <c r="J60" s="292"/>
      <c r="K60" s="292" t="str">
        <f>'将来負担比率（分子）の構造'!L$48</f>
        <v>-</v>
      </c>
      <c r="L60" s="292"/>
      <c r="M60" s="292"/>
      <c r="N60" s="292" t="str">
        <f>'将来負担比率（分子）の構造'!M$48</f>
        <v>-</v>
      </c>
      <c r="O60" s="292"/>
      <c r="P60" s="292"/>
    </row>
    <row r="61" spans="1:16" x14ac:dyDescent="0.15">
      <c r="A61" s="292" t="s">
        <v>75</v>
      </c>
      <c r="B61" s="292">
        <f>'将来負担比率（分子）の構造'!I$46</f>
        <v>781</v>
      </c>
      <c r="C61" s="292"/>
      <c r="D61" s="292"/>
      <c r="E61" s="292">
        <f>'将来負担比率（分子）の構造'!J$46</f>
        <v>661</v>
      </c>
      <c r="F61" s="292"/>
      <c r="G61" s="292"/>
      <c r="H61" s="292">
        <f>'将来負担比率（分子）の構造'!K$46</f>
        <v>479</v>
      </c>
      <c r="I61" s="292"/>
      <c r="J61" s="292"/>
      <c r="K61" s="292">
        <f>'将来負担比率（分子）の構造'!L$46</f>
        <v>503</v>
      </c>
      <c r="L61" s="292"/>
      <c r="M61" s="292"/>
      <c r="N61" s="292">
        <f>'将来負担比率（分子）の構造'!M$46</f>
        <v>505</v>
      </c>
      <c r="O61" s="292"/>
      <c r="P61" s="292"/>
    </row>
    <row r="62" spans="1:16" x14ac:dyDescent="0.15">
      <c r="A62" s="292" t="s">
        <v>76</v>
      </c>
      <c r="B62" s="292">
        <f>'将来負担比率（分子）の構造'!I$45</f>
        <v>4236</v>
      </c>
      <c r="C62" s="292"/>
      <c r="D62" s="292"/>
      <c r="E62" s="292">
        <f>'将来負担比率（分子）の構造'!J$45</f>
        <v>4163</v>
      </c>
      <c r="F62" s="292"/>
      <c r="G62" s="292"/>
      <c r="H62" s="292">
        <f>'将来負担比率（分子）の構造'!K$45</f>
        <v>4280</v>
      </c>
      <c r="I62" s="292"/>
      <c r="J62" s="292"/>
      <c r="K62" s="292">
        <f>'将来負担比率（分子）の構造'!L$45</f>
        <v>4312</v>
      </c>
      <c r="L62" s="292"/>
      <c r="M62" s="292"/>
      <c r="N62" s="292">
        <f>'将来負担比率（分子）の構造'!M$45</f>
        <v>4271</v>
      </c>
      <c r="O62" s="292"/>
      <c r="P62" s="292"/>
    </row>
    <row r="63" spans="1:16" x14ac:dyDescent="0.15">
      <c r="A63" s="292" t="s">
        <v>74</v>
      </c>
      <c r="B63" s="292" t="str">
        <f>'将来負担比率（分子）の構造'!I$44</f>
        <v>-</v>
      </c>
      <c r="C63" s="292"/>
      <c r="D63" s="292"/>
      <c r="E63" s="292" t="str">
        <f>'将来負担比率（分子）の構造'!J$44</f>
        <v>-</v>
      </c>
      <c r="F63" s="292"/>
      <c r="G63" s="292"/>
      <c r="H63" s="292" t="str">
        <f>'将来負担比率（分子）の構造'!K$44</f>
        <v>-</v>
      </c>
      <c r="I63" s="292"/>
      <c r="J63" s="292"/>
      <c r="K63" s="292" t="str">
        <f>'将来負担比率（分子）の構造'!L$44</f>
        <v>-</v>
      </c>
      <c r="L63" s="292"/>
      <c r="M63" s="292"/>
      <c r="N63" s="292" t="str">
        <f>'将来負担比率（分子）の構造'!M$44</f>
        <v>-</v>
      </c>
      <c r="O63" s="292"/>
      <c r="P63" s="292"/>
    </row>
    <row r="64" spans="1:16" x14ac:dyDescent="0.15">
      <c r="A64" s="292" t="s">
        <v>72</v>
      </c>
      <c r="B64" s="292">
        <f>'将来負担比率（分子）の構造'!I$43</f>
        <v>8694</v>
      </c>
      <c r="C64" s="292"/>
      <c r="D64" s="292"/>
      <c r="E64" s="292">
        <f>'将来負担比率（分子）の構造'!J$43</f>
        <v>8655</v>
      </c>
      <c r="F64" s="292"/>
      <c r="G64" s="292"/>
      <c r="H64" s="292">
        <f>'将来負担比率（分子）の構造'!K$43</f>
        <v>7899</v>
      </c>
      <c r="I64" s="292"/>
      <c r="J64" s="292"/>
      <c r="K64" s="292">
        <f>'将来負担比率（分子）の構造'!L$43</f>
        <v>7626</v>
      </c>
      <c r="L64" s="292"/>
      <c r="M64" s="292"/>
      <c r="N64" s="292">
        <f>'将来負担比率（分子）の構造'!M$43</f>
        <v>7183</v>
      </c>
      <c r="O64" s="292"/>
      <c r="P64" s="292"/>
    </row>
    <row r="65" spans="1:16" x14ac:dyDescent="0.15">
      <c r="A65" s="292" t="s">
        <v>70</v>
      </c>
      <c r="B65" s="292">
        <f>'将来負担比率（分子）の構造'!I$42</f>
        <v>177</v>
      </c>
      <c r="C65" s="292"/>
      <c r="D65" s="292"/>
      <c r="E65" s="292">
        <f>'将来負担比率（分子）の構造'!J$42</f>
        <v>166</v>
      </c>
      <c r="F65" s="292"/>
      <c r="G65" s="292"/>
      <c r="H65" s="292">
        <f>'将来負担比率（分子）の構造'!K$42</f>
        <v>154</v>
      </c>
      <c r="I65" s="292"/>
      <c r="J65" s="292"/>
      <c r="K65" s="292">
        <f>'将来負担比率（分子）の構造'!L$42</f>
        <v>141</v>
      </c>
      <c r="L65" s="292"/>
      <c r="M65" s="292"/>
      <c r="N65" s="292">
        <f>'将来負担比率（分子）の構造'!M$42</f>
        <v>129</v>
      </c>
      <c r="O65" s="292"/>
      <c r="P65" s="292"/>
    </row>
    <row r="66" spans="1:16" x14ac:dyDescent="0.15">
      <c r="A66" s="292" t="s">
        <v>64</v>
      </c>
      <c r="B66" s="292">
        <f>'将来負担比率（分子）の構造'!I$41</f>
        <v>25413</v>
      </c>
      <c r="C66" s="292"/>
      <c r="D66" s="292"/>
      <c r="E66" s="292">
        <f>'将来負担比率（分子）の構造'!J$41</f>
        <v>27923</v>
      </c>
      <c r="F66" s="292"/>
      <c r="G66" s="292"/>
      <c r="H66" s="292">
        <f>'将来負担比率（分子）の構造'!K$41</f>
        <v>28324</v>
      </c>
      <c r="I66" s="292"/>
      <c r="J66" s="292"/>
      <c r="K66" s="292">
        <f>'将来負担比率（分子）の構造'!L$41</f>
        <v>28929</v>
      </c>
      <c r="L66" s="292"/>
      <c r="M66" s="292"/>
      <c r="N66" s="292">
        <f>'将来負担比率（分子）の構造'!M$41</f>
        <v>29140</v>
      </c>
      <c r="O66" s="292"/>
      <c r="P66" s="292"/>
    </row>
    <row r="67" spans="1:16" x14ac:dyDescent="0.15">
      <c r="A67" s="292" t="s">
        <v>99</v>
      </c>
      <c r="B67" s="292" t="e">
        <f>NA()</f>
        <v>#N/A</v>
      </c>
      <c r="C67" s="292">
        <f>IF(ISNUMBER('将来負担比率（分子）の構造'!I$53),IF('将来負担比率（分子）の構造'!I$53&lt;0,0,'将来負担比率（分子）の構造'!I$53),NA())</f>
        <v>3979</v>
      </c>
      <c r="D67" s="292" t="e">
        <f>NA()</f>
        <v>#N/A</v>
      </c>
      <c r="E67" s="292" t="e">
        <f>NA()</f>
        <v>#N/A</v>
      </c>
      <c r="F67" s="292">
        <f>IF(ISNUMBER('将来負担比率（分子）の構造'!J$53),IF('将来負担比率（分子）の構造'!J$53&lt;0,0,'将来負担比率（分子）の構造'!J$53),NA())</f>
        <v>5476</v>
      </c>
      <c r="G67" s="292" t="e">
        <f>NA()</f>
        <v>#N/A</v>
      </c>
      <c r="H67" s="292" t="e">
        <f>NA()</f>
        <v>#N/A</v>
      </c>
      <c r="I67" s="292">
        <f>IF(ISNUMBER('将来負担比率（分子）の構造'!K$53),IF('将来負担比率（分子）の構造'!K$53&lt;0,0,'将来負担比率（分子）の構造'!K$53),NA())</f>
        <v>6019</v>
      </c>
      <c r="J67" s="292" t="e">
        <f>NA()</f>
        <v>#N/A</v>
      </c>
      <c r="K67" s="292" t="e">
        <f>NA()</f>
        <v>#N/A</v>
      </c>
      <c r="L67" s="292">
        <f>IF(ISNUMBER('将来負担比率（分子）の構造'!L$53),IF('将来負担比率（分子）の構造'!L$53&lt;0,0,'将来負担比率（分子）の構造'!L$53),NA())</f>
        <v>7782</v>
      </c>
      <c r="M67" s="292" t="e">
        <f>NA()</f>
        <v>#N/A</v>
      </c>
      <c r="N67" s="292" t="e">
        <f>NA()</f>
        <v>#N/A</v>
      </c>
      <c r="O67" s="292">
        <f>IF(ISNUMBER('将来負担比率（分子）の構造'!M$53),IF('将来負担比率（分子）の構造'!M$53&lt;0,0,'将来負担比率（分子）の構造'!M$53),NA())</f>
        <v>6653</v>
      </c>
      <c r="P67" s="292" t="e">
        <f>NA()</f>
        <v>#N/A</v>
      </c>
    </row>
    <row r="70" spans="1:16" x14ac:dyDescent="0.15">
      <c r="A70" s="295" t="s">
        <v>129</v>
      </c>
      <c r="B70" s="295"/>
      <c r="C70" s="295"/>
      <c r="D70" s="295"/>
      <c r="E70" s="295"/>
      <c r="F70" s="295"/>
    </row>
    <row r="71" spans="1:16" x14ac:dyDescent="0.15">
      <c r="A71" s="294"/>
      <c r="B71" s="294" t="str">
        <f>基金残高に係る経年分析!F54</f>
        <v>R01</v>
      </c>
      <c r="C71" s="294" t="str">
        <f>基金残高に係る経年分析!G54</f>
        <v>R02</v>
      </c>
      <c r="D71" s="294" t="str">
        <f>基金残高に係る経年分析!H54</f>
        <v>R03</v>
      </c>
    </row>
    <row r="72" spans="1:16" x14ac:dyDescent="0.15">
      <c r="A72" s="294" t="s">
        <v>130</v>
      </c>
      <c r="B72" s="296">
        <f>基金残高に係る経年分析!F55</f>
        <v>2118</v>
      </c>
      <c r="C72" s="296">
        <f>基金残高に係る経年分析!G55</f>
        <v>1861</v>
      </c>
      <c r="D72" s="296">
        <f>基金残高に係る経年分析!H55</f>
        <v>2423</v>
      </c>
    </row>
    <row r="73" spans="1:16" x14ac:dyDescent="0.15">
      <c r="A73" s="294" t="s">
        <v>131</v>
      </c>
      <c r="B73" s="296">
        <f>基金残高に係る経年分析!F56</f>
        <v>730</v>
      </c>
      <c r="C73" s="296">
        <f>基金残高に係る経年分析!G56</f>
        <v>731</v>
      </c>
      <c r="D73" s="296">
        <f>基金残高に係る経年分析!H56</f>
        <v>998</v>
      </c>
    </row>
    <row r="74" spans="1:16" x14ac:dyDescent="0.15">
      <c r="A74" s="294" t="s">
        <v>133</v>
      </c>
      <c r="B74" s="296">
        <f>基金残高に係る経年分析!F57</f>
        <v>2710</v>
      </c>
      <c r="C74" s="296">
        <f>基金残高に係る経年分析!G57</f>
        <v>2737</v>
      </c>
      <c r="D74" s="296">
        <f>基金残高に係る経年分析!H57</f>
        <v>2709</v>
      </c>
    </row>
  </sheetData>
  <sheetProtection algorithmName="SHA-512" hashValue="p5fI8FBk2T4zn+xv1cLvcTe2qYAE6HgLxUOGwlZVTebXyS8AF25my7VFoXUUSoPGyjSE3MSlCDmswlnnFq5rCQ==" saltValue="4Ir/9KVteuVOYI83Yif0Z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5" t="s">
        <v>301</v>
      </c>
      <c r="DI1" s="586"/>
      <c r="DJ1" s="586"/>
      <c r="DK1" s="586"/>
      <c r="DL1" s="586"/>
      <c r="DM1" s="586"/>
      <c r="DN1" s="587"/>
      <c r="DO1" s="1"/>
      <c r="DP1" s="585" t="s">
        <v>237</v>
      </c>
      <c r="DQ1" s="586"/>
      <c r="DR1" s="586"/>
      <c r="DS1" s="586"/>
      <c r="DT1" s="586"/>
      <c r="DU1" s="586"/>
      <c r="DV1" s="586"/>
      <c r="DW1" s="586"/>
      <c r="DX1" s="586"/>
      <c r="DY1" s="586"/>
      <c r="DZ1" s="586"/>
      <c r="EA1" s="586"/>
      <c r="EB1" s="586"/>
      <c r="EC1" s="587"/>
      <c r="ED1" s="2"/>
      <c r="EE1" s="2"/>
      <c r="EF1" s="2"/>
      <c r="EG1" s="2"/>
      <c r="EH1" s="2"/>
      <c r="EI1" s="2"/>
      <c r="EJ1" s="2"/>
      <c r="EK1" s="2"/>
      <c r="EL1" s="2"/>
      <c r="EM1" s="2"/>
    </row>
    <row r="2" spans="2:143" ht="22.5" customHeight="1" x14ac:dyDescent="0.15">
      <c r="B2" s="40" t="s">
        <v>109</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3" t="s">
        <v>117</v>
      </c>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3" t="s">
        <v>502</v>
      </c>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423"/>
      <c r="CD3" s="373" t="s">
        <v>304</v>
      </c>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423"/>
    </row>
    <row r="4" spans="2:143" ht="11.25" customHeight="1" x14ac:dyDescent="0.15">
      <c r="B4" s="373" t="s">
        <v>9</v>
      </c>
      <c r="C4" s="374"/>
      <c r="D4" s="374"/>
      <c r="E4" s="374"/>
      <c r="F4" s="374"/>
      <c r="G4" s="374"/>
      <c r="H4" s="374"/>
      <c r="I4" s="374"/>
      <c r="J4" s="374"/>
      <c r="K4" s="374"/>
      <c r="L4" s="374"/>
      <c r="M4" s="374"/>
      <c r="N4" s="374"/>
      <c r="O4" s="374"/>
      <c r="P4" s="374"/>
      <c r="Q4" s="423"/>
      <c r="R4" s="373" t="s">
        <v>308</v>
      </c>
      <c r="S4" s="374"/>
      <c r="T4" s="374"/>
      <c r="U4" s="374"/>
      <c r="V4" s="374"/>
      <c r="W4" s="374"/>
      <c r="X4" s="374"/>
      <c r="Y4" s="423"/>
      <c r="Z4" s="373" t="s">
        <v>310</v>
      </c>
      <c r="AA4" s="374"/>
      <c r="AB4" s="374"/>
      <c r="AC4" s="423"/>
      <c r="AD4" s="373" t="s">
        <v>256</v>
      </c>
      <c r="AE4" s="374"/>
      <c r="AF4" s="374"/>
      <c r="AG4" s="374"/>
      <c r="AH4" s="374"/>
      <c r="AI4" s="374"/>
      <c r="AJ4" s="374"/>
      <c r="AK4" s="423"/>
      <c r="AL4" s="373" t="s">
        <v>310</v>
      </c>
      <c r="AM4" s="374"/>
      <c r="AN4" s="374"/>
      <c r="AO4" s="423"/>
      <c r="AP4" s="588" t="s">
        <v>311</v>
      </c>
      <c r="AQ4" s="588"/>
      <c r="AR4" s="588"/>
      <c r="AS4" s="588"/>
      <c r="AT4" s="588"/>
      <c r="AU4" s="588"/>
      <c r="AV4" s="588"/>
      <c r="AW4" s="588"/>
      <c r="AX4" s="588"/>
      <c r="AY4" s="588"/>
      <c r="AZ4" s="588"/>
      <c r="BA4" s="588"/>
      <c r="BB4" s="588"/>
      <c r="BC4" s="588"/>
      <c r="BD4" s="588"/>
      <c r="BE4" s="588"/>
      <c r="BF4" s="588"/>
      <c r="BG4" s="588" t="s">
        <v>292</v>
      </c>
      <c r="BH4" s="588"/>
      <c r="BI4" s="588"/>
      <c r="BJ4" s="588"/>
      <c r="BK4" s="588"/>
      <c r="BL4" s="588"/>
      <c r="BM4" s="588"/>
      <c r="BN4" s="588"/>
      <c r="BO4" s="588" t="s">
        <v>310</v>
      </c>
      <c r="BP4" s="588"/>
      <c r="BQ4" s="588"/>
      <c r="BR4" s="588"/>
      <c r="BS4" s="588" t="s">
        <v>503</v>
      </c>
      <c r="BT4" s="588"/>
      <c r="BU4" s="588"/>
      <c r="BV4" s="588"/>
      <c r="BW4" s="588"/>
      <c r="BX4" s="588"/>
      <c r="BY4" s="588"/>
      <c r="BZ4" s="588"/>
      <c r="CA4" s="588"/>
      <c r="CB4" s="588"/>
      <c r="CD4" s="373" t="s">
        <v>504</v>
      </c>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423"/>
    </row>
    <row r="5" spans="2:143" ht="11.25" customHeight="1" x14ac:dyDescent="0.15">
      <c r="B5" s="589" t="s">
        <v>305</v>
      </c>
      <c r="C5" s="590"/>
      <c r="D5" s="590"/>
      <c r="E5" s="590"/>
      <c r="F5" s="590"/>
      <c r="G5" s="590"/>
      <c r="H5" s="590"/>
      <c r="I5" s="590"/>
      <c r="J5" s="590"/>
      <c r="K5" s="590"/>
      <c r="L5" s="590"/>
      <c r="M5" s="590"/>
      <c r="N5" s="590"/>
      <c r="O5" s="590"/>
      <c r="P5" s="590"/>
      <c r="Q5" s="591"/>
      <c r="R5" s="592">
        <v>7215506</v>
      </c>
      <c r="S5" s="593"/>
      <c r="T5" s="593"/>
      <c r="U5" s="593"/>
      <c r="V5" s="593"/>
      <c r="W5" s="593"/>
      <c r="X5" s="593"/>
      <c r="Y5" s="594"/>
      <c r="Z5" s="595">
        <v>27.2</v>
      </c>
      <c r="AA5" s="595"/>
      <c r="AB5" s="595"/>
      <c r="AC5" s="595"/>
      <c r="AD5" s="596">
        <v>6947021</v>
      </c>
      <c r="AE5" s="596"/>
      <c r="AF5" s="596"/>
      <c r="AG5" s="596"/>
      <c r="AH5" s="596"/>
      <c r="AI5" s="596"/>
      <c r="AJ5" s="596"/>
      <c r="AK5" s="596"/>
      <c r="AL5" s="597">
        <v>45.1</v>
      </c>
      <c r="AM5" s="598"/>
      <c r="AN5" s="598"/>
      <c r="AO5" s="599"/>
      <c r="AP5" s="589" t="s">
        <v>315</v>
      </c>
      <c r="AQ5" s="590"/>
      <c r="AR5" s="590"/>
      <c r="AS5" s="590"/>
      <c r="AT5" s="590"/>
      <c r="AU5" s="590"/>
      <c r="AV5" s="590"/>
      <c r="AW5" s="590"/>
      <c r="AX5" s="590"/>
      <c r="AY5" s="590"/>
      <c r="AZ5" s="590"/>
      <c r="BA5" s="590"/>
      <c r="BB5" s="590"/>
      <c r="BC5" s="590"/>
      <c r="BD5" s="590"/>
      <c r="BE5" s="590"/>
      <c r="BF5" s="591"/>
      <c r="BG5" s="600">
        <v>6931838</v>
      </c>
      <c r="BH5" s="379"/>
      <c r="BI5" s="379"/>
      <c r="BJ5" s="379"/>
      <c r="BK5" s="379"/>
      <c r="BL5" s="379"/>
      <c r="BM5" s="379"/>
      <c r="BN5" s="601"/>
      <c r="BO5" s="602">
        <v>96.1</v>
      </c>
      <c r="BP5" s="602"/>
      <c r="BQ5" s="602"/>
      <c r="BR5" s="602"/>
      <c r="BS5" s="603">
        <v>101305</v>
      </c>
      <c r="BT5" s="603"/>
      <c r="BU5" s="603"/>
      <c r="BV5" s="603"/>
      <c r="BW5" s="603"/>
      <c r="BX5" s="603"/>
      <c r="BY5" s="603"/>
      <c r="BZ5" s="603"/>
      <c r="CA5" s="603"/>
      <c r="CB5" s="604"/>
      <c r="CD5" s="373" t="s">
        <v>311</v>
      </c>
      <c r="CE5" s="374"/>
      <c r="CF5" s="374"/>
      <c r="CG5" s="374"/>
      <c r="CH5" s="374"/>
      <c r="CI5" s="374"/>
      <c r="CJ5" s="374"/>
      <c r="CK5" s="374"/>
      <c r="CL5" s="374"/>
      <c r="CM5" s="374"/>
      <c r="CN5" s="374"/>
      <c r="CO5" s="374"/>
      <c r="CP5" s="374"/>
      <c r="CQ5" s="423"/>
      <c r="CR5" s="373" t="s">
        <v>317</v>
      </c>
      <c r="CS5" s="374"/>
      <c r="CT5" s="374"/>
      <c r="CU5" s="374"/>
      <c r="CV5" s="374"/>
      <c r="CW5" s="374"/>
      <c r="CX5" s="374"/>
      <c r="CY5" s="423"/>
      <c r="CZ5" s="373" t="s">
        <v>310</v>
      </c>
      <c r="DA5" s="374"/>
      <c r="DB5" s="374"/>
      <c r="DC5" s="423"/>
      <c r="DD5" s="373" t="s">
        <v>319</v>
      </c>
      <c r="DE5" s="374"/>
      <c r="DF5" s="374"/>
      <c r="DG5" s="374"/>
      <c r="DH5" s="374"/>
      <c r="DI5" s="374"/>
      <c r="DJ5" s="374"/>
      <c r="DK5" s="374"/>
      <c r="DL5" s="374"/>
      <c r="DM5" s="374"/>
      <c r="DN5" s="374"/>
      <c r="DO5" s="374"/>
      <c r="DP5" s="423"/>
      <c r="DQ5" s="373" t="s">
        <v>505</v>
      </c>
      <c r="DR5" s="374"/>
      <c r="DS5" s="374"/>
      <c r="DT5" s="374"/>
      <c r="DU5" s="374"/>
      <c r="DV5" s="374"/>
      <c r="DW5" s="374"/>
      <c r="DX5" s="374"/>
      <c r="DY5" s="374"/>
      <c r="DZ5" s="374"/>
      <c r="EA5" s="374"/>
      <c r="EB5" s="374"/>
      <c r="EC5" s="423"/>
    </row>
    <row r="6" spans="2:143" ht="11.25" customHeight="1" x14ac:dyDescent="0.15">
      <c r="B6" s="607" t="s">
        <v>506</v>
      </c>
      <c r="C6" s="503"/>
      <c r="D6" s="503"/>
      <c r="E6" s="503"/>
      <c r="F6" s="503"/>
      <c r="G6" s="503"/>
      <c r="H6" s="503"/>
      <c r="I6" s="503"/>
      <c r="J6" s="503"/>
      <c r="K6" s="503"/>
      <c r="L6" s="503"/>
      <c r="M6" s="503"/>
      <c r="N6" s="503"/>
      <c r="O6" s="503"/>
      <c r="P6" s="503"/>
      <c r="Q6" s="608"/>
      <c r="R6" s="600">
        <v>348910</v>
      </c>
      <c r="S6" s="379"/>
      <c r="T6" s="379"/>
      <c r="U6" s="379"/>
      <c r="V6" s="379"/>
      <c r="W6" s="379"/>
      <c r="X6" s="379"/>
      <c r="Y6" s="601"/>
      <c r="Z6" s="602">
        <v>1.3</v>
      </c>
      <c r="AA6" s="602"/>
      <c r="AB6" s="602"/>
      <c r="AC6" s="602"/>
      <c r="AD6" s="603">
        <v>348910</v>
      </c>
      <c r="AE6" s="603"/>
      <c r="AF6" s="603"/>
      <c r="AG6" s="603"/>
      <c r="AH6" s="603"/>
      <c r="AI6" s="603"/>
      <c r="AJ6" s="603"/>
      <c r="AK6" s="603"/>
      <c r="AL6" s="609">
        <v>2.2999999999999998</v>
      </c>
      <c r="AM6" s="385"/>
      <c r="AN6" s="385"/>
      <c r="AO6" s="610"/>
      <c r="AP6" s="607" t="s">
        <v>107</v>
      </c>
      <c r="AQ6" s="503"/>
      <c r="AR6" s="503"/>
      <c r="AS6" s="503"/>
      <c r="AT6" s="503"/>
      <c r="AU6" s="503"/>
      <c r="AV6" s="503"/>
      <c r="AW6" s="503"/>
      <c r="AX6" s="503"/>
      <c r="AY6" s="503"/>
      <c r="AZ6" s="503"/>
      <c r="BA6" s="503"/>
      <c r="BB6" s="503"/>
      <c r="BC6" s="503"/>
      <c r="BD6" s="503"/>
      <c r="BE6" s="503"/>
      <c r="BF6" s="608"/>
      <c r="BG6" s="600">
        <v>6931838</v>
      </c>
      <c r="BH6" s="379"/>
      <c r="BI6" s="379"/>
      <c r="BJ6" s="379"/>
      <c r="BK6" s="379"/>
      <c r="BL6" s="379"/>
      <c r="BM6" s="379"/>
      <c r="BN6" s="601"/>
      <c r="BO6" s="602">
        <v>96.1</v>
      </c>
      <c r="BP6" s="602"/>
      <c r="BQ6" s="602"/>
      <c r="BR6" s="602"/>
      <c r="BS6" s="603">
        <v>101305</v>
      </c>
      <c r="BT6" s="603"/>
      <c r="BU6" s="603"/>
      <c r="BV6" s="603"/>
      <c r="BW6" s="603"/>
      <c r="BX6" s="603"/>
      <c r="BY6" s="603"/>
      <c r="BZ6" s="603"/>
      <c r="CA6" s="603"/>
      <c r="CB6" s="604"/>
      <c r="CD6" s="589" t="s">
        <v>320</v>
      </c>
      <c r="CE6" s="590"/>
      <c r="CF6" s="590"/>
      <c r="CG6" s="590"/>
      <c r="CH6" s="590"/>
      <c r="CI6" s="590"/>
      <c r="CJ6" s="590"/>
      <c r="CK6" s="590"/>
      <c r="CL6" s="590"/>
      <c r="CM6" s="590"/>
      <c r="CN6" s="590"/>
      <c r="CO6" s="590"/>
      <c r="CP6" s="590"/>
      <c r="CQ6" s="591"/>
      <c r="CR6" s="600">
        <v>192741</v>
      </c>
      <c r="CS6" s="379"/>
      <c r="CT6" s="379"/>
      <c r="CU6" s="379"/>
      <c r="CV6" s="379"/>
      <c r="CW6" s="379"/>
      <c r="CX6" s="379"/>
      <c r="CY6" s="601"/>
      <c r="CZ6" s="597">
        <v>0.8</v>
      </c>
      <c r="DA6" s="598"/>
      <c r="DB6" s="598"/>
      <c r="DC6" s="611"/>
      <c r="DD6" s="605" t="s">
        <v>201</v>
      </c>
      <c r="DE6" s="379"/>
      <c r="DF6" s="379"/>
      <c r="DG6" s="379"/>
      <c r="DH6" s="379"/>
      <c r="DI6" s="379"/>
      <c r="DJ6" s="379"/>
      <c r="DK6" s="379"/>
      <c r="DL6" s="379"/>
      <c r="DM6" s="379"/>
      <c r="DN6" s="379"/>
      <c r="DO6" s="379"/>
      <c r="DP6" s="601"/>
      <c r="DQ6" s="605">
        <v>192741</v>
      </c>
      <c r="DR6" s="379"/>
      <c r="DS6" s="379"/>
      <c r="DT6" s="379"/>
      <c r="DU6" s="379"/>
      <c r="DV6" s="379"/>
      <c r="DW6" s="379"/>
      <c r="DX6" s="379"/>
      <c r="DY6" s="379"/>
      <c r="DZ6" s="379"/>
      <c r="EA6" s="379"/>
      <c r="EB6" s="379"/>
      <c r="EC6" s="606"/>
    </row>
    <row r="7" spans="2:143" ht="11.25" customHeight="1" x14ac:dyDescent="0.15">
      <c r="B7" s="607" t="s">
        <v>48</v>
      </c>
      <c r="C7" s="503"/>
      <c r="D7" s="503"/>
      <c r="E7" s="503"/>
      <c r="F7" s="503"/>
      <c r="G7" s="503"/>
      <c r="H7" s="503"/>
      <c r="I7" s="503"/>
      <c r="J7" s="503"/>
      <c r="K7" s="503"/>
      <c r="L7" s="503"/>
      <c r="M7" s="503"/>
      <c r="N7" s="503"/>
      <c r="O7" s="503"/>
      <c r="P7" s="503"/>
      <c r="Q7" s="608"/>
      <c r="R7" s="600">
        <v>3781</v>
      </c>
      <c r="S7" s="379"/>
      <c r="T7" s="379"/>
      <c r="U7" s="379"/>
      <c r="V7" s="379"/>
      <c r="W7" s="379"/>
      <c r="X7" s="379"/>
      <c r="Y7" s="601"/>
      <c r="Z7" s="602">
        <v>0</v>
      </c>
      <c r="AA7" s="602"/>
      <c r="AB7" s="602"/>
      <c r="AC7" s="602"/>
      <c r="AD7" s="603">
        <v>3781</v>
      </c>
      <c r="AE7" s="603"/>
      <c r="AF7" s="603"/>
      <c r="AG7" s="603"/>
      <c r="AH7" s="603"/>
      <c r="AI7" s="603"/>
      <c r="AJ7" s="603"/>
      <c r="AK7" s="603"/>
      <c r="AL7" s="609">
        <v>0</v>
      </c>
      <c r="AM7" s="385"/>
      <c r="AN7" s="385"/>
      <c r="AO7" s="610"/>
      <c r="AP7" s="607" t="s">
        <v>322</v>
      </c>
      <c r="AQ7" s="503"/>
      <c r="AR7" s="503"/>
      <c r="AS7" s="503"/>
      <c r="AT7" s="503"/>
      <c r="AU7" s="503"/>
      <c r="AV7" s="503"/>
      <c r="AW7" s="503"/>
      <c r="AX7" s="503"/>
      <c r="AY7" s="503"/>
      <c r="AZ7" s="503"/>
      <c r="BA7" s="503"/>
      <c r="BB7" s="503"/>
      <c r="BC7" s="503"/>
      <c r="BD7" s="503"/>
      <c r="BE7" s="503"/>
      <c r="BF7" s="608"/>
      <c r="BG7" s="600">
        <v>2751197</v>
      </c>
      <c r="BH7" s="379"/>
      <c r="BI7" s="379"/>
      <c r="BJ7" s="379"/>
      <c r="BK7" s="379"/>
      <c r="BL7" s="379"/>
      <c r="BM7" s="379"/>
      <c r="BN7" s="601"/>
      <c r="BO7" s="602">
        <v>38.1</v>
      </c>
      <c r="BP7" s="602"/>
      <c r="BQ7" s="602"/>
      <c r="BR7" s="602"/>
      <c r="BS7" s="603">
        <v>101305</v>
      </c>
      <c r="BT7" s="603"/>
      <c r="BU7" s="603"/>
      <c r="BV7" s="603"/>
      <c r="BW7" s="603"/>
      <c r="BX7" s="603"/>
      <c r="BY7" s="603"/>
      <c r="BZ7" s="603"/>
      <c r="CA7" s="603"/>
      <c r="CB7" s="604"/>
      <c r="CD7" s="607" t="s">
        <v>323</v>
      </c>
      <c r="CE7" s="503"/>
      <c r="CF7" s="503"/>
      <c r="CG7" s="503"/>
      <c r="CH7" s="503"/>
      <c r="CI7" s="503"/>
      <c r="CJ7" s="503"/>
      <c r="CK7" s="503"/>
      <c r="CL7" s="503"/>
      <c r="CM7" s="503"/>
      <c r="CN7" s="503"/>
      <c r="CO7" s="503"/>
      <c r="CP7" s="503"/>
      <c r="CQ7" s="608"/>
      <c r="CR7" s="600">
        <v>3657890</v>
      </c>
      <c r="CS7" s="379"/>
      <c r="CT7" s="379"/>
      <c r="CU7" s="379"/>
      <c r="CV7" s="379"/>
      <c r="CW7" s="379"/>
      <c r="CX7" s="379"/>
      <c r="CY7" s="601"/>
      <c r="CZ7" s="602">
        <v>14.5</v>
      </c>
      <c r="DA7" s="602"/>
      <c r="DB7" s="602"/>
      <c r="DC7" s="602"/>
      <c r="DD7" s="605">
        <v>247321</v>
      </c>
      <c r="DE7" s="379"/>
      <c r="DF7" s="379"/>
      <c r="DG7" s="379"/>
      <c r="DH7" s="379"/>
      <c r="DI7" s="379"/>
      <c r="DJ7" s="379"/>
      <c r="DK7" s="379"/>
      <c r="DL7" s="379"/>
      <c r="DM7" s="379"/>
      <c r="DN7" s="379"/>
      <c r="DO7" s="379"/>
      <c r="DP7" s="601"/>
      <c r="DQ7" s="605">
        <v>3107639</v>
      </c>
      <c r="DR7" s="379"/>
      <c r="DS7" s="379"/>
      <c r="DT7" s="379"/>
      <c r="DU7" s="379"/>
      <c r="DV7" s="379"/>
      <c r="DW7" s="379"/>
      <c r="DX7" s="379"/>
      <c r="DY7" s="379"/>
      <c r="DZ7" s="379"/>
      <c r="EA7" s="379"/>
      <c r="EB7" s="379"/>
      <c r="EC7" s="606"/>
    </row>
    <row r="8" spans="2:143" ht="11.25" customHeight="1" x14ac:dyDescent="0.15">
      <c r="B8" s="607" t="s">
        <v>325</v>
      </c>
      <c r="C8" s="503"/>
      <c r="D8" s="503"/>
      <c r="E8" s="503"/>
      <c r="F8" s="503"/>
      <c r="G8" s="503"/>
      <c r="H8" s="503"/>
      <c r="I8" s="503"/>
      <c r="J8" s="503"/>
      <c r="K8" s="503"/>
      <c r="L8" s="503"/>
      <c r="M8" s="503"/>
      <c r="N8" s="503"/>
      <c r="O8" s="503"/>
      <c r="P8" s="503"/>
      <c r="Q8" s="608"/>
      <c r="R8" s="600">
        <v>46246</v>
      </c>
      <c r="S8" s="379"/>
      <c r="T8" s="379"/>
      <c r="U8" s="379"/>
      <c r="V8" s="379"/>
      <c r="W8" s="379"/>
      <c r="X8" s="379"/>
      <c r="Y8" s="601"/>
      <c r="Z8" s="602">
        <v>0.2</v>
      </c>
      <c r="AA8" s="602"/>
      <c r="AB8" s="602"/>
      <c r="AC8" s="602"/>
      <c r="AD8" s="603">
        <v>46246</v>
      </c>
      <c r="AE8" s="603"/>
      <c r="AF8" s="603"/>
      <c r="AG8" s="603"/>
      <c r="AH8" s="603"/>
      <c r="AI8" s="603"/>
      <c r="AJ8" s="603"/>
      <c r="AK8" s="603"/>
      <c r="AL8" s="609">
        <v>0.3</v>
      </c>
      <c r="AM8" s="385"/>
      <c r="AN8" s="385"/>
      <c r="AO8" s="610"/>
      <c r="AP8" s="607" t="s">
        <v>126</v>
      </c>
      <c r="AQ8" s="503"/>
      <c r="AR8" s="503"/>
      <c r="AS8" s="503"/>
      <c r="AT8" s="503"/>
      <c r="AU8" s="503"/>
      <c r="AV8" s="503"/>
      <c r="AW8" s="503"/>
      <c r="AX8" s="503"/>
      <c r="AY8" s="503"/>
      <c r="AZ8" s="503"/>
      <c r="BA8" s="503"/>
      <c r="BB8" s="503"/>
      <c r="BC8" s="503"/>
      <c r="BD8" s="503"/>
      <c r="BE8" s="503"/>
      <c r="BF8" s="608"/>
      <c r="BG8" s="600">
        <v>85387</v>
      </c>
      <c r="BH8" s="379"/>
      <c r="BI8" s="379"/>
      <c r="BJ8" s="379"/>
      <c r="BK8" s="379"/>
      <c r="BL8" s="379"/>
      <c r="BM8" s="379"/>
      <c r="BN8" s="601"/>
      <c r="BO8" s="602">
        <v>1.2</v>
      </c>
      <c r="BP8" s="602"/>
      <c r="BQ8" s="602"/>
      <c r="BR8" s="602"/>
      <c r="BS8" s="603" t="s">
        <v>201</v>
      </c>
      <c r="BT8" s="603"/>
      <c r="BU8" s="603"/>
      <c r="BV8" s="603"/>
      <c r="BW8" s="603"/>
      <c r="BX8" s="603"/>
      <c r="BY8" s="603"/>
      <c r="BZ8" s="603"/>
      <c r="CA8" s="603"/>
      <c r="CB8" s="604"/>
      <c r="CD8" s="607" t="s">
        <v>326</v>
      </c>
      <c r="CE8" s="503"/>
      <c r="CF8" s="503"/>
      <c r="CG8" s="503"/>
      <c r="CH8" s="503"/>
      <c r="CI8" s="503"/>
      <c r="CJ8" s="503"/>
      <c r="CK8" s="503"/>
      <c r="CL8" s="503"/>
      <c r="CM8" s="503"/>
      <c r="CN8" s="503"/>
      <c r="CO8" s="503"/>
      <c r="CP8" s="503"/>
      <c r="CQ8" s="608"/>
      <c r="CR8" s="600">
        <v>7072584</v>
      </c>
      <c r="CS8" s="379"/>
      <c r="CT8" s="379"/>
      <c r="CU8" s="379"/>
      <c r="CV8" s="379"/>
      <c r="CW8" s="379"/>
      <c r="CX8" s="379"/>
      <c r="CY8" s="601"/>
      <c r="CZ8" s="602">
        <v>28.1</v>
      </c>
      <c r="DA8" s="602"/>
      <c r="DB8" s="602"/>
      <c r="DC8" s="602"/>
      <c r="DD8" s="605">
        <v>30454</v>
      </c>
      <c r="DE8" s="379"/>
      <c r="DF8" s="379"/>
      <c r="DG8" s="379"/>
      <c r="DH8" s="379"/>
      <c r="DI8" s="379"/>
      <c r="DJ8" s="379"/>
      <c r="DK8" s="379"/>
      <c r="DL8" s="379"/>
      <c r="DM8" s="379"/>
      <c r="DN8" s="379"/>
      <c r="DO8" s="379"/>
      <c r="DP8" s="601"/>
      <c r="DQ8" s="605">
        <v>3791444</v>
      </c>
      <c r="DR8" s="379"/>
      <c r="DS8" s="379"/>
      <c r="DT8" s="379"/>
      <c r="DU8" s="379"/>
      <c r="DV8" s="379"/>
      <c r="DW8" s="379"/>
      <c r="DX8" s="379"/>
      <c r="DY8" s="379"/>
      <c r="DZ8" s="379"/>
      <c r="EA8" s="379"/>
      <c r="EB8" s="379"/>
      <c r="EC8" s="606"/>
    </row>
    <row r="9" spans="2:143" ht="11.25" customHeight="1" x14ac:dyDescent="0.15">
      <c r="B9" s="607" t="s">
        <v>327</v>
      </c>
      <c r="C9" s="503"/>
      <c r="D9" s="503"/>
      <c r="E9" s="503"/>
      <c r="F9" s="503"/>
      <c r="G9" s="503"/>
      <c r="H9" s="503"/>
      <c r="I9" s="503"/>
      <c r="J9" s="503"/>
      <c r="K9" s="503"/>
      <c r="L9" s="503"/>
      <c r="M9" s="503"/>
      <c r="N9" s="503"/>
      <c r="O9" s="503"/>
      <c r="P9" s="503"/>
      <c r="Q9" s="608"/>
      <c r="R9" s="600">
        <v>52632</v>
      </c>
      <c r="S9" s="379"/>
      <c r="T9" s="379"/>
      <c r="U9" s="379"/>
      <c r="V9" s="379"/>
      <c r="W9" s="379"/>
      <c r="X9" s="379"/>
      <c r="Y9" s="601"/>
      <c r="Z9" s="602">
        <v>0.2</v>
      </c>
      <c r="AA9" s="602"/>
      <c r="AB9" s="602"/>
      <c r="AC9" s="602"/>
      <c r="AD9" s="603">
        <v>52632</v>
      </c>
      <c r="AE9" s="603"/>
      <c r="AF9" s="603"/>
      <c r="AG9" s="603"/>
      <c r="AH9" s="603"/>
      <c r="AI9" s="603"/>
      <c r="AJ9" s="603"/>
      <c r="AK9" s="603"/>
      <c r="AL9" s="609">
        <v>0.3</v>
      </c>
      <c r="AM9" s="385"/>
      <c r="AN9" s="385"/>
      <c r="AO9" s="610"/>
      <c r="AP9" s="607" t="s">
        <v>330</v>
      </c>
      <c r="AQ9" s="503"/>
      <c r="AR9" s="503"/>
      <c r="AS9" s="503"/>
      <c r="AT9" s="503"/>
      <c r="AU9" s="503"/>
      <c r="AV9" s="503"/>
      <c r="AW9" s="503"/>
      <c r="AX9" s="503"/>
      <c r="AY9" s="503"/>
      <c r="AZ9" s="503"/>
      <c r="BA9" s="503"/>
      <c r="BB9" s="503"/>
      <c r="BC9" s="503"/>
      <c r="BD9" s="503"/>
      <c r="BE9" s="503"/>
      <c r="BF9" s="608"/>
      <c r="BG9" s="600">
        <v>2117097</v>
      </c>
      <c r="BH9" s="379"/>
      <c r="BI9" s="379"/>
      <c r="BJ9" s="379"/>
      <c r="BK9" s="379"/>
      <c r="BL9" s="379"/>
      <c r="BM9" s="379"/>
      <c r="BN9" s="601"/>
      <c r="BO9" s="602">
        <v>29.3</v>
      </c>
      <c r="BP9" s="602"/>
      <c r="BQ9" s="602"/>
      <c r="BR9" s="602"/>
      <c r="BS9" s="603" t="s">
        <v>201</v>
      </c>
      <c r="BT9" s="603"/>
      <c r="BU9" s="603"/>
      <c r="BV9" s="603"/>
      <c r="BW9" s="603"/>
      <c r="BX9" s="603"/>
      <c r="BY9" s="603"/>
      <c r="BZ9" s="603"/>
      <c r="CA9" s="603"/>
      <c r="CB9" s="604"/>
      <c r="CD9" s="607" t="s">
        <v>331</v>
      </c>
      <c r="CE9" s="503"/>
      <c r="CF9" s="503"/>
      <c r="CG9" s="503"/>
      <c r="CH9" s="503"/>
      <c r="CI9" s="503"/>
      <c r="CJ9" s="503"/>
      <c r="CK9" s="503"/>
      <c r="CL9" s="503"/>
      <c r="CM9" s="503"/>
      <c r="CN9" s="503"/>
      <c r="CO9" s="503"/>
      <c r="CP9" s="503"/>
      <c r="CQ9" s="608"/>
      <c r="CR9" s="600">
        <v>3890718</v>
      </c>
      <c r="CS9" s="379"/>
      <c r="CT9" s="379"/>
      <c r="CU9" s="379"/>
      <c r="CV9" s="379"/>
      <c r="CW9" s="379"/>
      <c r="CX9" s="379"/>
      <c r="CY9" s="601"/>
      <c r="CZ9" s="602">
        <v>15.5</v>
      </c>
      <c r="DA9" s="602"/>
      <c r="DB9" s="602"/>
      <c r="DC9" s="602"/>
      <c r="DD9" s="605">
        <v>588739</v>
      </c>
      <c r="DE9" s="379"/>
      <c r="DF9" s="379"/>
      <c r="DG9" s="379"/>
      <c r="DH9" s="379"/>
      <c r="DI9" s="379"/>
      <c r="DJ9" s="379"/>
      <c r="DK9" s="379"/>
      <c r="DL9" s="379"/>
      <c r="DM9" s="379"/>
      <c r="DN9" s="379"/>
      <c r="DO9" s="379"/>
      <c r="DP9" s="601"/>
      <c r="DQ9" s="605">
        <v>2836364</v>
      </c>
      <c r="DR9" s="379"/>
      <c r="DS9" s="379"/>
      <c r="DT9" s="379"/>
      <c r="DU9" s="379"/>
      <c r="DV9" s="379"/>
      <c r="DW9" s="379"/>
      <c r="DX9" s="379"/>
      <c r="DY9" s="379"/>
      <c r="DZ9" s="379"/>
      <c r="EA9" s="379"/>
      <c r="EB9" s="379"/>
      <c r="EC9" s="606"/>
    </row>
    <row r="10" spans="2:143" ht="11.25" customHeight="1" x14ac:dyDescent="0.15">
      <c r="B10" s="607" t="s">
        <v>132</v>
      </c>
      <c r="C10" s="503"/>
      <c r="D10" s="503"/>
      <c r="E10" s="503"/>
      <c r="F10" s="503"/>
      <c r="G10" s="503"/>
      <c r="H10" s="503"/>
      <c r="I10" s="503"/>
      <c r="J10" s="503"/>
      <c r="K10" s="503"/>
      <c r="L10" s="503"/>
      <c r="M10" s="503"/>
      <c r="N10" s="503"/>
      <c r="O10" s="503"/>
      <c r="P10" s="503"/>
      <c r="Q10" s="608"/>
      <c r="R10" s="600" t="s">
        <v>201</v>
      </c>
      <c r="S10" s="379"/>
      <c r="T10" s="379"/>
      <c r="U10" s="379"/>
      <c r="V10" s="379"/>
      <c r="W10" s="379"/>
      <c r="X10" s="379"/>
      <c r="Y10" s="601"/>
      <c r="Z10" s="602" t="s">
        <v>201</v>
      </c>
      <c r="AA10" s="602"/>
      <c r="AB10" s="602"/>
      <c r="AC10" s="602"/>
      <c r="AD10" s="603" t="s">
        <v>201</v>
      </c>
      <c r="AE10" s="603"/>
      <c r="AF10" s="603"/>
      <c r="AG10" s="603"/>
      <c r="AH10" s="603"/>
      <c r="AI10" s="603"/>
      <c r="AJ10" s="603"/>
      <c r="AK10" s="603"/>
      <c r="AL10" s="609" t="s">
        <v>201</v>
      </c>
      <c r="AM10" s="385"/>
      <c r="AN10" s="385"/>
      <c r="AO10" s="610"/>
      <c r="AP10" s="607" t="s">
        <v>193</v>
      </c>
      <c r="AQ10" s="503"/>
      <c r="AR10" s="503"/>
      <c r="AS10" s="503"/>
      <c r="AT10" s="503"/>
      <c r="AU10" s="503"/>
      <c r="AV10" s="503"/>
      <c r="AW10" s="503"/>
      <c r="AX10" s="503"/>
      <c r="AY10" s="503"/>
      <c r="AZ10" s="503"/>
      <c r="BA10" s="503"/>
      <c r="BB10" s="503"/>
      <c r="BC10" s="503"/>
      <c r="BD10" s="503"/>
      <c r="BE10" s="503"/>
      <c r="BF10" s="608"/>
      <c r="BG10" s="600">
        <v>139829</v>
      </c>
      <c r="BH10" s="379"/>
      <c r="BI10" s="379"/>
      <c r="BJ10" s="379"/>
      <c r="BK10" s="379"/>
      <c r="BL10" s="379"/>
      <c r="BM10" s="379"/>
      <c r="BN10" s="601"/>
      <c r="BO10" s="602">
        <v>1.9</v>
      </c>
      <c r="BP10" s="602"/>
      <c r="BQ10" s="602"/>
      <c r="BR10" s="602"/>
      <c r="BS10" s="603" t="s">
        <v>201</v>
      </c>
      <c r="BT10" s="603"/>
      <c r="BU10" s="603"/>
      <c r="BV10" s="603"/>
      <c r="BW10" s="603"/>
      <c r="BX10" s="603"/>
      <c r="BY10" s="603"/>
      <c r="BZ10" s="603"/>
      <c r="CA10" s="603"/>
      <c r="CB10" s="604"/>
      <c r="CD10" s="607" t="s">
        <v>45</v>
      </c>
      <c r="CE10" s="503"/>
      <c r="CF10" s="503"/>
      <c r="CG10" s="503"/>
      <c r="CH10" s="503"/>
      <c r="CI10" s="503"/>
      <c r="CJ10" s="503"/>
      <c r="CK10" s="503"/>
      <c r="CL10" s="503"/>
      <c r="CM10" s="503"/>
      <c r="CN10" s="503"/>
      <c r="CO10" s="503"/>
      <c r="CP10" s="503"/>
      <c r="CQ10" s="608"/>
      <c r="CR10" s="600">
        <v>80103</v>
      </c>
      <c r="CS10" s="379"/>
      <c r="CT10" s="379"/>
      <c r="CU10" s="379"/>
      <c r="CV10" s="379"/>
      <c r="CW10" s="379"/>
      <c r="CX10" s="379"/>
      <c r="CY10" s="601"/>
      <c r="CZ10" s="602">
        <v>0.3</v>
      </c>
      <c r="DA10" s="602"/>
      <c r="DB10" s="602"/>
      <c r="DC10" s="602"/>
      <c r="DD10" s="605" t="s">
        <v>201</v>
      </c>
      <c r="DE10" s="379"/>
      <c r="DF10" s="379"/>
      <c r="DG10" s="379"/>
      <c r="DH10" s="379"/>
      <c r="DI10" s="379"/>
      <c r="DJ10" s="379"/>
      <c r="DK10" s="379"/>
      <c r="DL10" s="379"/>
      <c r="DM10" s="379"/>
      <c r="DN10" s="379"/>
      <c r="DO10" s="379"/>
      <c r="DP10" s="601"/>
      <c r="DQ10" s="605">
        <v>79219</v>
      </c>
      <c r="DR10" s="379"/>
      <c r="DS10" s="379"/>
      <c r="DT10" s="379"/>
      <c r="DU10" s="379"/>
      <c r="DV10" s="379"/>
      <c r="DW10" s="379"/>
      <c r="DX10" s="379"/>
      <c r="DY10" s="379"/>
      <c r="DZ10" s="379"/>
      <c r="EA10" s="379"/>
      <c r="EB10" s="379"/>
      <c r="EC10" s="606"/>
    </row>
    <row r="11" spans="2:143" ht="11.25" customHeight="1" x14ac:dyDescent="0.15">
      <c r="B11" s="607" t="s">
        <v>105</v>
      </c>
      <c r="C11" s="503"/>
      <c r="D11" s="503"/>
      <c r="E11" s="503"/>
      <c r="F11" s="503"/>
      <c r="G11" s="503"/>
      <c r="H11" s="503"/>
      <c r="I11" s="503"/>
      <c r="J11" s="503"/>
      <c r="K11" s="503"/>
      <c r="L11" s="503"/>
      <c r="M11" s="503"/>
      <c r="N11" s="503"/>
      <c r="O11" s="503"/>
      <c r="P11" s="503"/>
      <c r="Q11" s="608"/>
      <c r="R11" s="600">
        <v>1107662</v>
      </c>
      <c r="S11" s="379"/>
      <c r="T11" s="379"/>
      <c r="U11" s="379"/>
      <c r="V11" s="379"/>
      <c r="W11" s="379"/>
      <c r="X11" s="379"/>
      <c r="Y11" s="601"/>
      <c r="Z11" s="609">
        <v>4.2</v>
      </c>
      <c r="AA11" s="385"/>
      <c r="AB11" s="385"/>
      <c r="AC11" s="612"/>
      <c r="AD11" s="605">
        <v>1107662</v>
      </c>
      <c r="AE11" s="379"/>
      <c r="AF11" s="379"/>
      <c r="AG11" s="379"/>
      <c r="AH11" s="379"/>
      <c r="AI11" s="379"/>
      <c r="AJ11" s="379"/>
      <c r="AK11" s="601"/>
      <c r="AL11" s="609">
        <v>7.2</v>
      </c>
      <c r="AM11" s="385"/>
      <c r="AN11" s="385"/>
      <c r="AO11" s="610"/>
      <c r="AP11" s="607" t="s">
        <v>336</v>
      </c>
      <c r="AQ11" s="503"/>
      <c r="AR11" s="503"/>
      <c r="AS11" s="503"/>
      <c r="AT11" s="503"/>
      <c r="AU11" s="503"/>
      <c r="AV11" s="503"/>
      <c r="AW11" s="503"/>
      <c r="AX11" s="503"/>
      <c r="AY11" s="503"/>
      <c r="AZ11" s="503"/>
      <c r="BA11" s="503"/>
      <c r="BB11" s="503"/>
      <c r="BC11" s="503"/>
      <c r="BD11" s="503"/>
      <c r="BE11" s="503"/>
      <c r="BF11" s="608"/>
      <c r="BG11" s="600">
        <v>408884</v>
      </c>
      <c r="BH11" s="379"/>
      <c r="BI11" s="379"/>
      <c r="BJ11" s="379"/>
      <c r="BK11" s="379"/>
      <c r="BL11" s="379"/>
      <c r="BM11" s="379"/>
      <c r="BN11" s="601"/>
      <c r="BO11" s="602">
        <v>5.7</v>
      </c>
      <c r="BP11" s="602"/>
      <c r="BQ11" s="602"/>
      <c r="BR11" s="602"/>
      <c r="BS11" s="603">
        <v>101305</v>
      </c>
      <c r="BT11" s="603"/>
      <c r="BU11" s="603"/>
      <c r="BV11" s="603"/>
      <c r="BW11" s="603"/>
      <c r="BX11" s="603"/>
      <c r="BY11" s="603"/>
      <c r="BZ11" s="603"/>
      <c r="CA11" s="603"/>
      <c r="CB11" s="604"/>
      <c r="CD11" s="607" t="s">
        <v>337</v>
      </c>
      <c r="CE11" s="503"/>
      <c r="CF11" s="503"/>
      <c r="CG11" s="503"/>
      <c r="CH11" s="503"/>
      <c r="CI11" s="503"/>
      <c r="CJ11" s="503"/>
      <c r="CK11" s="503"/>
      <c r="CL11" s="503"/>
      <c r="CM11" s="503"/>
      <c r="CN11" s="503"/>
      <c r="CO11" s="503"/>
      <c r="CP11" s="503"/>
      <c r="CQ11" s="608"/>
      <c r="CR11" s="600">
        <v>1225647</v>
      </c>
      <c r="CS11" s="379"/>
      <c r="CT11" s="379"/>
      <c r="CU11" s="379"/>
      <c r="CV11" s="379"/>
      <c r="CW11" s="379"/>
      <c r="CX11" s="379"/>
      <c r="CY11" s="601"/>
      <c r="CZ11" s="602">
        <v>4.9000000000000004</v>
      </c>
      <c r="DA11" s="602"/>
      <c r="DB11" s="602"/>
      <c r="DC11" s="602"/>
      <c r="DD11" s="605">
        <v>434379</v>
      </c>
      <c r="DE11" s="379"/>
      <c r="DF11" s="379"/>
      <c r="DG11" s="379"/>
      <c r="DH11" s="379"/>
      <c r="DI11" s="379"/>
      <c r="DJ11" s="379"/>
      <c r="DK11" s="379"/>
      <c r="DL11" s="379"/>
      <c r="DM11" s="379"/>
      <c r="DN11" s="379"/>
      <c r="DO11" s="379"/>
      <c r="DP11" s="601"/>
      <c r="DQ11" s="605">
        <v>635249</v>
      </c>
      <c r="DR11" s="379"/>
      <c r="DS11" s="379"/>
      <c r="DT11" s="379"/>
      <c r="DU11" s="379"/>
      <c r="DV11" s="379"/>
      <c r="DW11" s="379"/>
      <c r="DX11" s="379"/>
      <c r="DY11" s="379"/>
      <c r="DZ11" s="379"/>
      <c r="EA11" s="379"/>
      <c r="EB11" s="379"/>
      <c r="EC11" s="606"/>
    </row>
    <row r="12" spans="2:143" ht="11.25" customHeight="1" x14ac:dyDescent="0.15">
      <c r="B12" s="607" t="s">
        <v>145</v>
      </c>
      <c r="C12" s="503"/>
      <c r="D12" s="503"/>
      <c r="E12" s="503"/>
      <c r="F12" s="503"/>
      <c r="G12" s="503"/>
      <c r="H12" s="503"/>
      <c r="I12" s="503"/>
      <c r="J12" s="503"/>
      <c r="K12" s="503"/>
      <c r="L12" s="503"/>
      <c r="M12" s="503"/>
      <c r="N12" s="503"/>
      <c r="O12" s="503"/>
      <c r="P12" s="503"/>
      <c r="Q12" s="608"/>
      <c r="R12" s="600">
        <v>66717</v>
      </c>
      <c r="S12" s="379"/>
      <c r="T12" s="379"/>
      <c r="U12" s="379"/>
      <c r="V12" s="379"/>
      <c r="W12" s="379"/>
      <c r="X12" s="379"/>
      <c r="Y12" s="601"/>
      <c r="Z12" s="602">
        <v>0.3</v>
      </c>
      <c r="AA12" s="602"/>
      <c r="AB12" s="602"/>
      <c r="AC12" s="602"/>
      <c r="AD12" s="603">
        <v>66717</v>
      </c>
      <c r="AE12" s="603"/>
      <c r="AF12" s="603"/>
      <c r="AG12" s="603"/>
      <c r="AH12" s="603"/>
      <c r="AI12" s="603"/>
      <c r="AJ12" s="603"/>
      <c r="AK12" s="603"/>
      <c r="AL12" s="609">
        <v>0.4</v>
      </c>
      <c r="AM12" s="385"/>
      <c r="AN12" s="385"/>
      <c r="AO12" s="610"/>
      <c r="AP12" s="607" t="s">
        <v>507</v>
      </c>
      <c r="AQ12" s="503"/>
      <c r="AR12" s="503"/>
      <c r="AS12" s="503"/>
      <c r="AT12" s="503"/>
      <c r="AU12" s="503"/>
      <c r="AV12" s="503"/>
      <c r="AW12" s="503"/>
      <c r="AX12" s="503"/>
      <c r="AY12" s="503"/>
      <c r="AZ12" s="503"/>
      <c r="BA12" s="503"/>
      <c r="BB12" s="503"/>
      <c r="BC12" s="503"/>
      <c r="BD12" s="503"/>
      <c r="BE12" s="503"/>
      <c r="BF12" s="608"/>
      <c r="BG12" s="600">
        <v>3739358</v>
      </c>
      <c r="BH12" s="379"/>
      <c r="BI12" s="379"/>
      <c r="BJ12" s="379"/>
      <c r="BK12" s="379"/>
      <c r="BL12" s="379"/>
      <c r="BM12" s="379"/>
      <c r="BN12" s="601"/>
      <c r="BO12" s="602">
        <v>51.8</v>
      </c>
      <c r="BP12" s="602"/>
      <c r="BQ12" s="602"/>
      <c r="BR12" s="602"/>
      <c r="BS12" s="603" t="s">
        <v>201</v>
      </c>
      <c r="BT12" s="603"/>
      <c r="BU12" s="603"/>
      <c r="BV12" s="603"/>
      <c r="BW12" s="603"/>
      <c r="BX12" s="603"/>
      <c r="BY12" s="603"/>
      <c r="BZ12" s="603"/>
      <c r="CA12" s="603"/>
      <c r="CB12" s="604"/>
      <c r="CD12" s="607" t="s">
        <v>90</v>
      </c>
      <c r="CE12" s="503"/>
      <c r="CF12" s="503"/>
      <c r="CG12" s="503"/>
      <c r="CH12" s="503"/>
      <c r="CI12" s="503"/>
      <c r="CJ12" s="503"/>
      <c r="CK12" s="503"/>
      <c r="CL12" s="503"/>
      <c r="CM12" s="503"/>
      <c r="CN12" s="503"/>
      <c r="CO12" s="503"/>
      <c r="CP12" s="503"/>
      <c r="CQ12" s="608"/>
      <c r="CR12" s="600">
        <v>1017576</v>
      </c>
      <c r="CS12" s="379"/>
      <c r="CT12" s="379"/>
      <c r="CU12" s="379"/>
      <c r="CV12" s="379"/>
      <c r="CW12" s="379"/>
      <c r="CX12" s="379"/>
      <c r="CY12" s="601"/>
      <c r="CZ12" s="602">
        <v>4</v>
      </c>
      <c r="DA12" s="602"/>
      <c r="DB12" s="602"/>
      <c r="DC12" s="602"/>
      <c r="DD12" s="605">
        <v>345770</v>
      </c>
      <c r="DE12" s="379"/>
      <c r="DF12" s="379"/>
      <c r="DG12" s="379"/>
      <c r="DH12" s="379"/>
      <c r="DI12" s="379"/>
      <c r="DJ12" s="379"/>
      <c r="DK12" s="379"/>
      <c r="DL12" s="379"/>
      <c r="DM12" s="379"/>
      <c r="DN12" s="379"/>
      <c r="DO12" s="379"/>
      <c r="DP12" s="601"/>
      <c r="DQ12" s="605">
        <v>680809</v>
      </c>
      <c r="DR12" s="379"/>
      <c r="DS12" s="379"/>
      <c r="DT12" s="379"/>
      <c r="DU12" s="379"/>
      <c r="DV12" s="379"/>
      <c r="DW12" s="379"/>
      <c r="DX12" s="379"/>
      <c r="DY12" s="379"/>
      <c r="DZ12" s="379"/>
      <c r="EA12" s="379"/>
      <c r="EB12" s="379"/>
      <c r="EC12" s="606"/>
    </row>
    <row r="13" spans="2:143" ht="11.25" customHeight="1" x14ac:dyDescent="0.15">
      <c r="B13" s="607" t="s">
        <v>338</v>
      </c>
      <c r="C13" s="503"/>
      <c r="D13" s="503"/>
      <c r="E13" s="503"/>
      <c r="F13" s="503"/>
      <c r="G13" s="503"/>
      <c r="H13" s="503"/>
      <c r="I13" s="503"/>
      <c r="J13" s="503"/>
      <c r="K13" s="503"/>
      <c r="L13" s="503"/>
      <c r="M13" s="503"/>
      <c r="N13" s="503"/>
      <c r="O13" s="503"/>
      <c r="P13" s="503"/>
      <c r="Q13" s="608"/>
      <c r="R13" s="600" t="s">
        <v>201</v>
      </c>
      <c r="S13" s="379"/>
      <c r="T13" s="379"/>
      <c r="U13" s="379"/>
      <c r="V13" s="379"/>
      <c r="W13" s="379"/>
      <c r="X13" s="379"/>
      <c r="Y13" s="601"/>
      <c r="Z13" s="602" t="s">
        <v>201</v>
      </c>
      <c r="AA13" s="602"/>
      <c r="AB13" s="602"/>
      <c r="AC13" s="602"/>
      <c r="AD13" s="603" t="s">
        <v>201</v>
      </c>
      <c r="AE13" s="603"/>
      <c r="AF13" s="603"/>
      <c r="AG13" s="603"/>
      <c r="AH13" s="603"/>
      <c r="AI13" s="603"/>
      <c r="AJ13" s="603"/>
      <c r="AK13" s="603"/>
      <c r="AL13" s="609" t="s">
        <v>201</v>
      </c>
      <c r="AM13" s="385"/>
      <c r="AN13" s="385"/>
      <c r="AO13" s="610"/>
      <c r="AP13" s="607" t="s">
        <v>340</v>
      </c>
      <c r="AQ13" s="503"/>
      <c r="AR13" s="503"/>
      <c r="AS13" s="503"/>
      <c r="AT13" s="503"/>
      <c r="AU13" s="503"/>
      <c r="AV13" s="503"/>
      <c r="AW13" s="503"/>
      <c r="AX13" s="503"/>
      <c r="AY13" s="503"/>
      <c r="AZ13" s="503"/>
      <c r="BA13" s="503"/>
      <c r="BB13" s="503"/>
      <c r="BC13" s="503"/>
      <c r="BD13" s="503"/>
      <c r="BE13" s="503"/>
      <c r="BF13" s="608"/>
      <c r="BG13" s="600">
        <v>3714983</v>
      </c>
      <c r="BH13" s="379"/>
      <c r="BI13" s="379"/>
      <c r="BJ13" s="379"/>
      <c r="BK13" s="379"/>
      <c r="BL13" s="379"/>
      <c r="BM13" s="379"/>
      <c r="BN13" s="601"/>
      <c r="BO13" s="602">
        <v>51.5</v>
      </c>
      <c r="BP13" s="602"/>
      <c r="BQ13" s="602"/>
      <c r="BR13" s="602"/>
      <c r="BS13" s="603" t="s">
        <v>201</v>
      </c>
      <c r="BT13" s="603"/>
      <c r="BU13" s="603"/>
      <c r="BV13" s="603"/>
      <c r="BW13" s="603"/>
      <c r="BX13" s="603"/>
      <c r="BY13" s="603"/>
      <c r="BZ13" s="603"/>
      <c r="CA13" s="603"/>
      <c r="CB13" s="604"/>
      <c r="CD13" s="607" t="s">
        <v>341</v>
      </c>
      <c r="CE13" s="503"/>
      <c r="CF13" s="503"/>
      <c r="CG13" s="503"/>
      <c r="CH13" s="503"/>
      <c r="CI13" s="503"/>
      <c r="CJ13" s="503"/>
      <c r="CK13" s="503"/>
      <c r="CL13" s="503"/>
      <c r="CM13" s="503"/>
      <c r="CN13" s="503"/>
      <c r="CO13" s="503"/>
      <c r="CP13" s="503"/>
      <c r="CQ13" s="608"/>
      <c r="CR13" s="600">
        <v>1670301</v>
      </c>
      <c r="CS13" s="379"/>
      <c r="CT13" s="379"/>
      <c r="CU13" s="379"/>
      <c r="CV13" s="379"/>
      <c r="CW13" s="379"/>
      <c r="CX13" s="379"/>
      <c r="CY13" s="601"/>
      <c r="CZ13" s="602">
        <v>6.6</v>
      </c>
      <c r="DA13" s="602"/>
      <c r="DB13" s="602"/>
      <c r="DC13" s="602"/>
      <c r="DD13" s="605">
        <v>1065860</v>
      </c>
      <c r="DE13" s="379"/>
      <c r="DF13" s="379"/>
      <c r="DG13" s="379"/>
      <c r="DH13" s="379"/>
      <c r="DI13" s="379"/>
      <c r="DJ13" s="379"/>
      <c r="DK13" s="379"/>
      <c r="DL13" s="379"/>
      <c r="DM13" s="379"/>
      <c r="DN13" s="379"/>
      <c r="DO13" s="379"/>
      <c r="DP13" s="601"/>
      <c r="DQ13" s="605">
        <v>745857</v>
      </c>
      <c r="DR13" s="379"/>
      <c r="DS13" s="379"/>
      <c r="DT13" s="379"/>
      <c r="DU13" s="379"/>
      <c r="DV13" s="379"/>
      <c r="DW13" s="379"/>
      <c r="DX13" s="379"/>
      <c r="DY13" s="379"/>
      <c r="DZ13" s="379"/>
      <c r="EA13" s="379"/>
      <c r="EB13" s="379"/>
      <c r="EC13" s="606"/>
    </row>
    <row r="14" spans="2:143" ht="11.25" customHeight="1" x14ac:dyDescent="0.15">
      <c r="B14" s="607" t="s">
        <v>342</v>
      </c>
      <c r="C14" s="503"/>
      <c r="D14" s="503"/>
      <c r="E14" s="503"/>
      <c r="F14" s="503"/>
      <c r="G14" s="503"/>
      <c r="H14" s="503"/>
      <c r="I14" s="503"/>
      <c r="J14" s="503"/>
      <c r="K14" s="503"/>
      <c r="L14" s="503"/>
      <c r="M14" s="503"/>
      <c r="N14" s="503"/>
      <c r="O14" s="503"/>
      <c r="P14" s="503"/>
      <c r="Q14" s="608"/>
      <c r="R14" s="600" t="s">
        <v>201</v>
      </c>
      <c r="S14" s="379"/>
      <c r="T14" s="379"/>
      <c r="U14" s="379"/>
      <c r="V14" s="379"/>
      <c r="W14" s="379"/>
      <c r="X14" s="379"/>
      <c r="Y14" s="601"/>
      <c r="Z14" s="602" t="s">
        <v>201</v>
      </c>
      <c r="AA14" s="602"/>
      <c r="AB14" s="602"/>
      <c r="AC14" s="602"/>
      <c r="AD14" s="603" t="s">
        <v>201</v>
      </c>
      <c r="AE14" s="603"/>
      <c r="AF14" s="603"/>
      <c r="AG14" s="603"/>
      <c r="AH14" s="603"/>
      <c r="AI14" s="603"/>
      <c r="AJ14" s="603"/>
      <c r="AK14" s="603"/>
      <c r="AL14" s="609" t="s">
        <v>201</v>
      </c>
      <c r="AM14" s="385"/>
      <c r="AN14" s="385"/>
      <c r="AO14" s="610"/>
      <c r="AP14" s="607" t="s">
        <v>217</v>
      </c>
      <c r="AQ14" s="503"/>
      <c r="AR14" s="503"/>
      <c r="AS14" s="503"/>
      <c r="AT14" s="503"/>
      <c r="AU14" s="503"/>
      <c r="AV14" s="503"/>
      <c r="AW14" s="503"/>
      <c r="AX14" s="503"/>
      <c r="AY14" s="503"/>
      <c r="AZ14" s="503"/>
      <c r="BA14" s="503"/>
      <c r="BB14" s="503"/>
      <c r="BC14" s="503"/>
      <c r="BD14" s="503"/>
      <c r="BE14" s="503"/>
      <c r="BF14" s="608"/>
      <c r="BG14" s="600">
        <v>172001</v>
      </c>
      <c r="BH14" s="379"/>
      <c r="BI14" s="379"/>
      <c r="BJ14" s="379"/>
      <c r="BK14" s="379"/>
      <c r="BL14" s="379"/>
      <c r="BM14" s="379"/>
      <c r="BN14" s="601"/>
      <c r="BO14" s="602">
        <v>2.4</v>
      </c>
      <c r="BP14" s="602"/>
      <c r="BQ14" s="602"/>
      <c r="BR14" s="602"/>
      <c r="BS14" s="603" t="s">
        <v>201</v>
      </c>
      <c r="BT14" s="603"/>
      <c r="BU14" s="603"/>
      <c r="BV14" s="603"/>
      <c r="BW14" s="603"/>
      <c r="BX14" s="603"/>
      <c r="BY14" s="603"/>
      <c r="BZ14" s="603"/>
      <c r="CA14" s="603"/>
      <c r="CB14" s="604"/>
      <c r="CD14" s="607" t="s">
        <v>344</v>
      </c>
      <c r="CE14" s="503"/>
      <c r="CF14" s="503"/>
      <c r="CG14" s="503"/>
      <c r="CH14" s="503"/>
      <c r="CI14" s="503"/>
      <c r="CJ14" s="503"/>
      <c r="CK14" s="503"/>
      <c r="CL14" s="503"/>
      <c r="CM14" s="503"/>
      <c r="CN14" s="503"/>
      <c r="CO14" s="503"/>
      <c r="CP14" s="503"/>
      <c r="CQ14" s="608"/>
      <c r="CR14" s="600">
        <v>1559045</v>
      </c>
      <c r="CS14" s="379"/>
      <c r="CT14" s="379"/>
      <c r="CU14" s="379"/>
      <c r="CV14" s="379"/>
      <c r="CW14" s="379"/>
      <c r="CX14" s="379"/>
      <c r="CY14" s="601"/>
      <c r="CZ14" s="602">
        <v>6.2</v>
      </c>
      <c r="DA14" s="602"/>
      <c r="DB14" s="602"/>
      <c r="DC14" s="602"/>
      <c r="DD14" s="605">
        <v>131456</v>
      </c>
      <c r="DE14" s="379"/>
      <c r="DF14" s="379"/>
      <c r="DG14" s="379"/>
      <c r="DH14" s="379"/>
      <c r="DI14" s="379"/>
      <c r="DJ14" s="379"/>
      <c r="DK14" s="379"/>
      <c r="DL14" s="379"/>
      <c r="DM14" s="379"/>
      <c r="DN14" s="379"/>
      <c r="DO14" s="379"/>
      <c r="DP14" s="601"/>
      <c r="DQ14" s="605">
        <v>941182</v>
      </c>
      <c r="DR14" s="379"/>
      <c r="DS14" s="379"/>
      <c r="DT14" s="379"/>
      <c r="DU14" s="379"/>
      <c r="DV14" s="379"/>
      <c r="DW14" s="379"/>
      <c r="DX14" s="379"/>
      <c r="DY14" s="379"/>
      <c r="DZ14" s="379"/>
      <c r="EA14" s="379"/>
      <c r="EB14" s="379"/>
      <c r="EC14" s="606"/>
    </row>
    <row r="15" spans="2:143" ht="11.25" customHeight="1" x14ac:dyDescent="0.15">
      <c r="B15" s="607" t="s">
        <v>314</v>
      </c>
      <c r="C15" s="503"/>
      <c r="D15" s="503"/>
      <c r="E15" s="503"/>
      <c r="F15" s="503"/>
      <c r="G15" s="503"/>
      <c r="H15" s="503"/>
      <c r="I15" s="503"/>
      <c r="J15" s="503"/>
      <c r="K15" s="503"/>
      <c r="L15" s="503"/>
      <c r="M15" s="503"/>
      <c r="N15" s="503"/>
      <c r="O15" s="503"/>
      <c r="P15" s="503"/>
      <c r="Q15" s="608"/>
      <c r="R15" s="600" t="s">
        <v>201</v>
      </c>
      <c r="S15" s="379"/>
      <c r="T15" s="379"/>
      <c r="U15" s="379"/>
      <c r="V15" s="379"/>
      <c r="W15" s="379"/>
      <c r="X15" s="379"/>
      <c r="Y15" s="601"/>
      <c r="Z15" s="602" t="s">
        <v>201</v>
      </c>
      <c r="AA15" s="602"/>
      <c r="AB15" s="602"/>
      <c r="AC15" s="602"/>
      <c r="AD15" s="603" t="s">
        <v>201</v>
      </c>
      <c r="AE15" s="603"/>
      <c r="AF15" s="603"/>
      <c r="AG15" s="603"/>
      <c r="AH15" s="603"/>
      <c r="AI15" s="603"/>
      <c r="AJ15" s="603"/>
      <c r="AK15" s="603"/>
      <c r="AL15" s="609" t="s">
        <v>201</v>
      </c>
      <c r="AM15" s="385"/>
      <c r="AN15" s="385"/>
      <c r="AO15" s="610"/>
      <c r="AP15" s="607" t="s">
        <v>346</v>
      </c>
      <c r="AQ15" s="503"/>
      <c r="AR15" s="503"/>
      <c r="AS15" s="503"/>
      <c r="AT15" s="503"/>
      <c r="AU15" s="503"/>
      <c r="AV15" s="503"/>
      <c r="AW15" s="503"/>
      <c r="AX15" s="503"/>
      <c r="AY15" s="503"/>
      <c r="AZ15" s="503"/>
      <c r="BA15" s="503"/>
      <c r="BB15" s="503"/>
      <c r="BC15" s="503"/>
      <c r="BD15" s="503"/>
      <c r="BE15" s="503"/>
      <c r="BF15" s="608"/>
      <c r="BG15" s="600">
        <v>269282</v>
      </c>
      <c r="BH15" s="379"/>
      <c r="BI15" s="379"/>
      <c r="BJ15" s="379"/>
      <c r="BK15" s="379"/>
      <c r="BL15" s="379"/>
      <c r="BM15" s="379"/>
      <c r="BN15" s="601"/>
      <c r="BO15" s="602">
        <v>3.7</v>
      </c>
      <c r="BP15" s="602"/>
      <c r="BQ15" s="602"/>
      <c r="BR15" s="602"/>
      <c r="BS15" s="603" t="s">
        <v>201</v>
      </c>
      <c r="BT15" s="603"/>
      <c r="BU15" s="603"/>
      <c r="BV15" s="603"/>
      <c r="BW15" s="603"/>
      <c r="BX15" s="603"/>
      <c r="BY15" s="603"/>
      <c r="BZ15" s="603"/>
      <c r="CA15" s="603"/>
      <c r="CB15" s="604"/>
      <c r="CD15" s="607" t="s">
        <v>347</v>
      </c>
      <c r="CE15" s="503"/>
      <c r="CF15" s="503"/>
      <c r="CG15" s="503"/>
      <c r="CH15" s="503"/>
      <c r="CI15" s="503"/>
      <c r="CJ15" s="503"/>
      <c r="CK15" s="503"/>
      <c r="CL15" s="503"/>
      <c r="CM15" s="503"/>
      <c r="CN15" s="503"/>
      <c r="CO15" s="503"/>
      <c r="CP15" s="503"/>
      <c r="CQ15" s="608"/>
      <c r="CR15" s="600">
        <v>1850552</v>
      </c>
      <c r="CS15" s="379"/>
      <c r="CT15" s="379"/>
      <c r="CU15" s="379"/>
      <c r="CV15" s="379"/>
      <c r="CW15" s="379"/>
      <c r="CX15" s="379"/>
      <c r="CY15" s="601"/>
      <c r="CZ15" s="602">
        <v>7.4</v>
      </c>
      <c r="DA15" s="602"/>
      <c r="DB15" s="602"/>
      <c r="DC15" s="602"/>
      <c r="DD15" s="605">
        <v>259326</v>
      </c>
      <c r="DE15" s="379"/>
      <c r="DF15" s="379"/>
      <c r="DG15" s="379"/>
      <c r="DH15" s="379"/>
      <c r="DI15" s="379"/>
      <c r="DJ15" s="379"/>
      <c r="DK15" s="379"/>
      <c r="DL15" s="379"/>
      <c r="DM15" s="379"/>
      <c r="DN15" s="379"/>
      <c r="DO15" s="379"/>
      <c r="DP15" s="601"/>
      <c r="DQ15" s="605">
        <v>1653338</v>
      </c>
      <c r="DR15" s="379"/>
      <c r="DS15" s="379"/>
      <c r="DT15" s="379"/>
      <c r="DU15" s="379"/>
      <c r="DV15" s="379"/>
      <c r="DW15" s="379"/>
      <c r="DX15" s="379"/>
      <c r="DY15" s="379"/>
      <c r="DZ15" s="379"/>
      <c r="EA15" s="379"/>
      <c r="EB15" s="379"/>
      <c r="EC15" s="606"/>
    </row>
    <row r="16" spans="2:143" ht="11.25" customHeight="1" x14ac:dyDescent="0.15">
      <c r="B16" s="607" t="s">
        <v>508</v>
      </c>
      <c r="C16" s="503"/>
      <c r="D16" s="503"/>
      <c r="E16" s="503"/>
      <c r="F16" s="503"/>
      <c r="G16" s="503"/>
      <c r="H16" s="503"/>
      <c r="I16" s="503"/>
      <c r="J16" s="503"/>
      <c r="K16" s="503"/>
      <c r="L16" s="503"/>
      <c r="M16" s="503"/>
      <c r="N16" s="503"/>
      <c r="O16" s="503"/>
      <c r="P16" s="503"/>
      <c r="Q16" s="608"/>
      <c r="R16" s="600">
        <v>47936</v>
      </c>
      <c r="S16" s="379"/>
      <c r="T16" s="379"/>
      <c r="U16" s="379"/>
      <c r="V16" s="379"/>
      <c r="W16" s="379"/>
      <c r="X16" s="379"/>
      <c r="Y16" s="601"/>
      <c r="Z16" s="602">
        <v>0.2</v>
      </c>
      <c r="AA16" s="602"/>
      <c r="AB16" s="602"/>
      <c r="AC16" s="602"/>
      <c r="AD16" s="603">
        <v>47936</v>
      </c>
      <c r="AE16" s="603"/>
      <c r="AF16" s="603"/>
      <c r="AG16" s="603"/>
      <c r="AH16" s="603"/>
      <c r="AI16" s="603"/>
      <c r="AJ16" s="603"/>
      <c r="AK16" s="603"/>
      <c r="AL16" s="609">
        <v>0.3</v>
      </c>
      <c r="AM16" s="385"/>
      <c r="AN16" s="385"/>
      <c r="AO16" s="610"/>
      <c r="AP16" s="607" t="s">
        <v>509</v>
      </c>
      <c r="AQ16" s="503"/>
      <c r="AR16" s="503"/>
      <c r="AS16" s="503"/>
      <c r="AT16" s="503"/>
      <c r="AU16" s="503"/>
      <c r="AV16" s="503"/>
      <c r="AW16" s="503"/>
      <c r="AX16" s="503"/>
      <c r="AY16" s="503"/>
      <c r="AZ16" s="503"/>
      <c r="BA16" s="503"/>
      <c r="BB16" s="503"/>
      <c r="BC16" s="503"/>
      <c r="BD16" s="503"/>
      <c r="BE16" s="503"/>
      <c r="BF16" s="608"/>
      <c r="BG16" s="600" t="s">
        <v>201</v>
      </c>
      <c r="BH16" s="379"/>
      <c r="BI16" s="379"/>
      <c r="BJ16" s="379"/>
      <c r="BK16" s="379"/>
      <c r="BL16" s="379"/>
      <c r="BM16" s="379"/>
      <c r="BN16" s="601"/>
      <c r="BO16" s="602" t="s">
        <v>201</v>
      </c>
      <c r="BP16" s="602"/>
      <c r="BQ16" s="602"/>
      <c r="BR16" s="602"/>
      <c r="BS16" s="603" t="s">
        <v>201</v>
      </c>
      <c r="BT16" s="603"/>
      <c r="BU16" s="603"/>
      <c r="BV16" s="603"/>
      <c r="BW16" s="603"/>
      <c r="BX16" s="603"/>
      <c r="BY16" s="603"/>
      <c r="BZ16" s="603"/>
      <c r="CA16" s="603"/>
      <c r="CB16" s="604"/>
      <c r="CD16" s="607" t="s">
        <v>348</v>
      </c>
      <c r="CE16" s="503"/>
      <c r="CF16" s="503"/>
      <c r="CG16" s="503"/>
      <c r="CH16" s="503"/>
      <c r="CI16" s="503"/>
      <c r="CJ16" s="503"/>
      <c r="CK16" s="503"/>
      <c r="CL16" s="503"/>
      <c r="CM16" s="503"/>
      <c r="CN16" s="503"/>
      <c r="CO16" s="503"/>
      <c r="CP16" s="503"/>
      <c r="CQ16" s="608"/>
      <c r="CR16" s="600">
        <v>117674</v>
      </c>
      <c r="CS16" s="379"/>
      <c r="CT16" s="379"/>
      <c r="CU16" s="379"/>
      <c r="CV16" s="379"/>
      <c r="CW16" s="379"/>
      <c r="CX16" s="379"/>
      <c r="CY16" s="601"/>
      <c r="CZ16" s="602">
        <v>0.5</v>
      </c>
      <c r="DA16" s="602"/>
      <c r="DB16" s="602"/>
      <c r="DC16" s="602"/>
      <c r="DD16" s="605" t="s">
        <v>201</v>
      </c>
      <c r="DE16" s="379"/>
      <c r="DF16" s="379"/>
      <c r="DG16" s="379"/>
      <c r="DH16" s="379"/>
      <c r="DI16" s="379"/>
      <c r="DJ16" s="379"/>
      <c r="DK16" s="379"/>
      <c r="DL16" s="379"/>
      <c r="DM16" s="379"/>
      <c r="DN16" s="379"/>
      <c r="DO16" s="379"/>
      <c r="DP16" s="601"/>
      <c r="DQ16" s="605">
        <v>23539</v>
      </c>
      <c r="DR16" s="379"/>
      <c r="DS16" s="379"/>
      <c r="DT16" s="379"/>
      <c r="DU16" s="379"/>
      <c r="DV16" s="379"/>
      <c r="DW16" s="379"/>
      <c r="DX16" s="379"/>
      <c r="DY16" s="379"/>
      <c r="DZ16" s="379"/>
      <c r="EA16" s="379"/>
      <c r="EB16" s="379"/>
      <c r="EC16" s="606"/>
    </row>
    <row r="17" spans="2:133" ht="11.25" customHeight="1" x14ac:dyDescent="0.15">
      <c r="B17" s="607" t="s">
        <v>494</v>
      </c>
      <c r="C17" s="503"/>
      <c r="D17" s="503"/>
      <c r="E17" s="503"/>
      <c r="F17" s="503"/>
      <c r="G17" s="503"/>
      <c r="H17" s="503"/>
      <c r="I17" s="503"/>
      <c r="J17" s="503"/>
      <c r="K17" s="503"/>
      <c r="L17" s="503"/>
      <c r="M17" s="503"/>
      <c r="N17" s="503"/>
      <c r="O17" s="503"/>
      <c r="P17" s="503"/>
      <c r="Q17" s="608"/>
      <c r="R17" s="600">
        <v>87428</v>
      </c>
      <c r="S17" s="379"/>
      <c r="T17" s="379"/>
      <c r="U17" s="379"/>
      <c r="V17" s="379"/>
      <c r="W17" s="379"/>
      <c r="X17" s="379"/>
      <c r="Y17" s="601"/>
      <c r="Z17" s="602">
        <v>0.3</v>
      </c>
      <c r="AA17" s="602"/>
      <c r="AB17" s="602"/>
      <c r="AC17" s="602"/>
      <c r="AD17" s="603">
        <v>87428</v>
      </c>
      <c r="AE17" s="603"/>
      <c r="AF17" s="603"/>
      <c r="AG17" s="603"/>
      <c r="AH17" s="603"/>
      <c r="AI17" s="603"/>
      <c r="AJ17" s="603"/>
      <c r="AK17" s="603"/>
      <c r="AL17" s="609">
        <v>0.6</v>
      </c>
      <c r="AM17" s="385"/>
      <c r="AN17" s="385"/>
      <c r="AO17" s="610"/>
      <c r="AP17" s="607" t="s">
        <v>351</v>
      </c>
      <c r="AQ17" s="503"/>
      <c r="AR17" s="503"/>
      <c r="AS17" s="503"/>
      <c r="AT17" s="503"/>
      <c r="AU17" s="503"/>
      <c r="AV17" s="503"/>
      <c r="AW17" s="503"/>
      <c r="AX17" s="503"/>
      <c r="AY17" s="503"/>
      <c r="AZ17" s="503"/>
      <c r="BA17" s="503"/>
      <c r="BB17" s="503"/>
      <c r="BC17" s="503"/>
      <c r="BD17" s="503"/>
      <c r="BE17" s="503"/>
      <c r="BF17" s="608"/>
      <c r="BG17" s="600" t="s">
        <v>201</v>
      </c>
      <c r="BH17" s="379"/>
      <c r="BI17" s="379"/>
      <c r="BJ17" s="379"/>
      <c r="BK17" s="379"/>
      <c r="BL17" s="379"/>
      <c r="BM17" s="379"/>
      <c r="BN17" s="601"/>
      <c r="BO17" s="602" t="s">
        <v>201</v>
      </c>
      <c r="BP17" s="602"/>
      <c r="BQ17" s="602"/>
      <c r="BR17" s="602"/>
      <c r="BS17" s="603" t="s">
        <v>201</v>
      </c>
      <c r="BT17" s="603"/>
      <c r="BU17" s="603"/>
      <c r="BV17" s="603"/>
      <c r="BW17" s="603"/>
      <c r="BX17" s="603"/>
      <c r="BY17" s="603"/>
      <c r="BZ17" s="603"/>
      <c r="CA17" s="603"/>
      <c r="CB17" s="604"/>
      <c r="CD17" s="607" t="s">
        <v>352</v>
      </c>
      <c r="CE17" s="503"/>
      <c r="CF17" s="503"/>
      <c r="CG17" s="503"/>
      <c r="CH17" s="503"/>
      <c r="CI17" s="503"/>
      <c r="CJ17" s="503"/>
      <c r="CK17" s="503"/>
      <c r="CL17" s="503"/>
      <c r="CM17" s="503"/>
      <c r="CN17" s="503"/>
      <c r="CO17" s="503"/>
      <c r="CP17" s="503"/>
      <c r="CQ17" s="608"/>
      <c r="CR17" s="600">
        <v>2831298</v>
      </c>
      <c r="CS17" s="379"/>
      <c r="CT17" s="379"/>
      <c r="CU17" s="379"/>
      <c r="CV17" s="379"/>
      <c r="CW17" s="379"/>
      <c r="CX17" s="379"/>
      <c r="CY17" s="601"/>
      <c r="CZ17" s="602">
        <v>11.3</v>
      </c>
      <c r="DA17" s="602"/>
      <c r="DB17" s="602"/>
      <c r="DC17" s="602"/>
      <c r="DD17" s="605" t="s">
        <v>201</v>
      </c>
      <c r="DE17" s="379"/>
      <c r="DF17" s="379"/>
      <c r="DG17" s="379"/>
      <c r="DH17" s="379"/>
      <c r="DI17" s="379"/>
      <c r="DJ17" s="379"/>
      <c r="DK17" s="379"/>
      <c r="DL17" s="379"/>
      <c r="DM17" s="379"/>
      <c r="DN17" s="379"/>
      <c r="DO17" s="379"/>
      <c r="DP17" s="601"/>
      <c r="DQ17" s="605">
        <v>2798897</v>
      </c>
      <c r="DR17" s="379"/>
      <c r="DS17" s="379"/>
      <c r="DT17" s="379"/>
      <c r="DU17" s="379"/>
      <c r="DV17" s="379"/>
      <c r="DW17" s="379"/>
      <c r="DX17" s="379"/>
      <c r="DY17" s="379"/>
      <c r="DZ17" s="379"/>
      <c r="EA17" s="379"/>
      <c r="EB17" s="379"/>
      <c r="EC17" s="606"/>
    </row>
    <row r="18" spans="2:133" ht="11.25" customHeight="1" x14ac:dyDescent="0.15">
      <c r="B18" s="607" t="s">
        <v>510</v>
      </c>
      <c r="C18" s="503"/>
      <c r="D18" s="503"/>
      <c r="E18" s="503"/>
      <c r="F18" s="503"/>
      <c r="G18" s="503"/>
      <c r="H18" s="503"/>
      <c r="I18" s="503"/>
      <c r="J18" s="503"/>
      <c r="K18" s="503"/>
      <c r="L18" s="503"/>
      <c r="M18" s="503"/>
      <c r="N18" s="503"/>
      <c r="O18" s="503"/>
      <c r="P18" s="503"/>
      <c r="Q18" s="608"/>
      <c r="R18" s="600">
        <v>123490</v>
      </c>
      <c r="S18" s="379"/>
      <c r="T18" s="379"/>
      <c r="U18" s="379"/>
      <c r="V18" s="379"/>
      <c r="W18" s="379"/>
      <c r="X18" s="379"/>
      <c r="Y18" s="601"/>
      <c r="Z18" s="602">
        <v>0.5</v>
      </c>
      <c r="AA18" s="602"/>
      <c r="AB18" s="602"/>
      <c r="AC18" s="602"/>
      <c r="AD18" s="603">
        <v>122217</v>
      </c>
      <c r="AE18" s="603"/>
      <c r="AF18" s="603"/>
      <c r="AG18" s="603"/>
      <c r="AH18" s="603"/>
      <c r="AI18" s="603"/>
      <c r="AJ18" s="603"/>
      <c r="AK18" s="603"/>
      <c r="AL18" s="609">
        <v>0.80000001192092896</v>
      </c>
      <c r="AM18" s="385"/>
      <c r="AN18" s="385"/>
      <c r="AO18" s="610"/>
      <c r="AP18" s="607" t="s">
        <v>102</v>
      </c>
      <c r="AQ18" s="503"/>
      <c r="AR18" s="503"/>
      <c r="AS18" s="503"/>
      <c r="AT18" s="503"/>
      <c r="AU18" s="503"/>
      <c r="AV18" s="503"/>
      <c r="AW18" s="503"/>
      <c r="AX18" s="503"/>
      <c r="AY18" s="503"/>
      <c r="AZ18" s="503"/>
      <c r="BA18" s="503"/>
      <c r="BB18" s="503"/>
      <c r="BC18" s="503"/>
      <c r="BD18" s="503"/>
      <c r="BE18" s="503"/>
      <c r="BF18" s="608"/>
      <c r="BG18" s="600" t="s">
        <v>201</v>
      </c>
      <c r="BH18" s="379"/>
      <c r="BI18" s="379"/>
      <c r="BJ18" s="379"/>
      <c r="BK18" s="379"/>
      <c r="BL18" s="379"/>
      <c r="BM18" s="379"/>
      <c r="BN18" s="601"/>
      <c r="BO18" s="602" t="s">
        <v>201</v>
      </c>
      <c r="BP18" s="602"/>
      <c r="BQ18" s="602"/>
      <c r="BR18" s="602"/>
      <c r="BS18" s="603" t="s">
        <v>201</v>
      </c>
      <c r="BT18" s="603"/>
      <c r="BU18" s="603"/>
      <c r="BV18" s="603"/>
      <c r="BW18" s="603"/>
      <c r="BX18" s="603"/>
      <c r="BY18" s="603"/>
      <c r="BZ18" s="603"/>
      <c r="CA18" s="603"/>
      <c r="CB18" s="604"/>
      <c r="CD18" s="607" t="s">
        <v>511</v>
      </c>
      <c r="CE18" s="503"/>
      <c r="CF18" s="503"/>
      <c r="CG18" s="503"/>
      <c r="CH18" s="503"/>
      <c r="CI18" s="503"/>
      <c r="CJ18" s="503"/>
      <c r="CK18" s="503"/>
      <c r="CL18" s="503"/>
      <c r="CM18" s="503"/>
      <c r="CN18" s="503"/>
      <c r="CO18" s="503"/>
      <c r="CP18" s="503"/>
      <c r="CQ18" s="608"/>
      <c r="CR18" s="600" t="s">
        <v>201</v>
      </c>
      <c r="CS18" s="379"/>
      <c r="CT18" s="379"/>
      <c r="CU18" s="379"/>
      <c r="CV18" s="379"/>
      <c r="CW18" s="379"/>
      <c r="CX18" s="379"/>
      <c r="CY18" s="601"/>
      <c r="CZ18" s="602" t="s">
        <v>201</v>
      </c>
      <c r="DA18" s="602"/>
      <c r="DB18" s="602"/>
      <c r="DC18" s="602"/>
      <c r="DD18" s="605" t="s">
        <v>201</v>
      </c>
      <c r="DE18" s="379"/>
      <c r="DF18" s="379"/>
      <c r="DG18" s="379"/>
      <c r="DH18" s="379"/>
      <c r="DI18" s="379"/>
      <c r="DJ18" s="379"/>
      <c r="DK18" s="379"/>
      <c r="DL18" s="379"/>
      <c r="DM18" s="379"/>
      <c r="DN18" s="379"/>
      <c r="DO18" s="379"/>
      <c r="DP18" s="601"/>
      <c r="DQ18" s="605" t="s">
        <v>201</v>
      </c>
      <c r="DR18" s="379"/>
      <c r="DS18" s="379"/>
      <c r="DT18" s="379"/>
      <c r="DU18" s="379"/>
      <c r="DV18" s="379"/>
      <c r="DW18" s="379"/>
      <c r="DX18" s="379"/>
      <c r="DY18" s="379"/>
      <c r="DZ18" s="379"/>
      <c r="EA18" s="379"/>
      <c r="EB18" s="379"/>
      <c r="EC18" s="606"/>
    </row>
    <row r="19" spans="2:133" ht="11.25" customHeight="1" x14ac:dyDescent="0.15">
      <c r="B19" s="607" t="s">
        <v>512</v>
      </c>
      <c r="C19" s="503"/>
      <c r="D19" s="503"/>
      <c r="E19" s="503"/>
      <c r="F19" s="503"/>
      <c r="G19" s="503"/>
      <c r="H19" s="503"/>
      <c r="I19" s="503"/>
      <c r="J19" s="503"/>
      <c r="K19" s="503"/>
      <c r="L19" s="503"/>
      <c r="M19" s="503"/>
      <c r="N19" s="503"/>
      <c r="O19" s="503"/>
      <c r="P19" s="503"/>
      <c r="Q19" s="608"/>
      <c r="R19" s="600">
        <v>35773</v>
      </c>
      <c r="S19" s="379"/>
      <c r="T19" s="379"/>
      <c r="U19" s="379"/>
      <c r="V19" s="379"/>
      <c r="W19" s="379"/>
      <c r="X19" s="379"/>
      <c r="Y19" s="601"/>
      <c r="Z19" s="602">
        <v>0.1</v>
      </c>
      <c r="AA19" s="602"/>
      <c r="AB19" s="602"/>
      <c r="AC19" s="602"/>
      <c r="AD19" s="603">
        <v>35773</v>
      </c>
      <c r="AE19" s="603"/>
      <c r="AF19" s="603"/>
      <c r="AG19" s="603"/>
      <c r="AH19" s="603"/>
      <c r="AI19" s="603"/>
      <c r="AJ19" s="603"/>
      <c r="AK19" s="603"/>
      <c r="AL19" s="609">
        <v>0.2</v>
      </c>
      <c r="AM19" s="385"/>
      <c r="AN19" s="385"/>
      <c r="AO19" s="610"/>
      <c r="AP19" s="607" t="s">
        <v>254</v>
      </c>
      <c r="AQ19" s="503"/>
      <c r="AR19" s="503"/>
      <c r="AS19" s="503"/>
      <c r="AT19" s="503"/>
      <c r="AU19" s="503"/>
      <c r="AV19" s="503"/>
      <c r="AW19" s="503"/>
      <c r="AX19" s="503"/>
      <c r="AY19" s="503"/>
      <c r="AZ19" s="503"/>
      <c r="BA19" s="503"/>
      <c r="BB19" s="503"/>
      <c r="BC19" s="503"/>
      <c r="BD19" s="503"/>
      <c r="BE19" s="503"/>
      <c r="BF19" s="608"/>
      <c r="BG19" s="600">
        <v>283668</v>
      </c>
      <c r="BH19" s="379"/>
      <c r="BI19" s="379"/>
      <c r="BJ19" s="379"/>
      <c r="BK19" s="379"/>
      <c r="BL19" s="379"/>
      <c r="BM19" s="379"/>
      <c r="BN19" s="601"/>
      <c r="BO19" s="602">
        <v>3.9</v>
      </c>
      <c r="BP19" s="602"/>
      <c r="BQ19" s="602"/>
      <c r="BR19" s="602"/>
      <c r="BS19" s="603" t="s">
        <v>201</v>
      </c>
      <c r="BT19" s="603"/>
      <c r="BU19" s="603"/>
      <c r="BV19" s="603"/>
      <c r="BW19" s="603"/>
      <c r="BX19" s="603"/>
      <c r="BY19" s="603"/>
      <c r="BZ19" s="603"/>
      <c r="CA19" s="603"/>
      <c r="CB19" s="604"/>
      <c r="CD19" s="607" t="s">
        <v>513</v>
      </c>
      <c r="CE19" s="503"/>
      <c r="CF19" s="503"/>
      <c r="CG19" s="503"/>
      <c r="CH19" s="503"/>
      <c r="CI19" s="503"/>
      <c r="CJ19" s="503"/>
      <c r="CK19" s="503"/>
      <c r="CL19" s="503"/>
      <c r="CM19" s="503"/>
      <c r="CN19" s="503"/>
      <c r="CO19" s="503"/>
      <c r="CP19" s="503"/>
      <c r="CQ19" s="608"/>
      <c r="CR19" s="600" t="s">
        <v>201</v>
      </c>
      <c r="CS19" s="379"/>
      <c r="CT19" s="379"/>
      <c r="CU19" s="379"/>
      <c r="CV19" s="379"/>
      <c r="CW19" s="379"/>
      <c r="CX19" s="379"/>
      <c r="CY19" s="601"/>
      <c r="CZ19" s="602" t="s">
        <v>201</v>
      </c>
      <c r="DA19" s="602"/>
      <c r="DB19" s="602"/>
      <c r="DC19" s="602"/>
      <c r="DD19" s="605" t="s">
        <v>201</v>
      </c>
      <c r="DE19" s="379"/>
      <c r="DF19" s="379"/>
      <c r="DG19" s="379"/>
      <c r="DH19" s="379"/>
      <c r="DI19" s="379"/>
      <c r="DJ19" s="379"/>
      <c r="DK19" s="379"/>
      <c r="DL19" s="379"/>
      <c r="DM19" s="379"/>
      <c r="DN19" s="379"/>
      <c r="DO19" s="379"/>
      <c r="DP19" s="601"/>
      <c r="DQ19" s="605" t="s">
        <v>201</v>
      </c>
      <c r="DR19" s="379"/>
      <c r="DS19" s="379"/>
      <c r="DT19" s="379"/>
      <c r="DU19" s="379"/>
      <c r="DV19" s="379"/>
      <c r="DW19" s="379"/>
      <c r="DX19" s="379"/>
      <c r="DY19" s="379"/>
      <c r="DZ19" s="379"/>
      <c r="EA19" s="379"/>
      <c r="EB19" s="379"/>
      <c r="EC19" s="606"/>
    </row>
    <row r="20" spans="2:133" ht="11.25" customHeight="1" x14ac:dyDescent="0.15">
      <c r="B20" s="607" t="s">
        <v>78</v>
      </c>
      <c r="C20" s="503"/>
      <c r="D20" s="503"/>
      <c r="E20" s="503"/>
      <c r="F20" s="503"/>
      <c r="G20" s="503"/>
      <c r="H20" s="503"/>
      <c r="I20" s="503"/>
      <c r="J20" s="503"/>
      <c r="K20" s="503"/>
      <c r="L20" s="503"/>
      <c r="M20" s="503"/>
      <c r="N20" s="503"/>
      <c r="O20" s="503"/>
      <c r="P20" s="503"/>
      <c r="Q20" s="608"/>
      <c r="R20" s="600">
        <v>16325</v>
      </c>
      <c r="S20" s="379"/>
      <c r="T20" s="379"/>
      <c r="U20" s="379"/>
      <c r="V20" s="379"/>
      <c r="W20" s="379"/>
      <c r="X20" s="379"/>
      <c r="Y20" s="601"/>
      <c r="Z20" s="602">
        <v>0.1</v>
      </c>
      <c r="AA20" s="602"/>
      <c r="AB20" s="602"/>
      <c r="AC20" s="602"/>
      <c r="AD20" s="603">
        <v>16325</v>
      </c>
      <c r="AE20" s="603"/>
      <c r="AF20" s="603"/>
      <c r="AG20" s="603"/>
      <c r="AH20" s="603"/>
      <c r="AI20" s="603"/>
      <c r="AJ20" s="603"/>
      <c r="AK20" s="603"/>
      <c r="AL20" s="609">
        <v>0.1</v>
      </c>
      <c r="AM20" s="385"/>
      <c r="AN20" s="385"/>
      <c r="AO20" s="610"/>
      <c r="AP20" s="607" t="s">
        <v>164</v>
      </c>
      <c r="AQ20" s="503"/>
      <c r="AR20" s="503"/>
      <c r="AS20" s="503"/>
      <c r="AT20" s="503"/>
      <c r="AU20" s="503"/>
      <c r="AV20" s="503"/>
      <c r="AW20" s="503"/>
      <c r="AX20" s="503"/>
      <c r="AY20" s="503"/>
      <c r="AZ20" s="503"/>
      <c r="BA20" s="503"/>
      <c r="BB20" s="503"/>
      <c r="BC20" s="503"/>
      <c r="BD20" s="503"/>
      <c r="BE20" s="503"/>
      <c r="BF20" s="608"/>
      <c r="BG20" s="600">
        <v>283668</v>
      </c>
      <c r="BH20" s="379"/>
      <c r="BI20" s="379"/>
      <c r="BJ20" s="379"/>
      <c r="BK20" s="379"/>
      <c r="BL20" s="379"/>
      <c r="BM20" s="379"/>
      <c r="BN20" s="601"/>
      <c r="BO20" s="602">
        <v>3.9</v>
      </c>
      <c r="BP20" s="602"/>
      <c r="BQ20" s="602"/>
      <c r="BR20" s="602"/>
      <c r="BS20" s="603" t="s">
        <v>201</v>
      </c>
      <c r="BT20" s="603"/>
      <c r="BU20" s="603"/>
      <c r="BV20" s="603"/>
      <c r="BW20" s="603"/>
      <c r="BX20" s="603"/>
      <c r="BY20" s="603"/>
      <c r="BZ20" s="603"/>
      <c r="CA20" s="603"/>
      <c r="CB20" s="604"/>
      <c r="CD20" s="607" t="s">
        <v>195</v>
      </c>
      <c r="CE20" s="503"/>
      <c r="CF20" s="503"/>
      <c r="CG20" s="503"/>
      <c r="CH20" s="503"/>
      <c r="CI20" s="503"/>
      <c r="CJ20" s="503"/>
      <c r="CK20" s="503"/>
      <c r="CL20" s="503"/>
      <c r="CM20" s="503"/>
      <c r="CN20" s="503"/>
      <c r="CO20" s="503"/>
      <c r="CP20" s="503"/>
      <c r="CQ20" s="608"/>
      <c r="CR20" s="600">
        <v>25166129</v>
      </c>
      <c r="CS20" s="379"/>
      <c r="CT20" s="379"/>
      <c r="CU20" s="379"/>
      <c r="CV20" s="379"/>
      <c r="CW20" s="379"/>
      <c r="CX20" s="379"/>
      <c r="CY20" s="601"/>
      <c r="CZ20" s="602">
        <v>100</v>
      </c>
      <c r="DA20" s="602"/>
      <c r="DB20" s="602"/>
      <c r="DC20" s="602"/>
      <c r="DD20" s="605">
        <v>3103305</v>
      </c>
      <c r="DE20" s="379"/>
      <c r="DF20" s="379"/>
      <c r="DG20" s="379"/>
      <c r="DH20" s="379"/>
      <c r="DI20" s="379"/>
      <c r="DJ20" s="379"/>
      <c r="DK20" s="379"/>
      <c r="DL20" s="379"/>
      <c r="DM20" s="379"/>
      <c r="DN20" s="379"/>
      <c r="DO20" s="379"/>
      <c r="DP20" s="601"/>
      <c r="DQ20" s="605">
        <v>17486278</v>
      </c>
      <c r="DR20" s="379"/>
      <c r="DS20" s="379"/>
      <c r="DT20" s="379"/>
      <c r="DU20" s="379"/>
      <c r="DV20" s="379"/>
      <c r="DW20" s="379"/>
      <c r="DX20" s="379"/>
      <c r="DY20" s="379"/>
      <c r="DZ20" s="379"/>
      <c r="EA20" s="379"/>
      <c r="EB20" s="379"/>
      <c r="EC20" s="606"/>
    </row>
    <row r="21" spans="2:133" ht="11.25" customHeight="1" x14ac:dyDescent="0.15">
      <c r="B21" s="607" t="s">
        <v>514</v>
      </c>
      <c r="C21" s="503"/>
      <c r="D21" s="503"/>
      <c r="E21" s="503"/>
      <c r="F21" s="503"/>
      <c r="G21" s="503"/>
      <c r="H21" s="503"/>
      <c r="I21" s="503"/>
      <c r="J21" s="503"/>
      <c r="K21" s="503"/>
      <c r="L21" s="503"/>
      <c r="M21" s="503"/>
      <c r="N21" s="503"/>
      <c r="O21" s="503"/>
      <c r="P21" s="503"/>
      <c r="Q21" s="608"/>
      <c r="R21" s="600">
        <v>2817</v>
      </c>
      <c r="S21" s="379"/>
      <c r="T21" s="379"/>
      <c r="U21" s="379"/>
      <c r="V21" s="379"/>
      <c r="W21" s="379"/>
      <c r="X21" s="379"/>
      <c r="Y21" s="601"/>
      <c r="Z21" s="602">
        <v>0</v>
      </c>
      <c r="AA21" s="602"/>
      <c r="AB21" s="602"/>
      <c r="AC21" s="602"/>
      <c r="AD21" s="603">
        <v>2817</v>
      </c>
      <c r="AE21" s="603"/>
      <c r="AF21" s="603"/>
      <c r="AG21" s="603"/>
      <c r="AH21" s="603"/>
      <c r="AI21" s="603"/>
      <c r="AJ21" s="603"/>
      <c r="AK21" s="603"/>
      <c r="AL21" s="609">
        <v>0</v>
      </c>
      <c r="AM21" s="385"/>
      <c r="AN21" s="385"/>
      <c r="AO21" s="610"/>
      <c r="AP21" s="607" t="s">
        <v>515</v>
      </c>
      <c r="AQ21" s="625"/>
      <c r="AR21" s="625"/>
      <c r="AS21" s="625"/>
      <c r="AT21" s="625"/>
      <c r="AU21" s="625"/>
      <c r="AV21" s="625"/>
      <c r="AW21" s="625"/>
      <c r="AX21" s="625"/>
      <c r="AY21" s="625"/>
      <c r="AZ21" s="625"/>
      <c r="BA21" s="625"/>
      <c r="BB21" s="625"/>
      <c r="BC21" s="625"/>
      <c r="BD21" s="625"/>
      <c r="BE21" s="625"/>
      <c r="BF21" s="626"/>
      <c r="BG21" s="600">
        <v>15183</v>
      </c>
      <c r="BH21" s="379"/>
      <c r="BI21" s="379"/>
      <c r="BJ21" s="379"/>
      <c r="BK21" s="379"/>
      <c r="BL21" s="379"/>
      <c r="BM21" s="379"/>
      <c r="BN21" s="601"/>
      <c r="BO21" s="602">
        <v>0.2</v>
      </c>
      <c r="BP21" s="602"/>
      <c r="BQ21" s="602"/>
      <c r="BR21" s="602"/>
      <c r="BS21" s="603" t="s">
        <v>201</v>
      </c>
      <c r="BT21" s="603"/>
      <c r="BU21" s="603"/>
      <c r="BV21" s="603"/>
      <c r="BW21" s="603"/>
      <c r="BX21" s="603"/>
      <c r="BY21" s="603"/>
      <c r="BZ21" s="603"/>
      <c r="CA21" s="603"/>
      <c r="CB21" s="604"/>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22" t="s">
        <v>148</v>
      </c>
      <c r="C22" s="623"/>
      <c r="D22" s="623"/>
      <c r="E22" s="623"/>
      <c r="F22" s="623"/>
      <c r="G22" s="623"/>
      <c r="H22" s="623"/>
      <c r="I22" s="623"/>
      <c r="J22" s="623"/>
      <c r="K22" s="623"/>
      <c r="L22" s="623"/>
      <c r="M22" s="623"/>
      <c r="N22" s="623"/>
      <c r="O22" s="623"/>
      <c r="P22" s="623"/>
      <c r="Q22" s="624"/>
      <c r="R22" s="600">
        <v>68575</v>
      </c>
      <c r="S22" s="379"/>
      <c r="T22" s="379"/>
      <c r="U22" s="379"/>
      <c r="V22" s="379"/>
      <c r="W22" s="379"/>
      <c r="X22" s="379"/>
      <c r="Y22" s="601"/>
      <c r="Z22" s="602">
        <v>0.3</v>
      </c>
      <c r="AA22" s="602"/>
      <c r="AB22" s="602"/>
      <c r="AC22" s="602"/>
      <c r="AD22" s="603">
        <v>67302</v>
      </c>
      <c r="AE22" s="603"/>
      <c r="AF22" s="603"/>
      <c r="AG22" s="603"/>
      <c r="AH22" s="603"/>
      <c r="AI22" s="603"/>
      <c r="AJ22" s="603"/>
      <c r="AK22" s="603"/>
      <c r="AL22" s="609">
        <v>0.40000000596046448</v>
      </c>
      <c r="AM22" s="385"/>
      <c r="AN22" s="385"/>
      <c r="AO22" s="610"/>
      <c r="AP22" s="607" t="s">
        <v>516</v>
      </c>
      <c r="AQ22" s="625"/>
      <c r="AR22" s="625"/>
      <c r="AS22" s="625"/>
      <c r="AT22" s="625"/>
      <c r="AU22" s="625"/>
      <c r="AV22" s="625"/>
      <c r="AW22" s="625"/>
      <c r="AX22" s="625"/>
      <c r="AY22" s="625"/>
      <c r="AZ22" s="625"/>
      <c r="BA22" s="625"/>
      <c r="BB22" s="625"/>
      <c r="BC22" s="625"/>
      <c r="BD22" s="625"/>
      <c r="BE22" s="625"/>
      <c r="BF22" s="626"/>
      <c r="BG22" s="600" t="s">
        <v>201</v>
      </c>
      <c r="BH22" s="379"/>
      <c r="BI22" s="379"/>
      <c r="BJ22" s="379"/>
      <c r="BK22" s="379"/>
      <c r="BL22" s="379"/>
      <c r="BM22" s="379"/>
      <c r="BN22" s="601"/>
      <c r="BO22" s="602" t="s">
        <v>201</v>
      </c>
      <c r="BP22" s="602"/>
      <c r="BQ22" s="602"/>
      <c r="BR22" s="602"/>
      <c r="BS22" s="603" t="s">
        <v>201</v>
      </c>
      <c r="BT22" s="603"/>
      <c r="BU22" s="603"/>
      <c r="BV22" s="603"/>
      <c r="BW22" s="603"/>
      <c r="BX22" s="603"/>
      <c r="BY22" s="603"/>
      <c r="BZ22" s="603"/>
      <c r="CA22" s="603"/>
      <c r="CB22" s="604"/>
      <c r="CD22" s="373" t="s">
        <v>517</v>
      </c>
      <c r="CE22" s="374"/>
      <c r="CF22" s="374"/>
      <c r="CG22" s="374"/>
      <c r="CH22" s="374"/>
      <c r="CI22" s="374"/>
      <c r="CJ22" s="374"/>
      <c r="CK22" s="374"/>
      <c r="CL22" s="374"/>
      <c r="CM22" s="374"/>
      <c r="CN22" s="374"/>
      <c r="CO22" s="374"/>
      <c r="CP22" s="374"/>
      <c r="CQ22" s="374"/>
      <c r="CR22" s="374"/>
      <c r="CS22" s="374"/>
      <c r="CT22" s="374"/>
      <c r="CU22" s="374"/>
      <c r="CV22" s="374"/>
      <c r="CW22" s="374"/>
      <c r="CX22" s="374"/>
      <c r="CY22" s="374"/>
      <c r="CZ22" s="374"/>
      <c r="DA22" s="374"/>
      <c r="DB22" s="374"/>
      <c r="DC22" s="374"/>
      <c r="DD22" s="374"/>
      <c r="DE22" s="374"/>
      <c r="DF22" s="374"/>
      <c r="DG22" s="374"/>
      <c r="DH22" s="374"/>
      <c r="DI22" s="374"/>
      <c r="DJ22" s="374"/>
      <c r="DK22" s="374"/>
      <c r="DL22" s="374"/>
      <c r="DM22" s="374"/>
      <c r="DN22" s="374"/>
      <c r="DO22" s="374"/>
      <c r="DP22" s="374"/>
      <c r="DQ22" s="374"/>
      <c r="DR22" s="374"/>
      <c r="DS22" s="374"/>
      <c r="DT22" s="374"/>
      <c r="DU22" s="374"/>
      <c r="DV22" s="374"/>
      <c r="DW22" s="374"/>
      <c r="DX22" s="374"/>
      <c r="DY22" s="374"/>
      <c r="DZ22" s="374"/>
      <c r="EA22" s="374"/>
      <c r="EB22" s="374"/>
      <c r="EC22" s="423"/>
    </row>
    <row r="23" spans="2:133" ht="11.25" customHeight="1" x14ac:dyDescent="0.15">
      <c r="B23" s="607" t="s">
        <v>334</v>
      </c>
      <c r="C23" s="503"/>
      <c r="D23" s="503"/>
      <c r="E23" s="503"/>
      <c r="F23" s="503"/>
      <c r="G23" s="503"/>
      <c r="H23" s="503"/>
      <c r="I23" s="503"/>
      <c r="J23" s="503"/>
      <c r="K23" s="503"/>
      <c r="L23" s="503"/>
      <c r="M23" s="503"/>
      <c r="N23" s="503"/>
      <c r="O23" s="503"/>
      <c r="P23" s="503"/>
      <c r="Q23" s="608"/>
      <c r="R23" s="600">
        <v>6836623</v>
      </c>
      <c r="S23" s="379"/>
      <c r="T23" s="379"/>
      <c r="U23" s="379"/>
      <c r="V23" s="379"/>
      <c r="W23" s="379"/>
      <c r="X23" s="379"/>
      <c r="Y23" s="601"/>
      <c r="Z23" s="602">
        <v>25.8</v>
      </c>
      <c r="AA23" s="602"/>
      <c r="AB23" s="602"/>
      <c r="AC23" s="602"/>
      <c r="AD23" s="603">
        <v>6169118</v>
      </c>
      <c r="AE23" s="603"/>
      <c r="AF23" s="603"/>
      <c r="AG23" s="603"/>
      <c r="AH23" s="603"/>
      <c r="AI23" s="603"/>
      <c r="AJ23" s="603"/>
      <c r="AK23" s="603"/>
      <c r="AL23" s="609">
        <v>40.1</v>
      </c>
      <c r="AM23" s="385"/>
      <c r="AN23" s="385"/>
      <c r="AO23" s="610"/>
      <c r="AP23" s="607" t="s">
        <v>124</v>
      </c>
      <c r="AQ23" s="625"/>
      <c r="AR23" s="625"/>
      <c r="AS23" s="625"/>
      <c r="AT23" s="625"/>
      <c r="AU23" s="625"/>
      <c r="AV23" s="625"/>
      <c r="AW23" s="625"/>
      <c r="AX23" s="625"/>
      <c r="AY23" s="625"/>
      <c r="AZ23" s="625"/>
      <c r="BA23" s="625"/>
      <c r="BB23" s="625"/>
      <c r="BC23" s="625"/>
      <c r="BD23" s="625"/>
      <c r="BE23" s="625"/>
      <c r="BF23" s="626"/>
      <c r="BG23" s="600">
        <v>268485</v>
      </c>
      <c r="BH23" s="379"/>
      <c r="BI23" s="379"/>
      <c r="BJ23" s="379"/>
      <c r="BK23" s="379"/>
      <c r="BL23" s="379"/>
      <c r="BM23" s="379"/>
      <c r="BN23" s="601"/>
      <c r="BO23" s="602">
        <v>3.7</v>
      </c>
      <c r="BP23" s="602"/>
      <c r="BQ23" s="602"/>
      <c r="BR23" s="602"/>
      <c r="BS23" s="603" t="s">
        <v>201</v>
      </c>
      <c r="BT23" s="603"/>
      <c r="BU23" s="603"/>
      <c r="BV23" s="603"/>
      <c r="BW23" s="603"/>
      <c r="BX23" s="603"/>
      <c r="BY23" s="603"/>
      <c r="BZ23" s="603"/>
      <c r="CA23" s="603"/>
      <c r="CB23" s="604"/>
      <c r="CD23" s="373" t="s">
        <v>311</v>
      </c>
      <c r="CE23" s="374"/>
      <c r="CF23" s="374"/>
      <c r="CG23" s="374"/>
      <c r="CH23" s="374"/>
      <c r="CI23" s="374"/>
      <c r="CJ23" s="374"/>
      <c r="CK23" s="374"/>
      <c r="CL23" s="374"/>
      <c r="CM23" s="374"/>
      <c r="CN23" s="374"/>
      <c r="CO23" s="374"/>
      <c r="CP23" s="374"/>
      <c r="CQ23" s="423"/>
      <c r="CR23" s="373" t="s">
        <v>288</v>
      </c>
      <c r="CS23" s="374"/>
      <c r="CT23" s="374"/>
      <c r="CU23" s="374"/>
      <c r="CV23" s="374"/>
      <c r="CW23" s="374"/>
      <c r="CX23" s="374"/>
      <c r="CY23" s="423"/>
      <c r="CZ23" s="373" t="s">
        <v>355</v>
      </c>
      <c r="DA23" s="374"/>
      <c r="DB23" s="374"/>
      <c r="DC23" s="423"/>
      <c r="DD23" s="373" t="s">
        <v>300</v>
      </c>
      <c r="DE23" s="374"/>
      <c r="DF23" s="374"/>
      <c r="DG23" s="374"/>
      <c r="DH23" s="374"/>
      <c r="DI23" s="374"/>
      <c r="DJ23" s="374"/>
      <c r="DK23" s="423"/>
      <c r="DL23" s="627" t="s">
        <v>356</v>
      </c>
      <c r="DM23" s="628"/>
      <c r="DN23" s="628"/>
      <c r="DO23" s="628"/>
      <c r="DP23" s="628"/>
      <c r="DQ23" s="628"/>
      <c r="DR23" s="628"/>
      <c r="DS23" s="628"/>
      <c r="DT23" s="628"/>
      <c r="DU23" s="628"/>
      <c r="DV23" s="629"/>
      <c r="DW23" s="373" t="s">
        <v>518</v>
      </c>
      <c r="DX23" s="374"/>
      <c r="DY23" s="374"/>
      <c r="DZ23" s="374"/>
      <c r="EA23" s="374"/>
      <c r="EB23" s="374"/>
      <c r="EC23" s="423"/>
    </row>
    <row r="24" spans="2:133" ht="11.25" customHeight="1" x14ac:dyDescent="0.15">
      <c r="B24" s="607" t="s">
        <v>296</v>
      </c>
      <c r="C24" s="503"/>
      <c r="D24" s="503"/>
      <c r="E24" s="503"/>
      <c r="F24" s="503"/>
      <c r="G24" s="503"/>
      <c r="H24" s="503"/>
      <c r="I24" s="503"/>
      <c r="J24" s="503"/>
      <c r="K24" s="503"/>
      <c r="L24" s="503"/>
      <c r="M24" s="503"/>
      <c r="N24" s="503"/>
      <c r="O24" s="503"/>
      <c r="P24" s="503"/>
      <c r="Q24" s="608"/>
      <c r="R24" s="600">
        <v>6169118</v>
      </c>
      <c r="S24" s="379"/>
      <c r="T24" s="379"/>
      <c r="U24" s="379"/>
      <c r="V24" s="379"/>
      <c r="W24" s="379"/>
      <c r="X24" s="379"/>
      <c r="Y24" s="601"/>
      <c r="Z24" s="602">
        <v>23.2</v>
      </c>
      <c r="AA24" s="602"/>
      <c r="AB24" s="602"/>
      <c r="AC24" s="602"/>
      <c r="AD24" s="603">
        <v>6169118</v>
      </c>
      <c r="AE24" s="603"/>
      <c r="AF24" s="603"/>
      <c r="AG24" s="603"/>
      <c r="AH24" s="603"/>
      <c r="AI24" s="603"/>
      <c r="AJ24" s="603"/>
      <c r="AK24" s="603"/>
      <c r="AL24" s="609">
        <v>40.1</v>
      </c>
      <c r="AM24" s="385"/>
      <c r="AN24" s="385"/>
      <c r="AO24" s="610"/>
      <c r="AP24" s="607" t="s">
        <v>519</v>
      </c>
      <c r="AQ24" s="625"/>
      <c r="AR24" s="625"/>
      <c r="AS24" s="625"/>
      <c r="AT24" s="625"/>
      <c r="AU24" s="625"/>
      <c r="AV24" s="625"/>
      <c r="AW24" s="625"/>
      <c r="AX24" s="625"/>
      <c r="AY24" s="625"/>
      <c r="AZ24" s="625"/>
      <c r="BA24" s="625"/>
      <c r="BB24" s="625"/>
      <c r="BC24" s="625"/>
      <c r="BD24" s="625"/>
      <c r="BE24" s="625"/>
      <c r="BF24" s="626"/>
      <c r="BG24" s="600" t="s">
        <v>201</v>
      </c>
      <c r="BH24" s="379"/>
      <c r="BI24" s="379"/>
      <c r="BJ24" s="379"/>
      <c r="BK24" s="379"/>
      <c r="BL24" s="379"/>
      <c r="BM24" s="379"/>
      <c r="BN24" s="601"/>
      <c r="BO24" s="602" t="s">
        <v>201</v>
      </c>
      <c r="BP24" s="602"/>
      <c r="BQ24" s="602"/>
      <c r="BR24" s="602"/>
      <c r="BS24" s="603" t="s">
        <v>201</v>
      </c>
      <c r="BT24" s="603"/>
      <c r="BU24" s="603"/>
      <c r="BV24" s="603"/>
      <c r="BW24" s="603"/>
      <c r="BX24" s="603"/>
      <c r="BY24" s="603"/>
      <c r="BZ24" s="603"/>
      <c r="CA24" s="603"/>
      <c r="CB24" s="604"/>
      <c r="CD24" s="589" t="s">
        <v>358</v>
      </c>
      <c r="CE24" s="590"/>
      <c r="CF24" s="590"/>
      <c r="CG24" s="590"/>
      <c r="CH24" s="590"/>
      <c r="CI24" s="590"/>
      <c r="CJ24" s="590"/>
      <c r="CK24" s="590"/>
      <c r="CL24" s="590"/>
      <c r="CM24" s="590"/>
      <c r="CN24" s="590"/>
      <c r="CO24" s="590"/>
      <c r="CP24" s="590"/>
      <c r="CQ24" s="591"/>
      <c r="CR24" s="592">
        <v>12097958</v>
      </c>
      <c r="CS24" s="593"/>
      <c r="CT24" s="593"/>
      <c r="CU24" s="593"/>
      <c r="CV24" s="593"/>
      <c r="CW24" s="593"/>
      <c r="CX24" s="593"/>
      <c r="CY24" s="594"/>
      <c r="CZ24" s="597">
        <v>48.1</v>
      </c>
      <c r="DA24" s="598"/>
      <c r="DB24" s="598"/>
      <c r="DC24" s="611"/>
      <c r="DD24" s="630">
        <v>8682814</v>
      </c>
      <c r="DE24" s="593"/>
      <c r="DF24" s="593"/>
      <c r="DG24" s="593"/>
      <c r="DH24" s="593"/>
      <c r="DI24" s="593"/>
      <c r="DJ24" s="593"/>
      <c r="DK24" s="594"/>
      <c r="DL24" s="630">
        <v>8311956</v>
      </c>
      <c r="DM24" s="593"/>
      <c r="DN24" s="593"/>
      <c r="DO24" s="593"/>
      <c r="DP24" s="593"/>
      <c r="DQ24" s="593"/>
      <c r="DR24" s="593"/>
      <c r="DS24" s="593"/>
      <c r="DT24" s="593"/>
      <c r="DU24" s="593"/>
      <c r="DV24" s="594"/>
      <c r="DW24" s="597">
        <v>50.8</v>
      </c>
      <c r="DX24" s="598"/>
      <c r="DY24" s="598"/>
      <c r="DZ24" s="598"/>
      <c r="EA24" s="598"/>
      <c r="EB24" s="598"/>
      <c r="EC24" s="599"/>
    </row>
    <row r="25" spans="2:133" ht="11.25" customHeight="1" x14ac:dyDescent="0.15">
      <c r="B25" s="607" t="s">
        <v>294</v>
      </c>
      <c r="C25" s="503"/>
      <c r="D25" s="503"/>
      <c r="E25" s="503"/>
      <c r="F25" s="503"/>
      <c r="G25" s="503"/>
      <c r="H25" s="503"/>
      <c r="I25" s="503"/>
      <c r="J25" s="503"/>
      <c r="K25" s="503"/>
      <c r="L25" s="503"/>
      <c r="M25" s="503"/>
      <c r="N25" s="503"/>
      <c r="O25" s="503"/>
      <c r="P25" s="503"/>
      <c r="Q25" s="608"/>
      <c r="R25" s="600">
        <v>667505</v>
      </c>
      <c r="S25" s="379"/>
      <c r="T25" s="379"/>
      <c r="U25" s="379"/>
      <c r="V25" s="379"/>
      <c r="W25" s="379"/>
      <c r="X25" s="379"/>
      <c r="Y25" s="601"/>
      <c r="Z25" s="602">
        <v>2.5</v>
      </c>
      <c r="AA25" s="602"/>
      <c r="AB25" s="602"/>
      <c r="AC25" s="602"/>
      <c r="AD25" s="603" t="s">
        <v>201</v>
      </c>
      <c r="AE25" s="603"/>
      <c r="AF25" s="603"/>
      <c r="AG25" s="603"/>
      <c r="AH25" s="603"/>
      <c r="AI25" s="603"/>
      <c r="AJ25" s="603"/>
      <c r="AK25" s="603"/>
      <c r="AL25" s="609" t="s">
        <v>201</v>
      </c>
      <c r="AM25" s="385"/>
      <c r="AN25" s="385"/>
      <c r="AO25" s="610"/>
      <c r="AP25" s="607" t="s">
        <v>272</v>
      </c>
      <c r="AQ25" s="625"/>
      <c r="AR25" s="625"/>
      <c r="AS25" s="625"/>
      <c r="AT25" s="625"/>
      <c r="AU25" s="625"/>
      <c r="AV25" s="625"/>
      <c r="AW25" s="625"/>
      <c r="AX25" s="625"/>
      <c r="AY25" s="625"/>
      <c r="AZ25" s="625"/>
      <c r="BA25" s="625"/>
      <c r="BB25" s="625"/>
      <c r="BC25" s="625"/>
      <c r="BD25" s="625"/>
      <c r="BE25" s="625"/>
      <c r="BF25" s="626"/>
      <c r="BG25" s="600" t="s">
        <v>201</v>
      </c>
      <c r="BH25" s="379"/>
      <c r="BI25" s="379"/>
      <c r="BJ25" s="379"/>
      <c r="BK25" s="379"/>
      <c r="BL25" s="379"/>
      <c r="BM25" s="379"/>
      <c r="BN25" s="601"/>
      <c r="BO25" s="602" t="s">
        <v>201</v>
      </c>
      <c r="BP25" s="602"/>
      <c r="BQ25" s="602"/>
      <c r="BR25" s="602"/>
      <c r="BS25" s="603" t="s">
        <v>201</v>
      </c>
      <c r="BT25" s="603"/>
      <c r="BU25" s="603"/>
      <c r="BV25" s="603"/>
      <c r="BW25" s="603"/>
      <c r="BX25" s="603"/>
      <c r="BY25" s="603"/>
      <c r="BZ25" s="603"/>
      <c r="CA25" s="603"/>
      <c r="CB25" s="604"/>
      <c r="CD25" s="607" t="s">
        <v>199</v>
      </c>
      <c r="CE25" s="503"/>
      <c r="CF25" s="503"/>
      <c r="CG25" s="503"/>
      <c r="CH25" s="503"/>
      <c r="CI25" s="503"/>
      <c r="CJ25" s="503"/>
      <c r="CK25" s="503"/>
      <c r="CL25" s="503"/>
      <c r="CM25" s="503"/>
      <c r="CN25" s="503"/>
      <c r="CO25" s="503"/>
      <c r="CP25" s="503"/>
      <c r="CQ25" s="608"/>
      <c r="CR25" s="600">
        <v>5596089</v>
      </c>
      <c r="CS25" s="631"/>
      <c r="CT25" s="631"/>
      <c r="CU25" s="631"/>
      <c r="CV25" s="631"/>
      <c r="CW25" s="631"/>
      <c r="CX25" s="631"/>
      <c r="CY25" s="632"/>
      <c r="CZ25" s="609">
        <v>22.2</v>
      </c>
      <c r="DA25" s="633"/>
      <c r="DB25" s="633"/>
      <c r="DC25" s="634"/>
      <c r="DD25" s="605">
        <v>4854700</v>
      </c>
      <c r="DE25" s="631"/>
      <c r="DF25" s="631"/>
      <c r="DG25" s="631"/>
      <c r="DH25" s="631"/>
      <c r="DI25" s="631"/>
      <c r="DJ25" s="631"/>
      <c r="DK25" s="632"/>
      <c r="DL25" s="605">
        <v>4517009</v>
      </c>
      <c r="DM25" s="631"/>
      <c r="DN25" s="631"/>
      <c r="DO25" s="631"/>
      <c r="DP25" s="631"/>
      <c r="DQ25" s="631"/>
      <c r="DR25" s="631"/>
      <c r="DS25" s="631"/>
      <c r="DT25" s="631"/>
      <c r="DU25" s="631"/>
      <c r="DV25" s="632"/>
      <c r="DW25" s="609">
        <v>27.6</v>
      </c>
      <c r="DX25" s="633"/>
      <c r="DY25" s="633"/>
      <c r="DZ25" s="633"/>
      <c r="EA25" s="633"/>
      <c r="EB25" s="633"/>
      <c r="EC25" s="635"/>
    </row>
    <row r="26" spans="2:133" ht="11.25" customHeight="1" x14ac:dyDescent="0.15">
      <c r="B26" s="607" t="s">
        <v>520</v>
      </c>
      <c r="C26" s="503"/>
      <c r="D26" s="503"/>
      <c r="E26" s="503"/>
      <c r="F26" s="503"/>
      <c r="G26" s="503"/>
      <c r="H26" s="503"/>
      <c r="I26" s="503"/>
      <c r="J26" s="503"/>
      <c r="K26" s="503"/>
      <c r="L26" s="503"/>
      <c r="M26" s="503"/>
      <c r="N26" s="503"/>
      <c r="O26" s="503"/>
      <c r="P26" s="503"/>
      <c r="Q26" s="608"/>
      <c r="R26" s="600" t="s">
        <v>201</v>
      </c>
      <c r="S26" s="379"/>
      <c r="T26" s="379"/>
      <c r="U26" s="379"/>
      <c r="V26" s="379"/>
      <c r="W26" s="379"/>
      <c r="X26" s="379"/>
      <c r="Y26" s="601"/>
      <c r="Z26" s="602" t="s">
        <v>201</v>
      </c>
      <c r="AA26" s="602"/>
      <c r="AB26" s="602"/>
      <c r="AC26" s="602"/>
      <c r="AD26" s="603" t="s">
        <v>201</v>
      </c>
      <c r="AE26" s="603"/>
      <c r="AF26" s="603"/>
      <c r="AG26" s="603"/>
      <c r="AH26" s="603"/>
      <c r="AI26" s="603"/>
      <c r="AJ26" s="603"/>
      <c r="AK26" s="603"/>
      <c r="AL26" s="609" t="s">
        <v>201</v>
      </c>
      <c r="AM26" s="385"/>
      <c r="AN26" s="385"/>
      <c r="AO26" s="610"/>
      <c r="AP26" s="607" t="s">
        <v>360</v>
      </c>
      <c r="AQ26" s="625"/>
      <c r="AR26" s="625"/>
      <c r="AS26" s="625"/>
      <c r="AT26" s="625"/>
      <c r="AU26" s="625"/>
      <c r="AV26" s="625"/>
      <c r="AW26" s="625"/>
      <c r="AX26" s="625"/>
      <c r="AY26" s="625"/>
      <c r="AZ26" s="625"/>
      <c r="BA26" s="625"/>
      <c r="BB26" s="625"/>
      <c r="BC26" s="625"/>
      <c r="BD26" s="625"/>
      <c r="BE26" s="625"/>
      <c r="BF26" s="626"/>
      <c r="BG26" s="600" t="s">
        <v>201</v>
      </c>
      <c r="BH26" s="379"/>
      <c r="BI26" s="379"/>
      <c r="BJ26" s="379"/>
      <c r="BK26" s="379"/>
      <c r="BL26" s="379"/>
      <c r="BM26" s="379"/>
      <c r="BN26" s="601"/>
      <c r="BO26" s="602" t="s">
        <v>201</v>
      </c>
      <c r="BP26" s="602"/>
      <c r="BQ26" s="602"/>
      <c r="BR26" s="602"/>
      <c r="BS26" s="603" t="s">
        <v>201</v>
      </c>
      <c r="BT26" s="603"/>
      <c r="BU26" s="603"/>
      <c r="BV26" s="603"/>
      <c r="BW26" s="603"/>
      <c r="BX26" s="603"/>
      <c r="BY26" s="603"/>
      <c r="BZ26" s="603"/>
      <c r="CA26" s="603"/>
      <c r="CB26" s="604"/>
      <c r="CD26" s="607" t="s">
        <v>127</v>
      </c>
      <c r="CE26" s="503"/>
      <c r="CF26" s="503"/>
      <c r="CG26" s="503"/>
      <c r="CH26" s="503"/>
      <c r="CI26" s="503"/>
      <c r="CJ26" s="503"/>
      <c r="CK26" s="503"/>
      <c r="CL26" s="503"/>
      <c r="CM26" s="503"/>
      <c r="CN26" s="503"/>
      <c r="CO26" s="503"/>
      <c r="CP26" s="503"/>
      <c r="CQ26" s="608"/>
      <c r="CR26" s="600">
        <v>3512686</v>
      </c>
      <c r="CS26" s="379"/>
      <c r="CT26" s="379"/>
      <c r="CU26" s="379"/>
      <c r="CV26" s="379"/>
      <c r="CW26" s="379"/>
      <c r="CX26" s="379"/>
      <c r="CY26" s="601"/>
      <c r="CZ26" s="609">
        <v>14</v>
      </c>
      <c r="DA26" s="633"/>
      <c r="DB26" s="633"/>
      <c r="DC26" s="634"/>
      <c r="DD26" s="605">
        <v>2909249</v>
      </c>
      <c r="DE26" s="379"/>
      <c r="DF26" s="379"/>
      <c r="DG26" s="379"/>
      <c r="DH26" s="379"/>
      <c r="DI26" s="379"/>
      <c r="DJ26" s="379"/>
      <c r="DK26" s="601"/>
      <c r="DL26" s="605" t="s">
        <v>201</v>
      </c>
      <c r="DM26" s="379"/>
      <c r="DN26" s="379"/>
      <c r="DO26" s="379"/>
      <c r="DP26" s="379"/>
      <c r="DQ26" s="379"/>
      <c r="DR26" s="379"/>
      <c r="DS26" s="379"/>
      <c r="DT26" s="379"/>
      <c r="DU26" s="379"/>
      <c r="DV26" s="601"/>
      <c r="DW26" s="609" t="s">
        <v>201</v>
      </c>
      <c r="DX26" s="633"/>
      <c r="DY26" s="633"/>
      <c r="DZ26" s="633"/>
      <c r="EA26" s="633"/>
      <c r="EB26" s="633"/>
      <c r="EC26" s="635"/>
    </row>
    <row r="27" spans="2:133" ht="11.25" customHeight="1" x14ac:dyDescent="0.15">
      <c r="B27" s="607" t="s">
        <v>82</v>
      </c>
      <c r="C27" s="503"/>
      <c r="D27" s="503"/>
      <c r="E27" s="503"/>
      <c r="F27" s="503"/>
      <c r="G27" s="503"/>
      <c r="H27" s="503"/>
      <c r="I27" s="503"/>
      <c r="J27" s="503"/>
      <c r="K27" s="503"/>
      <c r="L27" s="503"/>
      <c r="M27" s="503"/>
      <c r="N27" s="503"/>
      <c r="O27" s="503"/>
      <c r="P27" s="503"/>
      <c r="Q27" s="608"/>
      <c r="R27" s="600">
        <v>15936931</v>
      </c>
      <c r="S27" s="379"/>
      <c r="T27" s="379"/>
      <c r="U27" s="379"/>
      <c r="V27" s="379"/>
      <c r="W27" s="379"/>
      <c r="X27" s="379"/>
      <c r="Y27" s="601"/>
      <c r="Z27" s="602">
        <v>60</v>
      </c>
      <c r="AA27" s="602"/>
      <c r="AB27" s="602"/>
      <c r="AC27" s="602"/>
      <c r="AD27" s="603">
        <v>14999668</v>
      </c>
      <c r="AE27" s="603"/>
      <c r="AF27" s="603"/>
      <c r="AG27" s="603"/>
      <c r="AH27" s="603"/>
      <c r="AI27" s="603"/>
      <c r="AJ27" s="603"/>
      <c r="AK27" s="603"/>
      <c r="AL27" s="609">
        <v>97.400001525878906</v>
      </c>
      <c r="AM27" s="385"/>
      <c r="AN27" s="385"/>
      <c r="AO27" s="610"/>
      <c r="AP27" s="607" t="s">
        <v>362</v>
      </c>
      <c r="AQ27" s="503"/>
      <c r="AR27" s="503"/>
      <c r="AS27" s="503"/>
      <c r="AT27" s="503"/>
      <c r="AU27" s="503"/>
      <c r="AV27" s="503"/>
      <c r="AW27" s="503"/>
      <c r="AX27" s="503"/>
      <c r="AY27" s="503"/>
      <c r="AZ27" s="503"/>
      <c r="BA27" s="503"/>
      <c r="BB27" s="503"/>
      <c r="BC27" s="503"/>
      <c r="BD27" s="503"/>
      <c r="BE27" s="503"/>
      <c r="BF27" s="608"/>
      <c r="BG27" s="600">
        <v>7215506</v>
      </c>
      <c r="BH27" s="379"/>
      <c r="BI27" s="379"/>
      <c r="BJ27" s="379"/>
      <c r="BK27" s="379"/>
      <c r="BL27" s="379"/>
      <c r="BM27" s="379"/>
      <c r="BN27" s="601"/>
      <c r="BO27" s="602">
        <v>100</v>
      </c>
      <c r="BP27" s="602"/>
      <c r="BQ27" s="602"/>
      <c r="BR27" s="602"/>
      <c r="BS27" s="603">
        <v>101305</v>
      </c>
      <c r="BT27" s="603"/>
      <c r="BU27" s="603"/>
      <c r="BV27" s="603"/>
      <c r="BW27" s="603"/>
      <c r="BX27" s="603"/>
      <c r="BY27" s="603"/>
      <c r="BZ27" s="603"/>
      <c r="CA27" s="603"/>
      <c r="CB27" s="604"/>
      <c r="CD27" s="607" t="s">
        <v>225</v>
      </c>
      <c r="CE27" s="503"/>
      <c r="CF27" s="503"/>
      <c r="CG27" s="503"/>
      <c r="CH27" s="503"/>
      <c r="CI27" s="503"/>
      <c r="CJ27" s="503"/>
      <c r="CK27" s="503"/>
      <c r="CL27" s="503"/>
      <c r="CM27" s="503"/>
      <c r="CN27" s="503"/>
      <c r="CO27" s="503"/>
      <c r="CP27" s="503"/>
      <c r="CQ27" s="608"/>
      <c r="CR27" s="600">
        <v>3670571</v>
      </c>
      <c r="CS27" s="631"/>
      <c r="CT27" s="631"/>
      <c r="CU27" s="631"/>
      <c r="CV27" s="631"/>
      <c r="CW27" s="631"/>
      <c r="CX27" s="631"/>
      <c r="CY27" s="632"/>
      <c r="CZ27" s="609">
        <v>14.6</v>
      </c>
      <c r="DA27" s="633"/>
      <c r="DB27" s="633"/>
      <c r="DC27" s="634"/>
      <c r="DD27" s="605">
        <v>1029217</v>
      </c>
      <c r="DE27" s="631"/>
      <c r="DF27" s="631"/>
      <c r="DG27" s="631"/>
      <c r="DH27" s="631"/>
      <c r="DI27" s="631"/>
      <c r="DJ27" s="631"/>
      <c r="DK27" s="632"/>
      <c r="DL27" s="605">
        <v>996050</v>
      </c>
      <c r="DM27" s="631"/>
      <c r="DN27" s="631"/>
      <c r="DO27" s="631"/>
      <c r="DP27" s="631"/>
      <c r="DQ27" s="631"/>
      <c r="DR27" s="631"/>
      <c r="DS27" s="631"/>
      <c r="DT27" s="631"/>
      <c r="DU27" s="631"/>
      <c r="DV27" s="632"/>
      <c r="DW27" s="609">
        <v>6.1</v>
      </c>
      <c r="DX27" s="633"/>
      <c r="DY27" s="633"/>
      <c r="DZ27" s="633"/>
      <c r="EA27" s="633"/>
      <c r="EB27" s="633"/>
      <c r="EC27" s="635"/>
    </row>
    <row r="28" spans="2:133" ht="11.25" customHeight="1" x14ac:dyDescent="0.15">
      <c r="B28" s="607" t="s">
        <v>365</v>
      </c>
      <c r="C28" s="503"/>
      <c r="D28" s="503"/>
      <c r="E28" s="503"/>
      <c r="F28" s="503"/>
      <c r="G28" s="503"/>
      <c r="H28" s="503"/>
      <c r="I28" s="503"/>
      <c r="J28" s="503"/>
      <c r="K28" s="503"/>
      <c r="L28" s="503"/>
      <c r="M28" s="503"/>
      <c r="N28" s="503"/>
      <c r="O28" s="503"/>
      <c r="P28" s="503"/>
      <c r="Q28" s="608"/>
      <c r="R28" s="600">
        <v>7758</v>
      </c>
      <c r="S28" s="379"/>
      <c r="T28" s="379"/>
      <c r="U28" s="379"/>
      <c r="V28" s="379"/>
      <c r="W28" s="379"/>
      <c r="X28" s="379"/>
      <c r="Y28" s="601"/>
      <c r="Z28" s="602">
        <v>0</v>
      </c>
      <c r="AA28" s="602"/>
      <c r="AB28" s="602"/>
      <c r="AC28" s="602"/>
      <c r="AD28" s="603">
        <v>7758</v>
      </c>
      <c r="AE28" s="603"/>
      <c r="AF28" s="603"/>
      <c r="AG28" s="603"/>
      <c r="AH28" s="603"/>
      <c r="AI28" s="603"/>
      <c r="AJ28" s="603"/>
      <c r="AK28" s="603"/>
      <c r="AL28" s="609">
        <v>0.1</v>
      </c>
      <c r="AM28" s="385"/>
      <c r="AN28" s="385"/>
      <c r="AO28" s="610"/>
      <c r="AP28" s="607"/>
      <c r="AQ28" s="503"/>
      <c r="AR28" s="503"/>
      <c r="AS28" s="503"/>
      <c r="AT28" s="503"/>
      <c r="AU28" s="503"/>
      <c r="AV28" s="503"/>
      <c r="AW28" s="503"/>
      <c r="AX28" s="503"/>
      <c r="AY28" s="503"/>
      <c r="AZ28" s="503"/>
      <c r="BA28" s="503"/>
      <c r="BB28" s="503"/>
      <c r="BC28" s="503"/>
      <c r="BD28" s="503"/>
      <c r="BE28" s="503"/>
      <c r="BF28" s="608"/>
      <c r="BG28" s="600"/>
      <c r="BH28" s="379"/>
      <c r="BI28" s="379"/>
      <c r="BJ28" s="379"/>
      <c r="BK28" s="379"/>
      <c r="BL28" s="379"/>
      <c r="BM28" s="379"/>
      <c r="BN28" s="601"/>
      <c r="BO28" s="602"/>
      <c r="BP28" s="602"/>
      <c r="BQ28" s="602"/>
      <c r="BR28" s="602"/>
      <c r="BS28" s="605"/>
      <c r="BT28" s="379"/>
      <c r="BU28" s="379"/>
      <c r="BV28" s="379"/>
      <c r="BW28" s="379"/>
      <c r="BX28" s="379"/>
      <c r="BY28" s="379"/>
      <c r="BZ28" s="379"/>
      <c r="CA28" s="379"/>
      <c r="CB28" s="606"/>
      <c r="CD28" s="607" t="s">
        <v>359</v>
      </c>
      <c r="CE28" s="503"/>
      <c r="CF28" s="503"/>
      <c r="CG28" s="503"/>
      <c r="CH28" s="503"/>
      <c r="CI28" s="503"/>
      <c r="CJ28" s="503"/>
      <c r="CK28" s="503"/>
      <c r="CL28" s="503"/>
      <c r="CM28" s="503"/>
      <c r="CN28" s="503"/>
      <c r="CO28" s="503"/>
      <c r="CP28" s="503"/>
      <c r="CQ28" s="608"/>
      <c r="CR28" s="600">
        <v>2831298</v>
      </c>
      <c r="CS28" s="379"/>
      <c r="CT28" s="379"/>
      <c r="CU28" s="379"/>
      <c r="CV28" s="379"/>
      <c r="CW28" s="379"/>
      <c r="CX28" s="379"/>
      <c r="CY28" s="601"/>
      <c r="CZ28" s="609">
        <v>11.3</v>
      </c>
      <c r="DA28" s="633"/>
      <c r="DB28" s="633"/>
      <c r="DC28" s="634"/>
      <c r="DD28" s="605">
        <v>2798897</v>
      </c>
      <c r="DE28" s="379"/>
      <c r="DF28" s="379"/>
      <c r="DG28" s="379"/>
      <c r="DH28" s="379"/>
      <c r="DI28" s="379"/>
      <c r="DJ28" s="379"/>
      <c r="DK28" s="601"/>
      <c r="DL28" s="605">
        <v>2798897</v>
      </c>
      <c r="DM28" s="379"/>
      <c r="DN28" s="379"/>
      <c r="DO28" s="379"/>
      <c r="DP28" s="379"/>
      <c r="DQ28" s="379"/>
      <c r="DR28" s="379"/>
      <c r="DS28" s="379"/>
      <c r="DT28" s="379"/>
      <c r="DU28" s="379"/>
      <c r="DV28" s="601"/>
      <c r="DW28" s="609">
        <v>17.100000000000001</v>
      </c>
      <c r="DX28" s="633"/>
      <c r="DY28" s="633"/>
      <c r="DZ28" s="633"/>
      <c r="EA28" s="633"/>
      <c r="EB28" s="633"/>
      <c r="EC28" s="635"/>
    </row>
    <row r="29" spans="2:133" ht="11.25" customHeight="1" x14ac:dyDescent="0.15">
      <c r="B29" s="607" t="s">
        <v>157</v>
      </c>
      <c r="C29" s="503"/>
      <c r="D29" s="503"/>
      <c r="E29" s="503"/>
      <c r="F29" s="503"/>
      <c r="G29" s="503"/>
      <c r="H29" s="503"/>
      <c r="I29" s="503"/>
      <c r="J29" s="503"/>
      <c r="K29" s="503"/>
      <c r="L29" s="503"/>
      <c r="M29" s="503"/>
      <c r="N29" s="503"/>
      <c r="O29" s="503"/>
      <c r="P29" s="503"/>
      <c r="Q29" s="608"/>
      <c r="R29" s="600">
        <v>521544</v>
      </c>
      <c r="S29" s="379"/>
      <c r="T29" s="379"/>
      <c r="U29" s="379"/>
      <c r="V29" s="379"/>
      <c r="W29" s="379"/>
      <c r="X29" s="379"/>
      <c r="Y29" s="601"/>
      <c r="Z29" s="602">
        <v>2</v>
      </c>
      <c r="AA29" s="602"/>
      <c r="AB29" s="602"/>
      <c r="AC29" s="602"/>
      <c r="AD29" s="603" t="s">
        <v>201</v>
      </c>
      <c r="AE29" s="603"/>
      <c r="AF29" s="603"/>
      <c r="AG29" s="603"/>
      <c r="AH29" s="603"/>
      <c r="AI29" s="603"/>
      <c r="AJ29" s="603"/>
      <c r="AK29" s="603"/>
      <c r="AL29" s="609" t="s">
        <v>201</v>
      </c>
      <c r="AM29" s="385"/>
      <c r="AN29" s="385"/>
      <c r="AO29" s="610"/>
      <c r="AP29" s="613"/>
      <c r="AQ29" s="614"/>
      <c r="AR29" s="614"/>
      <c r="AS29" s="614"/>
      <c r="AT29" s="614"/>
      <c r="AU29" s="614"/>
      <c r="AV29" s="614"/>
      <c r="AW29" s="614"/>
      <c r="AX29" s="614"/>
      <c r="AY29" s="614"/>
      <c r="AZ29" s="614"/>
      <c r="BA29" s="614"/>
      <c r="BB29" s="614"/>
      <c r="BC29" s="614"/>
      <c r="BD29" s="614"/>
      <c r="BE29" s="614"/>
      <c r="BF29" s="615"/>
      <c r="BG29" s="600"/>
      <c r="BH29" s="379"/>
      <c r="BI29" s="379"/>
      <c r="BJ29" s="379"/>
      <c r="BK29" s="379"/>
      <c r="BL29" s="379"/>
      <c r="BM29" s="379"/>
      <c r="BN29" s="601"/>
      <c r="BO29" s="602"/>
      <c r="BP29" s="602"/>
      <c r="BQ29" s="602"/>
      <c r="BR29" s="602"/>
      <c r="BS29" s="603"/>
      <c r="BT29" s="603"/>
      <c r="BU29" s="603"/>
      <c r="BV29" s="603"/>
      <c r="BW29" s="603"/>
      <c r="BX29" s="603"/>
      <c r="BY29" s="603"/>
      <c r="BZ29" s="603"/>
      <c r="CA29" s="603"/>
      <c r="CB29" s="604"/>
      <c r="CD29" s="571" t="s">
        <v>178</v>
      </c>
      <c r="CE29" s="490"/>
      <c r="CF29" s="607" t="s">
        <v>25</v>
      </c>
      <c r="CG29" s="503"/>
      <c r="CH29" s="503"/>
      <c r="CI29" s="503"/>
      <c r="CJ29" s="503"/>
      <c r="CK29" s="503"/>
      <c r="CL29" s="503"/>
      <c r="CM29" s="503"/>
      <c r="CN29" s="503"/>
      <c r="CO29" s="503"/>
      <c r="CP29" s="503"/>
      <c r="CQ29" s="608"/>
      <c r="CR29" s="600">
        <v>2831298</v>
      </c>
      <c r="CS29" s="631"/>
      <c r="CT29" s="631"/>
      <c r="CU29" s="631"/>
      <c r="CV29" s="631"/>
      <c r="CW29" s="631"/>
      <c r="CX29" s="631"/>
      <c r="CY29" s="632"/>
      <c r="CZ29" s="609">
        <v>11.3</v>
      </c>
      <c r="DA29" s="633"/>
      <c r="DB29" s="633"/>
      <c r="DC29" s="634"/>
      <c r="DD29" s="605">
        <v>2798897</v>
      </c>
      <c r="DE29" s="631"/>
      <c r="DF29" s="631"/>
      <c r="DG29" s="631"/>
      <c r="DH29" s="631"/>
      <c r="DI29" s="631"/>
      <c r="DJ29" s="631"/>
      <c r="DK29" s="632"/>
      <c r="DL29" s="605">
        <v>2798897</v>
      </c>
      <c r="DM29" s="631"/>
      <c r="DN29" s="631"/>
      <c r="DO29" s="631"/>
      <c r="DP29" s="631"/>
      <c r="DQ29" s="631"/>
      <c r="DR29" s="631"/>
      <c r="DS29" s="631"/>
      <c r="DT29" s="631"/>
      <c r="DU29" s="631"/>
      <c r="DV29" s="632"/>
      <c r="DW29" s="609">
        <v>17.100000000000001</v>
      </c>
      <c r="DX29" s="633"/>
      <c r="DY29" s="633"/>
      <c r="DZ29" s="633"/>
      <c r="EA29" s="633"/>
      <c r="EB29" s="633"/>
      <c r="EC29" s="635"/>
    </row>
    <row r="30" spans="2:133" ht="11.25" customHeight="1" x14ac:dyDescent="0.15">
      <c r="B30" s="607" t="s">
        <v>309</v>
      </c>
      <c r="C30" s="503"/>
      <c r="D30" s="503"/>
      <c r="E30" s="503"/>
      <c r="F30" s="503"/>
      <c r="G30" s="503"/>
      <c r="H30" s="503"/>
      <c r="I30" s="503"/>
      <c r="J30" s="503"/>
      <c r="K30" s="503"/>
      <c r="L30" s="503"/>
      <c r="M30" s="503"/>
      <c r="N30" s="503"/>
      <c r="O30" s="503"/>
      <c r="P30" s="503"/>
      <c r="Q30" s="608"/>
      <c r="R30" s="600">
        <v>189613</v>
      </c>
      <c r="S30" s="379"/>
      <c r="T30" s="379"/>
      <c r="U30" s="379"/>
      <c r="V30" s="379"/>
      <c r="W30" s="379"/>
      <c r="X30" s="379"/>
      <c r="Y30" s="601"/>
      <c r="Z30" s="602">
        <v>0.7</v>
      </c>
      <c r="AA30" s="602"/>
      <c r="AB30" s="602"/>
      <c r="AC30" s="602"/>
      <c r="AD30" s="603">
        <v>49633</v>
      </c>
      <c r="AE30" s="603"/>
      <c r="AF30" s="603"/>
      <c r="AG30" s="603"/>
      <c r="AH30" s="603"/>
      <c r="AI30" s="603"/>
      <c r="AJ30" s="603"/>
      <c r="AK30" s="603"/>
      <c r="AL30" s="609">
        <v>0.3</v>
      </c>
      <c r="AM30" s="385"/>
      <c r="AN30" s="385"/>
      <c r="AO30" s="610"/>
      <c r="AP30" s="373" t="s">
        <v>311</v>
      </c>
      <c r="AQ30" s="374"/>
      <c r="AR30" s="374"/>
      <c r="AS30" s="374"/>
      <c r="AT30" s="374"/>
      <c r="AU30" s="374"/>
      <c r="AV30" s="374"/>
      <c r="AW30" s="374"/>
      <c r="AX30" s="374"/>
      <c r="AY30" s="374"/>
      <c r="AZ30" s="374"/>
      <c r="BA30" s="374"/>
      <c r="BB30" s="374"/>
      <c r="BC30" s="374"/>
      <c r="BD30" s="374"/>
      <c r="BE30" s="374"/>
      <c r="BF30" s="423"/>
      <c r="BG30" s="373" t="s">
        <v>366</v>
      </c>
      <c r="BH30" s="636"/>
      <c r="BI30" s="636"/>
      <c r="BJ30" s="636"/>
      <c r="BK30" s="636"/>
      <c r="BL30" s="636"/>
      <c r="BM30" s="636"/>
      <c r="BN30" s="636"/>
      <c r="BO30" s="636"/>
      <c r="BP30" s="636"/>
      <c r="BQ30" s="637"/>
      <c r="BR30" s="373" t="s">
        <v>521</v>
      </c>
      <c r="BS30" s="636"/>
      <c r="BT30" s="636"/>
      <c r="BU30" s="636"/>
      <c r="BV30" s="636"/>
      <c r="BW30" s="636"/>
      <c r="BX30" s="636"/>
      <c r="BY30" s="636"/>
      <c r="BZ30" s="636"/>
      <c r="CA30" s="636"/>
      <c r="CB30" s="637"/>
      <c r="CD30" s="572"/>
      <c r="CE30" s="493"/>
      <c r="CF30" s="607" t="s">
        <v>522</v>
      </c>
      <c r="CG30" s="503"/>
      <c r="CH30" s="503"/>
      <c r="CI30" s="503"/>
      <c r="CJ30" s="503"/>
      <c r="CK30" s="503"/>
      <c r="CL30" s="503"/>
      <c r="CM30" s="503"/>
      <c r="CN30" s="503"/>
      <c r="CO30" s="503"/>
      <c r="CP30" s="503"/>
      <c r="CQ30" s="608"/>
      <c r="CR30" s="600">
        <v>2741175</v>
      </c>
      <c r="CS30" s="379"/>
      <c r="CT30" s="379"/>
      <c r="CU30" s="379"/>
      <c r="CV30" s="379"/>
      <c r="CW30" s="379"/>
      <c r="CX30" s="379"/>
      <c r="CY30" s="601"/>
      <c r="CZ30" s="609">
        <v>10.9</v>
      </c>
      <c r="DA30" s="633"/>
      <c r="DB30" s="633"/>
      <c r="DC30" s="634"/>
      <c r="DD30" s="605">
        <v>2711647</v>
      </c>
      <c r="DE30" s="379"/>
      <c r="DF30" s="379"/>
      <c r="DG30" s="379"/>
      <c r="DH30" s="379"/>
      <c r="DI30" s="379"/>
      <c r="DJ30" s="379"/>
      <c r="DK30" s="601"/>
      <c r="DL30" s="605">
        <v>2711647</v>
      </c>
      <c r="DM30" s="379"/>
      <c r="DN30" s="379"/>
      <c r="DO30" s="379"/>
      <c r="DP30" s="379"/>
      <c r="DQ30" s="379"/>
      <c r="DR30" s="379"/>
      <c r="DS30" s="379"/>
      <c r="DT30" s="379"/>
      <c r="DU30" s="379"/>
      <c r="DV30" s="601"/>
      <c r="DW30" s="609">
        <v>16.600000000000001</v>
      </c>
      <c r="DX30" s="633"/>
      <c r="DY30" s="633"/>
      <c r="DZ30" s="633"/>
      <c r="EA30" s="633"/>
      <c r="EB30" s="633"/>
      <c r="EC30" s="635"/>
    </row>
    <row r="31" spans="2:133" ht="11.25" customHeight="1" x14ac:dyDescent="0.15">
      <c r="B31" s="607" t="s">
        <v>21</v>
      </c>
      <c r="C31" s="503"/>
      <c r="D31" s="503"/>
      <c r="E31" s="503"/>
      <c r="F31" s="503"/>
      <c r="G31" s="503"/>
      <c r="H31" s="503"/>
      <c r="I31" s="503"/>
      <c r="J31" s="503"/>
      <c r="K31" s="503"/>
      <c r="L31" s="503"/>
      <c r="M31" s="503"/>
      <c r="N31" s="503"/>
      <c r="O31" s="503"/>
      <c r="P31" s="503"/>
      <c r="Q31" s="608"/>
      <c r="R31" s="600">
        <v>96872</v>
      </c>
      <c r="S31" s="379"/>
      <c r="T31" s="379"/>
      <c r="U31" s="379"/>
      <c r="V31" s="379"/>
      <c r="W31" s="379"/>
      <c r="X31" s="379"/>
      <c r="Y31" s="601"/>
      <c r="Z31" s="602">
        <v>0.4</v>
      </c>
      <c r="AA31" s="602"/>
      <c r="AB31" s="602"/>
      <c r="AC31" s="602"/>
      <c r="AD31" s="603" t="s">
        <v>201</v>
      </c>
      <c r="AE31" s="603"/>
      <c r="AF31" s="603"/>
      <c r="AG31" s="603"/>
      <c r="AH31" s="603"/>
      <c r="AI31" s="603"/>
      <c r="AJ31" s="603"/>
      <c r="AK31" s="603"/>
      <c r="AL31" s="609" t="s">
        <v>201</v>
      </c>
      <c r="AM31" s="385"/>
      <c r="AN31" s="385"/>
      <c r="AO31" s="610"/>
      <c r="AP31" s="563" t="s">
        <v>10</v>
      </c>
      <c r="AQ31" s="564"/>
      <c r="AR31" s="564"/>
      <c r="AS31" s="564"/>
      <c r="AT31" s="681" t="s">
        <v>523</v>
      </c>
      <c r="AU31" s="42"/>
      <c r="AV31" s="42"/>
      <c r="AW31" s="42"/>
      <c r="AX31" s="589" t="s">
        <v>273</v>
      </c>
      <c r="AY31" s="590"/>
      <c r="AZ31" s="590"/>
      <c r="BA31" s="590"/>
      <c r="BB31" s="590"/>
      <c r="BC31" s="590"/>
      <c r="BD31" s="590"/>
      <c r="BE31" s="590"/>
      <c r="BF31" s="591"/>
      <c r="BG31" s="640">
        <v>99.3</v>
      </c>
      <c r="BH31" s="641"/>
      <c r="BI31" s="641"/>
      <c r="BJ31" s="641"/>
      <c r="BK31" s="641"/>
      <c r="BL31" s="641"/>
      <c r="BM31" s="598">
        <v>97.6</v>
      </c>
      <c r="BN31" s="641"/>
      <c r="BO31" s="641"/>
      <c r="BP31" s="641"/>
      <c r="BQ31" s="642"/>
      <c r="BR31" s="640">
        <v>98.3</v>
      </c>
      <c r="BS31" s="641"/>
      <c r="BT31" s="641"/>
      <c r="BU31" s="641"/>
      <c r="BV31" s="641"/>
      <c r="BW31" s="641"/>
      <c r="BX31" s="598">
        <v>96.3</v>
      </c>
      <c r="BY31" s="641"/>
      <c r="BZ31" s="641"/>
      <c r="CA31" s="641"/>
      <c r="CB31" s="642"/>
      <c r="CD31" s="572"/>
      <c r="CE31" s="493"/>
      <c r="CF31" s="607" t="s">
        <v>312</v>
      </c>
      <c r="CG31" s="503"/>
      <c r="CH31" s="503"/>
      <c r="CI31" s="503"/>
      <c r="CJ31" s="503"/>
      <c r="CK31" s="503"/>
      <c r="CL31" s="503"/>
      <c r="CM31" s="503"/>
      <c r="CN31" s="503"/>
      <c r="CO31" s="503"/>
      <c r="CP31" s="503"/>
      <c r="CQ31" s="608"/>
      <c r="CR31" s="600">
        <v>90123</v>
      </c>
      <c r="CS31" s="631"/>
      <c r="CT31" s="631"/>
      <c r="CU31" s="631"/>
      <c r="CV31" s="631"/>
      <c r="CW31" s="631"/>
      <c r="CX31" s="631"/>
      <c r="CY31" s="632"/>
      <c r="CZ31" s="609">
        <v>0.4</v>
      </c>
      <c r="DA31" s="633"/>
      <c r="DB31" s="633"/>
      <c r="DC31" s="634"/>
      <c r="DD31" s="605">
        <v>87250</v>
      </c>
      <c r="DE31" s="631"/>
      <c r="DF31" s="631"/>
      <c r="DG31" s="631"/>
      <c r="DH31" s="631"/>
      <c r="DI31" s="631"/>
      <c r="DJ31" s="631"/>
      <c r="DK31" s="632"/>
      <c r="DL31" s="605">
        <v>87250</v>
      </c>
      <c r="DM31" s="631"/>
      <c r="DN31" s="631"/>
      <c r="DO31" s="631"/>
      <c r="DP31" s="631"/>
      <c r="DQ31" s="631"/>
      <c r="DR31" s="631"/>
      <c r="DS31" s="631"/>
      <c r="DT31" s="631"/>
      <c r="DU31" s="631"/>
      <c r="DV31" s="632"/>
      <c r="DW31" s="609">
        <v>0.5</v>
      </c>
      <c r="DX31" s="633"/>
      <c r="DY31" s="633"/>
      <c r="DZ31" s="633"/>
      <c r="EA31" s="633"/>
      <c r="EB31" s="633"/>
      <c r="EC31" s="635"/>
    </row>
    <row r="32" spans="2:133" ht="11.25" customHeight="1" x14ac:dyDescent="0.15">
      <c r="B32" s="607" t="s">
        <v>335</v>
      </c>
      <c r="C32" s="503"/>
      <c r="D32" s="503"/>
      <c r="E32" s="503"/>
      <c r="F32" s="503"/>
      <c r="G32" s="503"/>
      <c r="H32" s="503"/>
      <c r="I32" s="503"/>
      <c r="J32" s="503"/>
      <c r="K32" s="503"/>
      <c r="L32" s="503"/>
      <c r="M32" s="503"/>
      <c r="N32" s="503"/>
      <c r="O32" s="503"/>
      <c r="P32" s="503"/>
      <c r="Q32" s="608"/>
      <c r="R32" s="600">
        <v>3556731</v>
      </c>
      <c r="S32" s="379"/>
      <c r="T32" s="379"/>
      <c r="U32" s="379"/>
      <c r="V32" s="379"/>
      <c r="W32" s="379"/>
      <c r="X32" s="379"/>
      <c r="Y32" s="601"/>
      <c r="Z32" s="602">
        <v>13.4</v>
      </c>
      <c r="AA32" s="602"/>
      <c r="AB32" s="602"/>
      <c r="AC32" s="602"/>
      <c r="AD32" s="603" t="s">
        <v>201</v>
      </c>
      <c r="AE32" s="603"/>
      <c r="AF32" s="603"/>
      <c r="AG32" s="603"/>
      <c r="AH32" s="603"/>
      <c r="AI32" s="603"/>
      <c r="AJ32" s="603"/>
      <c r="AK32" s="603"/>
      <c r="AL32" s="609" t="s">
        <v>201</v>
      </c>
      <c r="AM32" s="385"/>
      <c r="AN32" s="385"/>
      <c r="AO32" s="610"/>
      <c r="AP32" s="680"/>
      <c r="AQ32" s="550"/>
      <c r="AR32" s="550"/>
      <c r="AS32" s="550"/>
      <c r="AT32" s="682"/>
      <c r="AU32" s="1" t="s">
        <v>248</v>
      </c>
      <c r="AX32" s="607" t="s">
        <v>290</v>
      </c>
      <c r="AY32" s="503"/>
      <c r="AZ32" s="503"/>
      <c r="BA32" s="503"/>
      <c r="BB32" s="503"/>
      <c r="BC32" s="503"/>
      <c r="BD32" s="503"/>
      <c r="BE32" s="503"/>
      <c r="BF32" s="608"/>
      <c r="BG32" s="638">
        <v>99.3</v>
      </c>
      <c r="BH32" s="631"/>
      <c r="BI32" s="631"/>
      <c r="BJ32" s="631"/>
      <c r="BK32" s="631"/>
      <c r="BL32" s="631"/>
      <c r="BM32" s="385">
        <v>97.9</v>
      </c>
      <c r="BN32" s="631"/>
      <c r="BO32" s="631"/>
      <c r="BP32" s="631"/>
      <c r="BQ32" s="639"/>
      <c r="BR32" s="638">
        <v>97.8</v>
      </c>
      <c r="BS32" s="631"/>
      <c r="BT32" s="631"/>
      <c r="BU32" s="631"/>
      <c r="BV32" s="631"/>
      <c r="BW32" s="631"/>
      <c r="BX32" s="385">
        <v>96.3</v>
      </c>
      <c r="BY32" s="631"/>
      <c r="BZ32" s="631"/>
      <c r="CA32" s="631"/>
      <c r="CB32" s="639"/>
      <c r="CD32" s="573"/>
      <c r="CE32" s="575"/>
      <c r="CF32" s="607" t="s">
        <v>369</v>
      </c>
      <c r="CG32" s="503"/>
      <c r="CH32" s="503"/>
      <c r="CI32" s="503"/>
      <c r="CJ32" s="503"/>
      <c r="CK32" s="503"/>
      <c r="CL32" s="503"/>
      <c r="CM32" s="503"/>
      <c r="CN32" s="503"/>
      <c r="CO32" s="503"/>
      <c r="CP32" s="503"/>
      <c r="CQ32" s="608"/>
      <c r="CR32" s="600" t="s">
        <v>201</v>
      </c>
      <c r="CS32" s="379"/>
      <c r="CT32" s="379"/>
      <c r="CU32" s="379"/>
      <c r="CV32" s="379"/>
      <c r="CW32" s="379"/>
      <c r="CX32" s="379"/>
      <c r="CY32" s="601"/>
      <c r="CZ32" s="609" t="s">
        <v>201</v>
      </c>
      <c r="DA32" s="633"/>
      <c r="DB32" s="633"/>
      <c r="DC32" s="634"/>
      <c r="DD32" s="605" t="s">
        <v>201</v>
      </c>
      <c r="DE32" s="379"/>
      <c r="DF32" s="379"/>
      <c r="DG32" s="379"/>
      <c r="DH32" s="379"/>
      <c r="DI32" s="379"/>
      <c r="DJ32" s="379"/>
      <c r="DK32" s="601"/>
      <c r="DL32" s="605" t="s">
        <v>201</v>
      </c>
      <c r="DM32" s="379"/>
      <c r="DN32" s="379"/>
      <c r="DO32" s="379"/>
      <c r="DP32" s="379"/>
      <c r="DQ32" s="379"/>
      <c r="DR32" s="379"/>
      <c r="DS32" s="379"/>
      <c r="DT32" s="379"/>
      <c r="DU32" s="379"/>
      <c r="DV32" s="601"/>
      <c r="DW32" s="609" t="s">
        <v>201</v>
      </c>
      <c r="DX32" s="633"/>
      <c r="DY32" s="633"/>
      <c r="DZ32" s="633"/>
      <c r="EA32" s="633"/>
      <c r="EB32" s="633"/>
      <c r="EC32" s="635"/>
    </row>
    <row r="33" spans="2:133" ht="11.25" customHeight="1" x14ac:dyDescent="0.15">
      <c r="B33" s="622" t="s">
        <v>56</v>
      </c>
      <c r="C33" s="623"/>
      <c r="D33" s="623"/>
      <c r="E33" s="623"/>
      <c r="F33" s="623"/>
      <c r="G33" s="623"/>
      <c r="H33" s="623"/>
      <c r="I33" s="623"/>
      <c r="J33" s="623"/>
      <c r="K33" s="623"/>
      <c r="L33" s="623"/>
      <c r="M33" s="623"/>
      <c r="N33" s="623"/>
      <c r="O33" s="623"/>
      <c r="P33" s="623"/>
      <c r="Q33" s="624"/>
      <c r="R33" s="600" t="s">
        <v>201</v>
      </c>
      <c r="S33" s="379"/>
      <c r="T33" s="379"/>
      <c r="U33" s="379"/>
      <c r="V33" s="379"/>
      <c r="W33" s="379"/>
      <c r="X33" s="379"/>
      <c r="Y33" s="601"/>
      <c r="Z33" s="602" t="s">
        <v>201</v>
      </c>
      <c r="AA33" s="602"/>
      <c r="AB33" s="602"/>
      <c r="AC33" s="602"/>
      <c r="AD33" s="603" t="s">
        <v>201</v>
      </c>
      <c r="AE33" s="603"/>
      <c r="AF33" s="603"/>
      <c r="AG33" s="603"/>
      <c r="AH33" s="603"/>
      <c r="AI33" s="603"/>
      <c r="AJ33" s="603"/>
      <c r="AK33" s="603"/>
      <c r="AL33" s="609" t="s">
        <v>201</v>
      </c>
      <c r="AM33" s="385"/>
      <c r="AN33" s="385"/>
      <c r="AO33" s="610"/>
      <c r="AP33" s="566"/>
      <c r="AQ33" s="567"/>
      <c r="AR33" s="567"/>
      <c r="AS33" s="567"/>
      <c r="AT33" s="683"/>
      <c r="AU33" s="43"/>
      <c r="AV33" s="43"/>
      <c r="AW33" s="43"/>
      <c r="AX33" s="613" t="s">
        <v>161</v>
      </c>
      <c r="AY33" s="614"/>
      <c r="AZ33" s="614"/>
      <c r="BA33" s="614"/>
      <c r="BB33" s="614"/>
      <c r="BC33" s="614"/>
      <c r="BD33" s="614"/>
      <c r="BE33" s="614"/>
      <c r="BF33" s="615"/>
      <c r="BG33" s="646">
        <v>99.3</v>
      </c>
      <c r="BH33" s="644"/>
      <c r="BI33" s="644"/>
      <c r="BJ33" s="644"/>
      <c r="BK33" s="644"/>
      <c r="BL33" s="644"/>
      <c r="BM33" s="643">
        <v>97.3</v>
      </c>
      <c r="BN33" s="644"/>
      <c r="BO33" s="644"/>
      <c r="BP33" s="644"/>
      <c r="BQ33" s="645"/>
      <c r="BR33" s="646">
        <v>98.5</v>
      </c>
      <c r="BS33" s="644"/>
      <c r="BT33" s="644"/>
      <c r="BU33" s="644"/>
      <c r="BV33" s="644"/>
      <c r="BW33" s="644"/>
      <c r="BX33" s="643">
        <v>96</v>
      </c>
      <c r="BY33" s="644"/>
      <c r="BZ33" s="644"/>
      <c r="CA33" s="644"/>
      <c r="CB33" s="645"/>
      <c r="CD33" s="607" t="s">
        <v>372</v>
      </c>
      <c r="CE33" s="503"/>
      <c r="CF33" s="503"/>
      <c r="CG33" s="503"/>
      <c r="CH33" s="503"/>
      <c r="CI33" s="503"/>
      <c r="CJ33" s="503"/>
      <c r="CK33" s="503"/>
      <c r="CL33" s="503"/>
      <c r="CM33" s="503"/>
      <c r="CN33" s="503"/>
      <c r="CO33" s="503"/>
      <c r="CP33" s="503"/>
      <c r="CQ33" s="608"/>
      <c r="CR33" s="600">
        <v>9847192</v>
      </c>
      <c r="CS33" s="631"/>
      <c r="CT33" s="631"/>
      <c r="CU33" s="631"/>
      <c r="CV33" s="631"/>
      <c r="CW33" s="631"/>
      <c r="CX33" s="631"/>
      <c r="CY33" s="632"/>
      <c r="CZ33" s="609">
        <v>39.1</v>
      </c>
      <c r="DA33" s="633"/>
      <c r="DB33" s="633"/>
      <c r="DC33" s="634"/>
      <c r="DD33" s="605">
        <v>8073218</v>
      </c>
      <c r="DE33" s="631"/>
      <c r="DF33" s="631"/>
      <c r="DG33" s="631"/>
      <c r="DH33" s="631"/>
      <c r="DI33" s="631"/>
      <c r="DJ33" s="631"/>
      <c r="DK33" s="632"/>
      <c r="DL33" s="605">
        <v>5901636</v>
      </c>
      <c r="DM33" s="631"/>
      <c r="DN33" s="631"/>
      <c r="DO33" s="631"/>
      <c r="DP33" s="631"/>
      <c r="DQ33" s="631"/>
      <c r="DR33" s="631"/>
      <c r="DS33" s="631"/>
      <c r="DT33" s="631"/>
      <c r="DU33" s="631"/>
      <c r="DV33" s="632"/>
      <c r="DW33" s="609">
        <v>36</v>
      </c>
      <c r="DX33" s="633"/>
      <c r="DY33" s="633"/>
      <c r="DZ33" s="633"/>
      <c r="EA33" s="633"/>
      <c r="EB33" s="633"/>
      <c r="EC33" s="635"/>
    </row>
    <row r="34" spans="2:133" ht="11.25" customHeight="1" x14ac:dyDescent="0.15">
      <c r="B34" s="607" t="s">
        <v>373</v>
      </c>
      <c r="C34" s="503"/>
      <c r="D34" s="503"/>
      <c r="E34" s="503"/>
      <c r="F34" s="503"/>
      <c r="G34" s="503"/>
      <c r="H34" s="503"/>
      <c r="I34" s="503"/>
      <c r="J34" s="503"/>
      <c r="K34" s="503"/>
      <c r="L34" s="503"/>
      <c r="M34" s="503"/>
      <c r="N34" s="503"/>
      <c r="O34" s="503"/>
      <c r="P34" s="503"/>
      <c r="Q34" s="608"/>
      <c r="R34" s="600">
        <v>1333351</v>
      </c>
      <c r="S34" s="379"/>
      <c r="T34" s="379"/>
      <c r="U34" s="379"/>
      <c r="V34" s="379"/>
      <c r="W34" s="379"/>
      <c r="X34" s="379"/>
      <c r="Y34" s="601"/>
      <c r="Z34" s="602">
        <v>5</v>
      </c>
      <c r="AA34" s="602"/>
      <c r="AB34" s="602"/>
      <c r="AC34" s="602"/>
      <c r="AD34" s="603" t="s">
        <v>201</v>
      </c>
      <c r="AE34" s="603"/>
      <c r="AF34" s="603"/>
      <c r="AG34" s="603"/>
      <c r="AH34" s="603"/>
      <c r="AI34" s="603"/>
      <c r="AJ34" s="603"/>
      <c r="AK34" s="603"/>
      <c r="AL34" s="609" t="s">
        <v>201</v>
      </c>
      <c r="AM34" s="385"/>
      <c r="AN34" s="385"/>
      <c r="AO34" s="610"/>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607" t="s">
        <v>375</v>
      </c>
      <c r="CE34" s="503"/>
      <c r="CF34" s="503"/>
      <c r="CG34" s="503"/>
      <c r="CH34" s="503"/>
      <c r="CI34" s="503"/>
      <c r="CJ34" s="503"/>
      <c r="CK34" s="503"/>
      <c r="CL34" s="503"/>
      <c r="CM34" s="503"/>
      <c r="CN34" s="503"/>
      <c r="CO34" s="503"/>
      <c r="CP34" s="503"/>
      <c r="CQ34" s="608"/>
      <c r="CR34" s="600">
        <v>3917047</v>
      </c>
      <c r="CS34" s="379"/>
      <c r="CT34" s="379"/>
      <c r="CU34" s="379"/>
      <c r="CV34" s="379"/>
      <c r="CW34" s="379"/>
      <c r="CX34" s="379"/>
      <c r="CY34" s="601"/>
      <c r="CZ34" s="609">
        <v>15.6</v>
      </c>
      <c r="DA34" s="633"/>
      <c r="DB34" s="633"/>
      <c r="DC34" s="634"/>
      <c r="DD34" s="605">
        <v>2823024</v>
      </c>
      <c r="DE34" s="379"/>
      <c r="DF34" s="379"/>
      <c r="DG34" s="379"/>
      <c r="DH34" s="379"/>
      <c r="DI34" s="379"/>
      <c r="DJ34" s="379"/>
      <c r="DK34" s="601"/>
      <c r="DL34" s="605">
        <v>2260348</v>
      </c>
      <c r="DM34" s="379"/>
      <c r="DN34" s="379"/>
      <c r="DO34" s="379"/>
      <c r="DP34" s="379"/>
      <c r="DQ34" s="379"/>
      <c r="DR34" s="379"/>
      <c r="DS34" s="379"/>
      <c r="DT34" s="379"/>
      <c r="DU34" s="379"/>
      <c r="DV34" s="601"/>
      <c r="DW34" s="609">
        <v>13.8</v>
      </c>
      <c r="DX34" s="633"/>
      <c r="DY34" s="633"/>
      <c r="DZ34" s="633"/>
      <c r="EA34" s="633"/>
      <c r="EB34" s="633"/>
      <c r="EC34" s="635"/>
    </row>
    <row r="35" spans="2:133" ht="11.25" customHeight="1" x14ac:dyDescent="0.15">
      <c r="B35" s="607" t="s">
        <v>221</v>
      </c>
      <c r="C35" s="503"/>
      <c r="D35" s="503"/>
      <c r="E35" s="503"/>
      <c r="F35" s="503"/>
      <c r="G35" s="503"/>
      <c r="H35" s="503"/>
      <c r="I35" s="503"/>
      <c r="J35" s="503"/>
      <c r="K35" s="503"/>
      <c r="L35" s="503"/>
      <c r="M35" s="503"/>
      <c r="N35" s="503"/>
      <c r="O35" s="503"/>
      <c r="P35" s="503"/>
      <c r="Q35" s="608"/>
      <c r="R35" s="600">
        <v>57658</v>
      </c>
      <c r="S35" s="379"/>
      <c r="T35" s="379"/>
      <c r="U35" s="379"/>
      <c r="V35" s="379"/>
      <c r="W35" s="379"/>
      <c r="X35" s="379"/>
      <c r="Y35" s="601"/>
      <c r="Z35" s="602">
        <v>0.2</v>
      </c>
      <c r="AA35" s="602"/>
      <c r="AB35" s="602"/>
      <c r="AC35" s="602"/>
      <c r="AD35" s="603">
        <v>12451</v>
      </c>
      <c r="AE35" s="603"/>
      <c r="AF35" s="603"/>
      <c r="AG35" s="603"/>
      <c r="AH35" s="603"/>
      <c r="AI35" s="603"/>
      <c r="AJ35" s="603"/>
      <c r="AK35" s="603"/>
      <c r="AL35" s="609">
        <v>0.1</v>
      </c>
      <c r="AM35" s="385"/>
      <c r="AN35" s="385"/>
      <c r="AO35" s="610"/>
      <c r="AP35" s="16"/>
      <c r="AQ35" s="373" t="s">
        <v>524</v>
      </c>
      <c r="AR35" s="374"/>
      <c r="AS35" s="374"/>
      <c r="AT35" s="374"/>
      <c r="AU35" s="374"/>
      <c r="AV35" s="374"/>
      <c r="AW35" s="374"/>
      <c r="AX35" s="374"/>
      <c r="AY35" s="374"/>
      <c r="AZ35" s="374"/>
      <c r="BA35" s="374"/>
      <c r="BB35" s="374"/>
      <c r="BC35" s="374"/>
      <c r="BD35" s="374"/>
      <c r="BE35" s="374"/>
      <c r="BF35" s="423"/>
      <c r="BG35" s="373" t="s">
        <v>525</v>
      </c>
      <c r="BH35" s="374"/>
      <c r="BI35" s="374"/>
      <c r="BJ35" s="374"/>
      <c r="BK35" s="374"/>
      <c r="BL35" s="374"/>
      <c r="BM35" s="374"/>
      <c r="BN35" s="374"/>
      <c r="BO35" s="374"/>
      <c r="BP35" s="374"/>
      <c r="BQ35" s="374"/>
      <c r="BR35" s="374"/>
      <c r="BS35" s="374"/>
      <c r="BT35" s="374"/>
      <c r="BU35" s="374"/>
      <c r="BV35" s="374"/>
      <c r="BW35" s="374"/>
      <c r="BX35" s="374"/>
      <c r="BY35" s="374"/>
      <c r="BZ35" s="374"/>
      <c r="CA35" s="374"/>
      <c r="CB35" s="423"/>
      <c r="CD35" s="607" t="s">
        <v>377</v>
      </c>
      <c r="CE35" s="503"/>
      <c r="CF35" s="503"/>
      <c r="CG35" s="503"/>
      <c r="CH35" s="503"/>
      <c r="CI35" s="503"/>
      <c r="CJ35" s="503"/>
      <c r="CK35" s="503"/>
      <c r="CL35" s="503"/>
      <c r="CM35" s="503"/>
      <c r="CN35" s="503"/>
      <c r="CO35" s="503"/>
      <c r="CP35" s="503"/>
      <c r="CQ35" s="608"/>
      <c r="CR35" s="600">
        <v>187528</v>
      </c>
      <c r="CS35" s="631"/>
      <c r="CT35" s="631"/>
      <c r="CU35" s="631"/>
      <c r="CV35" s="631"/>
      <c r="CW35" s="631"/>
      <c r="CX35" s="631"/>
      <c r="CY35" s="632"/>
      <c r="CZ35" s="609">
        <v>0.7</v>
      </c>
      <c r="DA35" s="633"/>
      <c r="DB35" s="633"/>
      <c r="DC35" s="634"/>
      <c r="DD35" s="605">
        <v>145515</v>
      </c>
      <c r="DE35" s="631"/>
      <c r="DF35" s="631"/>
      <c r="DG35" s="631"/>
      <c r="DH35" s="631"/>
      <c r="DI35" s="631"/>
      <c r="DJ35" s="631"/>
      <c r="DK35" s="632"/>
      <c r="DL35" s="605">
        <v>140882</v>
      </c>
      <c r="DM35" s="631"/>
      <c r="DN35" s="631"/>
      <c r="DO35" s="631"/>
      <c r="DP35" s="631"/>
      <c r="DQ35" s="631"/>
      <c r="DR35" s="631"/>
      <c r="DS35" s="631"/>
      <c r="DT35" s="631"/>
      <c r="DU35" s="631"/>
      <c r="DV35" s="632"/>
      <c r="DW35" s="609">
        <v>0.9</v>
      </c>
      <c r="DX35" s="633"/>
      <c r="DY35" s="633"/>
      <c r="DZ35" s="633"/>
      <c r="EA35" s="633"/>
      <c r="EB35" s="633"/>
      <c r="EC35" s="635"/>
    </row>
    <row r="36" spans="2:133" ht="11.25" customHeight="1" x14ac:dyDescent="0.15">
      <c r="B36" s="607" t="s">
        <v>146</v>
      </c>
      <c r="C36" s="503"/>
      <c r="D36" s="503"/>
      <c r="E36" s="503"/>
      <c r="F36" s="503"/>
      <c r="G36" s="503"/>
      <c r="H36" s="503"/>
      <c r="I36" s="503"/>
      <c r="J36" s="503"/>
      <c r="K36" s="503"/>
      <c r="L36" s="503"/>
      <c r="M36" s="503"/>
      <c r="N36" s="503"/>
      <c r="O36" s="503"/>
      <c r="P36" s="503"/>
      <c r="Q36" s="608"/>
      <c r="R36" s="600">
        <v>51653</v>
      </c>
      <c r="S36" s="379"/>
      <c r="T36" s="379"/>
      <c r="U36" s="379"/>
      <c r="V36" s="379"/>
      <c r="W36" s="379"/>
      <c r="X36" s="379"/>
      <c r="Y36" s="601"/>
      <c r="Z36" s="602">
        <v>0.2</v>
      </c>
      <c r="AA36" s="602"/>
      <c r="AB36" s="602"/>
      <c r="AC36" s="602"/>
      <c r="AD36" s="603" t="s">
        <v>201</v>
      </c>
      <c r="AE36" s="603"/>
      <c r="AF36" s="603"/>
      <c r="AG36" s="603"/>
      <c r="AH36" s="603"/>
      <c r="AI36" s="603"/>
      <c r="AJ36" s="603"/>
      <c r="AK36" s="603"/>
      <c r="AL36" s="609" t="s">
        <v>201</v>
      </c>
      <c r="AM36" s="385"/>
      <c r="AN36" s="385"/>
      <c r="AO36" s="610"/>
      <c r="AP36" s="16"/>
      <c r="AQ36" s="647" t="s">
        <v>362</v>
      </c>
      <c r="AR36" s="648"/>
      <c r="AS36" s="648"/>
      <c r="AT36" s="648"/>
      <c r="AU36" s="648"/>
      <c r="AV36" s="648"/>
      <c r="AW36" s="648"/>
      <c r="AX36" s="648"/>
      <c r="AY36" s="649"/>
      <c r="AZ36" s="592">
        <v>2674732</v>
      </c>
      <c r="BA36" s="593"/>
      <c r="BB36" s="593"/>
      <c r="BC36" s="593"/>
      <c r="BD36" s="593"/>
      <c r="BE36" s="593"/>
      <c r="BF36" s="650"/>
      <c r="BG36" s="589" t="s">
        <v>526</v>
      </c>
      <c r="BH36" s="590"/>
      <c r="BI36" s="590"/>
      <c r="BJ36" s="590"/>
      <c r="BK36" s="590"/>
      <c r="BL36" s="590"/>
      <c r="BM36" s="590"/>
      <c r="BN36" s="590"/>
      <c r="BO36" s="590"/>
      <c r="BP36" s="590"/>
      <c r="BQ36" s="590"/>
      <c r="BR36" s="590"/>
      <c r="BS36" s="590"/>
      <c r="BT36" s="590"/>
      <c r="BU36" s="591"/>
      <c r="BV36" s="592">
        <v>36710</v>
      </c>
      <c r="BW36" s="593"/>
      <c r="BX36" s="593"/>
      <c r="BY36" s="593"/>
      <c r="BZ36" s="593"/>
      <c r="CA36" s="593"/>
      <c r="CB36" s="650"/>
      <c r="CD36" s="607" t="s">
        <v>30</v>
      </c>
      <c r="CE36" s="503"/>
      <c r="CF36" s="503"/>
      <c r="CG36" s="503"/>
      <c r="CH36" s="503"/>
      <c r="CI36" s="503"/>
      <c r="CJ36" s="503"/>
      <c r="CK36" s="503"/>
      <c r="CL36" s="503"/>
      <c r="CM36" s="503"/>
      <c r="CN36" s="503"/>
      <c r="CO36" s="503"/>
      <c r="CP36" s="503"/>
      <c r="CQ36" s="608"/>
      <c r="CR36" s="600">
        <v>3198083</v>
      </c>
      <c r="CS36" s="379"/>
      <c r="CT36" s="379"/>
      <c r="CU36" s="379"/>
      <c r="CV36" s="379"/>
      <c r="CW36" s="379"/>
      <c r="CX36" s="379"/>
      <c r="CY36" s="601"/>
      <c r="CZ36" s="609">
        <v>12.7</v>
      </c>
      <c r="DA36" s="633"/>
      <c r="DB36" s="633"/>
      <c r="DC36" s="634"/>
      <c r="DD36" s="605">
        <v>2853948</v>
      </c>
      <c r="DE36" s="379"/>
      <c r="DF36" s="379"/>
      <c r="DG36" s="379"/>
      <c r="DH36" s="379"/>
      <c r="DI36" s="379"/>
      <c r="DJ36" s="379"/>
      <c r="DK36" s="601"/>
      <c r="DL36" s="605">
        <v>2508832</v>
      </c>
      <c r="DM36" s="379"/>
      <c r="DN36" s="379"/>
      <c r="DO36" s="379"/>
      <c r="DP36" s="379"/>
      <c r="DQ36" s="379"/>
      <c r="DR36" s="379"/>
      <c r="DS36" s="379"/>
      <c r="DT36" s="379"/>
      <c r="DU36" s="379"/>
      <c r="DV36" s="601"/>
      <c r="DW36" s="609">
        <v>15.3</v>
      </c>
      <c r="DX36" s="633"/>
      <c r="DY36" s="633"/>
      <c r="DZ36" s="633"/>
      <c r="EA36" s="633"/>
      <c r="EB36" s="633"/>
      <c r="EC36" s="635"/>
    </row>
    <row r="37" spans="2:133" ht="11.25" customHeight="1" x14ac:dyDescent="0.15">
      <c r="B37" s="607" t="s">
        <v>379</v>
      </c>
      <c r="C37" s="503"/>
      <c r="D37" s="503"/>
      <c r="E37" s="503"/>
      <c r="F37" s="503"/>
      <c r="G37" s="503"/>
      <c r="H37" s="503"/>
      <c r="I37" s="503"/>
      <c r="J37" s="503"/>
      <c r="K37" s="503"/>
      <c r="L37" s="503"/>
      <c r="M37" s="503"/>
      <c r="N37" s="503"/>
      <c r="O37" s="503"/>
      <c r="P37" s="503"/>
      <c r="Q37" s="608"/>
      <c r="R37" s="600">
        <v>140417</v>
      </c>
      <c r="S37" s="379"/>
      <c r="T37" s="379"/>
      <c r="U37" s="379"/>
      <c r="V37" s="379"/>
      <c r="W37" s="379"/>
      <c r="X37" s="379"/>
      <c r="Y37" s="601"/>
      <c r="Z37" s="602">
        <v>0.5</v>
      </c>
      <c r="AA37" s="602"/>
      <c r="AB37" s="602"/>
      <c r="AC37" s="602"/>
      <c r="AD37" s="603" t="s">
        <v>201</v>
      </c>
      <c r="AE37" s="603"/>
      <c r="AF37" s="603"/>
      <c r="AG37" s="603"/>
      <c r="AH37" s="603"/>
      <c r="AI37" s="603"/>
      <c r="AJ37" s="603"/>
      <c r="AK37" s="603"/>
      <c r="AL37" s="609" t="s">
        <v>201</v>
      </c>
      <c r="AM37" s="385"/>
      <c r="AN37" s="385"/>
      <c r="AO37" s="610"/>
      <c r="AQ37" s="651" t="s">
        <v>382</v>
      </c>
      <c r="AR37" s="382"/>
      <c r="AS37" s="382"/>
      <c r="AT37" s="382"/>
      <c r="AU37" s="382"/>
      <c r="AV37" s="382"/>
      <c r="AW37" s="382"/>
      <c r="AX37" s="382"/>
      <c r="AY37" s="652"/>
      <c r="AZ37" s="600">
        <v>907000</v>
      </c>
      <c r="BA37" s="379"/>
      <c r="BB37" s="379"/>
      <c r="BC37" s="379"/>
      <c r="BD37" s="631"/>
      <c r="BE37" s="631"/>
      <c r="BF37" s="639"/>
      <c r="BG37" s="607" t="s">
        <v>527</v>
      </c>
      <c r="BH37" s="503"/>
      <c r="BI37" s="503"/>
      <c r="BJ37" s="503"/>
      <c r="BK37" s="503"/>
      <c r="BL37" s="503"/>
      <c r="BM37" s="503"/>
      <c r="BN37" s="503"/>
      <c r="BO37" s="503"/>
      <c r="BP37" s="503"/>
      <c r="BQ37" s="503"/>
      <c r="BR37" s="503"/>
      <c r="BS37" s="503"/>
      <c r="BT37" s="503"/>
      <c r="BU37" s="608"/>
      <c r="BV37" s="600">
        <v>16334</v>
      </c>
      <c r="BW37" s="379"/>
      <c r="BX37" s="379"/>
      <c r="BY37" s="379"/>
      <c r="BZ37" s="379"/>
      <c r="CA37" s="379"/>
      <c r="CB37" s="606"/>
      <c r="CD37" s="607" t="s">
        <v>159</v>
      </c>
      <c r="CE37" s="503"/>
      <c r="CF37" s="503"/>
      <c r="CG37" s="503"/>
      <c r="CH37" s="503"/>
      <c r="CI37" s="503"/>
      <c r="CJ37" s="503"/>
      <c r="CK37" s="503"/>
      <c r="CL37" s="503"/>
      <c r="CM37" s="503"/>
      <c r="CN37" s="503"/>
      <c r="CO37" s="503"/>
      <c r="CP37" s="503"/>
      <c r="CQ37" s="608"/>
      <c r="CR37" s="600">
        <v>699878</v>
      </c>
      <c r="CS37" s="631"/>
      <c r="CT37" s="631"/>
      <c r="CU37" s="631"/>
      <c r="CV37" s="631"/>
      <c r="CW37" s="631"/>
      <c r="CX37" s="631"/>
      <c r="CY37" s="632"/>
      <c r="CZ37" s="609">
        <v>2.8</v>
      </c>
      <c r="DA37" s="633"/>
      <c r="DB37" s="633"/>
      <c r="DC37" s="634"/>
      <c r="DD37" s="605">
        <v>699878</v>
      </c>
      <c r="DE37" s="631"/>
      <c r="DF37" s="631"/>
      <c r="DG37" s="631"/>
      <c r="DH37" s="631"/>
      <c r="DI37" s="631"/>
      <c r="DJ37" s="631"/>
      <c r="DK37" s="632"/>
      <c r="DL37" s="605">
        <v>699878</v>
      </c>
      <c r="DM37" s="631"/>
      <c r="DN37" s="631"/>
      <c r="DO37" s="631"/>
      <c r="DP37" s="631"/>
      <c r="DQ37" s="631"/>
      <c r="DR37" s="631"/>
      <c r="DS37" s="631"/>
      <c r="DT37" s="631"/>
      <c r="DU37" s="631"/>
      <c r="DV37" s="632"/>
      <c r="DW37" s="609">
        <v>4.3</v>
      </c>
      <c r="DX37" s="633"/>
      <c r="DY37" s="633"/>
      <c r="DZ37" s="633"/>
      <c r="EA37" s="633"/>
      <c r="EB37" s="633"/>
      <c r="EC37" s="635"/>
    </row>
    <row r="38" spans="2:133" ht="11.25" customHeight="1" x14ac:dyDescent="0.15">
      <c r="B38" s="607" t="s">
        <v>289</v>
      </c>
      <c r="C38" s="503"/>
      <c r="D38" s="503"/>
      <c r="E38" s="503"/>
      <c r="F38" s="503"/>
      <c r="G38" s="503"/>
      <c r="H38" s="503"/>
      <c r="I38" s="503"/>
      <c r="J38" s="503"/>
      <c r="K38" s="503"/>
      <c r="L38" s="503"/>
      <c r="M38" s="503"/>
      <c r="N38" s="503"/>
      <c r="O38" s="503"/>
      <c r="P38" s="503"/>
      <c r="Q38" s="608"/>
      <c r="R38" s="600">
        <v>939003</v>
      </c>
      <c r="S38" s="379"/>
      <c r="T38" s="379"/>
      <c r="U38" s="379"/>
      <c r="V38" s="379"/>
      <c r="W38" s="379"/>
      <c r="X38" s="379"/>
      <c r="Y38" s="601"/>
      <c r="Z38" s="602">
        <v>3.5</v>
      </c>
      <c r="AA38" s="602"/>
      <c r="AB38" s="602"/>
      <c r="AC38" s="602"/>
      <c r="AD38" s="603" t="s">
        <v>201</v>
      </c>
      <c r="AE38" s="603"/>
      <c r="AF38" s="603"/>
      <c r="AG38" s="603"/>
      <c r="AH38" s="603"/>
      <c r="AI38" s="603"/>
      <c r="AJ38" s="603"/>
      <c r="AK38" s="603"/>
      <c r="AL38" s="609" t="s">
        <v>201</v>
      </c>
      <c r="AM38" s="385"/>
      <c r="AN38" s="385"/>
      <c r="AO38" s="610"/>
      <c r="AQ38" s="651" t="s">
        <v>302</v>
      </c>
      <c r="AR38" s="382"/>
      <c r="AS38" s="382"/>
      <c r="AT38" s="382"/>
      <c r="AU38" s="382"/>
      <c r="AV38" s="382"/>
      <c r="AW38" s="382"/>
      <c r="AX38" s="382"/>
      <c r="AY38" s="652"/>
      <c r="AZ38" s="600">
        <v>381994</v>
      </c>
      <c r="BA38" s="379"/>
      <c r="BB38" s="379"/>
      <c r="BC38" s="379"/>
      <c r="BD38" s="631"/>
      <c r="BE38" s="631"/>
      <c r="BF38" s="639"/>
      <c r="BG38" s="607" t="s">
        <v>386</v>
      </c>
      <c r="BH38" s="503"/>
      <c r="BI38" s="503"/>
      <c r="BJ38" s="503"/>
      <c r="BK38" s="503"/>
      <c r="BL38" s="503"/>
      <c r="BM38" s="503"/>
      <c r="BN38" s="503"/>
      <c r="BO38" s="503"/>
      <c r="BP38" s="503"/>
      <c r="BQ38" s="503"/>
      <c r="BR38" s="503"/>
      <c r="BS38" s="503"/>
      <c r="BT38" s="503"/>
      <c r="BU38" s="608"/>
      <c r="BV38" s="600">
        <v>6156</v>
      </c>
      <c r="BW38" s="379"/>
      <c r="BX38" s="379"/>
      <c r="BY38" s="379"/>
      <c r="BZ38" s="379"/>
      <c r="CA38" s="379"/>
      <c r="CB38" s="606"/>
      <c r="CD38" s="607" t="s">
        <v>528</v>
      </c>
      <c r="CE38" s="503"/>
      <c r="CF38" s="503"/>
      <c r="CG38" s="503"/>
      <c r="CH38" s="503"/>
      <c r="CI38" s="503"/>
      <c r="CJ38" s="503"/>
      <c r="CK38" s="503"/>
      <c r="CL38" s="503"/>
      <c r="CM38" s="503"/>
      <c r="CN38" s="503"/>
      <c r="CO38" s="503"/>
      <c r="CP38" s="503"/>
      <c r="CQ38" s="608"/>
      <c r="CR38" s="600">
        <v>1059248</v>
      </c>
      <c r="CS38" s="379"/>
      <c r="CT38" s="379"/>
      <c r="CU38" s="379"/>
      <c r="CV38" s="379"/>
      <c r="CW38" s="379"/>
      <c r="CX38" s="379"/>
      <c r="CY38" s="601"/>
      <c r="CZ38" s="609">
        <v>4.2</v>
      </c>
      <c r="DA38" s="633"/>
      <c r="DB38" s="633"/>
      <c r="DC38" s="634"/>
      <c r="DD38" s="605">
        <v>803373</v>
      </c>
      <c r="DE38" s="379"/>
      <c r="DF38" s="379"/>
      <c r="DG38" s="379"/>
      <c r="DH38" s="379"/>
      <c r="DI38" s="379"/>
      <c r="DJ38" s="379"/>
      <c r="DK38" s="601"/>
      <c r="DL38" s="605">
        <v>689574</v>
      </c>
      <c r="DM38" s="379"/>
      <c r="DN38" s="379"/>
      <c r="DO38" s="379"/>
      <c r="DP38" s="379"/>
      <c r="DQ38" s="379"/>
      <c r="DR38" s="379"/>
      <c r="DS38" s="379"/>
      <c r="DT38" s="379"/>
      <c r="DU38" s="379"/>
      <c r="DV38" s="601"/>
      <c r="DW38" s="609">
        <v>4.2</v>
      </c>
      <c r="DX38" s="633"/>
      <c r="DY38" s="633"/>
      <c r="DZ38" s="633"/>
      <c r="EA38" s="633"/>
      <c r="EB38" s="633"/>
      <c r="EC38" s="635"/>
    </row>
    <row r="39" spans="2:133" ht="11.25" customHeight="1" x14ac:dyDescent="0.15">
      <c r="B39" s="607" t="s">
        <v>370</v>
      </c>
      <c r="C39" s="503"/>
      <c r="D39" s="503"/>
      <c r="E39" s="503"/>
      <c r="F39" s="503"/>
      <c r="G39" s="503"/>
      <c r="H39" s="503"/>
      <c r="I39" s="503"/>
      <c r="J39" s="503"/>
      <c r="K39" s="503"/>
      <c r="L39" s="503"/>
      <c r="M39" s="503"/>
      <c r="N39" s="503"/>
      <c r="O39" s="503"/>
      <c r="P39" s="503"/>
      <c r="Q39" s="608"/>
      <c r="R39" s="600">
        <v>760997</v>
      </c>
      <c r="S39" s="379"/>
      <c r="T39" s="379"/>
      <c r="U39" s="379"/>
      <c r="V39" s="379"/>
      <c r="W39" s="379"/>
      <c r="X39" s="379"/>
      <c r="Y39" s="601"/>
      <c r="Z39" s="602">
        <v>2.9</v>
      </c>
      <c r="AA39" s="602"/>
      <c r="AB39" s="602"/>
      <c r="AC39" s="602"/>
      <c r="AD39" s="603">
        <v>331566</v>
      </c>
      <c r="AE39" s="603"/>
      <c r="AF39" s="603"/>
      <c r="AG39" s="603"/>
      <c r="AH39" s="603"/>
      <c r="AI39" s="603"/>
      <c r="AJ39" s="603"/>
      <c r="AK39" s="603"/>
      <c r="AL39" s="609">
        <v>2.2000000000000002</v>
      </c>
      <c r="AM39" s="385"/>
      <c r="AN39" s="385"/>
      <c r="AO39" s="610"/>
      <c r="AQ39" s="651" t="s">
        <v>529</v>
      </c>
      <c r="AR39" s="382"/>
      <c r="AS39" s="382"/>
      <c r="AT39" s="382"/>
      <c r="AU39" s="382"/>
      <c r="AV39" s="382"/>
      <c r="AW39" s="382"/>
      <c r="AX39" s="382"/>
      <c r="AY39" s="652"/>
      <c r="AZ39" s="600">
        <v>326490</v>
      </c>
      <c r="BA39" s="379"/>
      <c r="BB39" s="379"/>
      <c r="BC39" s="379"/>
      <c r="BD39" s="631"/>
      <c r="BE39" s="631"/>
      <c r="BF39" s="639"/>
      <c r="BG39" s="607" t="s">
        <v>328</v>
      </c>
      <c r="BH39" s="503"/>
      <c r="BI39" s="503"/>
      <c r="BJ39" s="503"/>
      <c r="BK39" s="503"/>
      <c r="BL39" s="503"/>
      <c r="BM39" s="503"/>
      <c r="BN39" s="503"/>
      <c r="BO39" s="503"/>
      <c r="BP39" s="503"/>
      <c r="BQ39" s="503"/>
      <c r="BR39" s="503"/>
      <c r="BS39" s="503"/>
      <c r="BT39" s="503"/>
      <c r="BU39" s="608"/>
      <c r="BV39" s="600">
        <v>9539</v>
      </c>
      <c r="BW39" s="379"/>
      <c r="BX39" s="379"/>
      <c r="BY39" s="379"/>
      <c r="BZ39" s="379"/>
      <c r="CA39" s="379"/>
      <c r="CB39" s="606"/>
      <c r="CD39" s="607" t="s">
        <v>530</v>
      </c>
      <c r="CE39" s="503"/>
      <c r="CF39" s="503"/>
      <c r="CG39" s="503"/>
      <c r="CH39" s="503"/>
      <c r="CI39" s="503"/>
      <c r="CJ39" s="503"/>
      <c r="CK39" s="503"/>
      <c r="CL39" s="503"/>
      <c r="CM39" s="503"/>
      <c r="CN39" s="503"/>
      <c r="CO39" s="503"/>
      <c r="CP39" s="503"/>
      <c r="CQ39" s="608"/>
      <c r="CR39" s="600">
        <v>939612</v>
      </c>
      <c r="CS39" s="631"/>
      <c r="CT39" s="631"/>
      <c r="CU39" s="631"/>
      <c r="CV39" s="631"/>
      <c r="CW39" s="631"/>
      <c r="CX39" s="631"/>
      <c r="CY39" s="632"/>
      <c r="CZ39" s="609">
        <v>3.7</v>
      </c>
      <c r="DA39" s="633"/>
      <c r="DB39" s="633"/>
      <c r="DC39" s="634"/>
      <c r="DD39" s="605">
        <v>921484</v>
      </c>
      <c r="DE39" s="631"/>
      <c r="DF39" s="631"/>
      <c r="DG39" s="631"/>
      <c r="DH39" s="631"/>
      <c r="DI39" s="631"/>
      <c r="DJ39" s="631"/>
      <c r="DK39" s="632"/>
      <c r="DL39" s="605" t="s">
        <v>201</v>
      </c>
      <c r="DM39" s="631"/>
      <c r="DN39" s="631"/>
      <c r="DO39" s="631"/>
      <c r="DP39" s="631"/>
      <c r="DQ39" s="631"/>
      <c r="DR39" s="631"/>
      <c r="DS39" s="631"/>
      <c r="DT39" s="631"/>
      <c r="DU39" s="631"/>
      <c r="DV39" s="632"/>
      <c r="DW39" s="609" t="s">
        <v>201</v>
      </c>
      <c r="DX39" s="633"/>
      <c r="DY39" s="633"/>
      <c r="DZ39" s="633"/>
      <c r="EA39" s="633"/>
      <c r="EB39" s="633"/>
      <c r="EC39" s="635"/>
    </row>
    <row r="40" spans="2:133" ht="11.25" customHeight="1" x14ac:dyDescent="0.15">
      <c r="B40" s="607" t="s">
        <v>390</v>
      </c>
      <c r="C40" s="503"/>
      <c r="D40" s="503"/>
      <c r="E40" s="503"/>
      <c r="F40" s="503"/>
      <c r="G40" s="503"/>
      <c r="H40" s="503"/>
      <c r="I40" s="503"/>
      <c r="J40" s="503"/>
      <c r="K40" s="503"/>
      <c r="L40" s="503"/>
      <c r="M40" s="503"/>
      <c r="N40" s="503"/>
      <c r="O40" s="503"/>
      <c r="P40" s="503"/>
      <c r="Q40" s="608"/>
      <c r="R40" s="600">
        <v>2952100</v>
      </c>
      <c r="S40" s="379"/>
      <c r="T40" s="379"/>
      <c r="U40" s="379"/>
      <c r="V40" s="379"/>
      <c r="W40" s="379"/>
      <c r="X40" s="379"/>
      <c r="Y40" s="601"/>
      <c r="Z40" s="602">
        <v>11.1</v>
      </c>
      <c r="AA40" s="602"/>
      <c r="AB40" s="602"/>
      <c r="AC40" s="602"/>
      <c r="AD40" s="603" t="s">
        <v>201</v>
      </c>
      <c r="AE40" s="603"/>
      <c r="AF40" s="603"/>
      <c r="AG40" s="603"/>
      <c r="AH40" s="603"/>
      <c r="AI40" s="603"/>
      <c r="AJ40" s="603"/>
      <c r="AK40" s="603"/>
      <c r="AL40" s="609" t="s">
        <v>201</v>
      </c>
      <c r="AM40" s="385"/>
      <c r="AN40" s="385"/>
      <c r="AO40" s="610"/>
      <c r="AQ40" s="651" t="s">
        <v>531</v>
      </c>
      <c r="AR40" s="382"/>
      <c r="AS40" s="382"/>
      <c r="AT40" s="382"/>
      <c r="AU40" s="382"/>
      <c r="AV40" s="382"/>
      <c r="AW40" s="382"/>
      <c r="AX40" s="382"/>
      <c r="AY40" s="652"/>
      <c r="AZ40" s="600">
        <v>37380</v>
      </c>
      <c r="BA40" s="379"/>
      <c r="BB40" s="379"/>
      <c r="BC40" s="379"/>
      <c r="BD40" s="631"/>
      <c r="BE40" s="631"/>
      <c r="BF40" s="639"/>
      <c r="BG40" s="680" t="s">
        <v>532</v>
      </c>
      <c r="BH40" s="550"/>
      <c r="BI40" s="550"/>
      <c r="BJ40" s="550"/>
      <c r="BK40" s="550"/>
      <c r="BL40" s="7"/>
      <c r="BM40" s="503" t="s">
        <v>533</v>
      </c>
      <c r="BN40" s="503"/>
      <c r="BO40" s="503"/>
      <c r="BP40" s="503"/>
      <c r="BQ40" s="503"/>
      <c r="BR40" s="503"/>
      <c r="BS40" s="503"/>
      <c r="BT40" s="503"/>
      <c r="BU40" s="608"/>
      <c r="BV40" s="600">
        <v>98</v>
      </c>
      <c r="BW40" s="379"/>
      <c r="BX40" s="379"/>
      <c r="BY40" s="379"/>
      <c r="BZ40" s="379"/>
      <c r="CA40" s="379"/>
      <c r="CB40" s="606"/>
      <c r="CD40" s="607" t="s">
        <v>534</v>
      </c>
      <c r="CE40" s="503"/>
      <c r="CF40" s="503"/>
      <c r="CG40" s="503"/>
      <c r="CH40" s="503"/>
      <c r="CI40" s="503"/>
      <c r="CJ40" s="503"/>
      <c r="CK40" s="503"/>
      <c r="CL40" s="503"/>
      <c r="CM40" s="503"/>
      <c r="CN40" s="503"/>
      <c r="CO40" s="503"/>
      <c r="CP40" s="503"/>
      <c r="CQ40" s="608"/>
      <c r="CR40" s="600">
        <v>545674</v>
      </c>
      <c r="CS40" s="379"/>
      <c r="CT40" s="379"/>
      <c r="CU40" s="379"/>
      <c r="CV40" s="379"/>
      <c r="CW40" s="379"/>
      <c r="CX40" s="379"/>
      <c r="CY40" s="601"/>
      <c r="CZ40" s="609">
        <v>2.2000000000000002</v>
      </c>
      <c r="DA40" s="633"/>
      <c r="DB40" s="633"/>
      <c r="DC40" s="634"/>
      <c r="DD40" s="605">
        <v>525874</v>
      </c>
      <c r="DE40" s="379"/>
      <c r="DF40" s="379"/>
      <c r="DG40" s="379"/>
      <c r="DH40" s="379"/>
      <c r="DI40" s="379"/>
      <c r="DJ40" s="379"/>
      <c r="DK40" s="601"/>
      <c r="DL40" s="605">
        <v>302000</v>
      </c>
      <c r="DM40" s="379"/>
      <c r="DN40" s="379"/>
      <c r="DO40" s="379"/>
      <c r="DP40" s="379"/>
      <c r="DQ40" s="379"/>
      <c r="DR40" s="379"/>
      <c r="DS40" s="379"/>
      <c r="DT40" s="379"/>
      <c r="DU40" s="379"/>
      <c r="DV40" s="601"/>
      <c r="DW40" s="609">
        <v>1.8</v>
      </c>
      <c r="DX40" s="633"/>
      <c r="DY40" s="633"/>
      <c r="DZ40" s="633"/>
      <c r="EA40" s="633"/>
      <c r="EB40" s="633"/>
      <c r="EC40" s="635"/>
    </row>
    <row r="41" spans="2:133" ht="11.25" customHeight="1" x14ac:dyDescent="0.15">
      <c r="B41" s="607" t="s">
        <v>535</v>
      </c>
      <c r="C41" s="503"/>
      <c r="D41" s="503"/>
      <c r="E41" s="503"/>
      <c r="F41" s="503"/>
      <c r="G41" s="503"/>
      <c r="H41" s="503"/>
      <c r="I41" s="503"/>
      <c r="J41" s="503"/>
      <c r="K41" s="503"/>
      <c r="L41" s="503"/>
      <c r="M41" s="503"/>
      <c r="N41" s="503"/>
      <c r="O41" s="503"/>
      <c r="P41" s="503"/>
      <c r="Q41" s="608"/>
      <c r="R41" s="600" t="s">
        <v>201</v>
      </c>
      <c r="S41" s="379"/>
      <c r="T41" s="379"/>
      <c r="U41" s="379"/>
      <c r="V41" s="379"/>
      <c r="W41" s="379"/>
      <c r="X41" s="379"/>
      <c r="Y41" s="601"/>
      <c r="Z41" s="602" t="s">
        <v>201</v>
      </c>
      <c r="AA41" s="602"/>
      <c r="AB41" s="602"/>
      <c r="AC41" s="602"/>
      <c r="AD41" s="603" t="s">
        <v>201</v>
      </c>
      <c r="AE41" s="603"/>
      <c r="AF41" s="603"/>
      <c r="AG41" s="603"/>
      <c r="AH41" s="603"/>
      <c r="AI41" s="603"/>
      <c r="AJ41" s="603"/>
      <c r="AK41" s="603"/>
      <c r="AL41" s="609" t="s">
        <v>201</v>
      </c>
      <c r="AM41" s="385"/>
      <c r="AN41" s="385"/>
      <c r="AO41" s="610"/>
      <c r="AQ41" s="651" t="s">
        <v>536</v>
      </c>
      <c r="AR41" s="382"/>
      <c r="AS41" s="382"/>
      <c r="AT41" s="382"/>
      <c r="AU41" s="382"/>
      <c r="AV41" s="382"/>
      <c r="AW41" s="382"/>
      <c r="AX41" s="382"/>
      <c r="AY41" s="652"/>
      <c r="AZ41" s="600">
        <v>336869</v>
      </c>
      <c r="BA41" s="379"/>
      <c r="BB41" s="379"/>
      <c r="BC41" s="379"/>
      <c r="BD41" s="631"/>
      <c r="BE41" s="631"/>
      <c r="BF41" s="639"/>
      <c r="BG41" s="680"/>
      <c r="BH41" s="550"/>
      <c r="BI41" s="550"/>
      <c r="BJ41" s="550"/>
      <c r="BK41" s="550"/>
      <c r="BL41" s="7"/>
      <c r="BM41" s="503" t="s">
        <v>335</v>
      </c>
      <c r="BN41" s="503"/>
      <c r="BO41" s="503"/>
      <c r="BP41" s="503"/>
      <c r="BQ41" s="503"/>
      <c r="BR41" s="503"/>
      <c r="BS41" s="503"/>
      <c r="BT41" s="503"/>
      <c r="BU41" s="608"/>
      <c r="BV41" s="600" t="s">
        <v>201</v>
      </c>
      <c r="BW41" s="379"/>
      <c r="BX41" s="379"/>
      <c r="BY41" s="379"/>
      <c r="BZ41" s="379"/>
      <c r="CA41" s="379"/>
      <c r="CB41" s="606"/>
      <c r="CD41" s="607" t="s">
        <v>537</v>
      </c>
      <c r="CE41" s="503"/>
      <c r="CF41" s="503"/>
      <c r="CG41" s="503"/>
      <c r="CH41" s="503"/>
      <c r="CI41" s="503"/>
      <c r="CJ41" s="503"/>
      <c r="CK41" s="503"/>
      <c r="CL41" s="503"/>
      <c r="CM41" s="503"/>
      <c r="CN41" s="503"/>
      <c r="CO41" s="503"/>
      <c r="CP41" s="503"/>
      <c r="CQ41" s="608"/>
      <c r="CR41" s="600" t="s">
        <v>201</v>
      </c>
      <c r="CS41" s="631"/>
      <c r="CT41" s="631"/>
      <c r="CU41" s="631"/>
      <c r="CV41" s="631"/>
      <c r="CW41" s="631"/>
      <c r="CX41" s="631"/>
      <c r="CY41" s="632"/>
      <c r="CZ41" s="609" t="s">
        <v>201</v>
      </c>
      <c r="DA41" s="633"/>
      <c r="DB41" s="633"/>
      <c r="DC41" s="634"/>
      <c r="DD41" s="605" t="s">
        <v>201</v>
      </c>
      <c r="DE41" s="631"/>
      <c r="DF41" s="631"/>
      <c r="DG41" s="631"/>
      <c r="DH41" s="631"/>
      <c r="DI41" s="631"/>
      <c r="DJ41" s="631"/>
      <c r="DK41" s="632"/>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07" t="s">
        <v>538</v>
      </c>
      <c r="C42" s="503"/>
      <c r="D42" s="503"/>
      <c r="E42" s="503"/>
      <c r="F42" s="503"/>
      <c r="G42" s="503"/>
      <c r="H42" s="503"/>
      <c r="I42" s="503"/>
      <c r="J42" s="503"/>
      <c r="K42" s="503"/>
      <c r="L42" s="503"/>
      <c r="M42" s="503"/>
      <c r="N42" s="503"/>
      <c r="O42" s="503"/>
      <c r="P42" s="503"/>
      <c r="Q42" s="608"/>
      <c r="R42" s="600" t="s">
        <v>201</v>
      </c>
      <c r="S42" s="379"/>
      <c r="T42" s="379"/>
      <c r="U42" s="379"/>
      <c r="V42" s="379"/>
      <c r="W42" s="379"/>
      <c r="X42" s="379"/>
      <c r="Y42" s="601"/>
      <c r="Z42" s="602" t="s">
        <v>201</v>
      </c>
      <c r="AA42" s="602"/>
      <c r="AB42" s="602"/>
      <c r="AC42" s="602"/>
      <c r="AD42" s="603" t="s">
        <v>201</v>
      </c>
      <c r="AE42" s="603"/>
      <c r="AF42" s="603"/>
      <c r="AG42" s="603"/>
      <c r="AH42" s="603"/>
      <c r="AI42" s="603"/>
      <c r="AJ42" s="603"/>
      <c r="AK42" s="603"/>
      <c r="AL42" s="609" t="s">
        <v>201</v>
      </c>
      <c r="AM42" s="385"/>
      <c r="AN42" s="385"/>
      <c r="AO42" s="610"/>
      <c r="AQ42" s="659" t="s">
        <v>539</v>
      </c>
      <c r="AR42" s="660"/>
      <c r="AS42" s="660"/>
      <c r="AT42" s="660"/>
      <c r="AU42" s="660"/>
      <c r="AV42" s="660"/>
      <c r="AW42" s="660"/>
      <c r="AX42" s="660"/>
      <c r="AY42" s="661"/>
      <c r="AZ42" s="662">
        <v>684999</v>
      </c>
      <c r="BA42" s="663"/>
      <c r="BB42" s="663"/>
      <c r="BC42" s="663"/>
      <c r="BD42" s="644"/>
      <c r="BE42" s="644"/>
      <c r="BF42" s="645"/>
      <c r="BG42" s="566"/>
      <c r="BH42" s="567"/>
      <c r="BI42" s="567"/>
      <c r="BJ42" s="567"/>
      <c r="BK42" s="567"/>
      <c r="BL42" s="20"/>
      <c r="BM42" s="614" t="s">
        <v>202</v>
      </c>
      <c r="BN42" s="614"/>
      <c r="BO42" s="614"/>
      <c r="BP42" s="614"/>
      <c r="BQ42" s="614"/>
      <c r="BR42" s="614"/>
      <c r="BS42" s="614"/>
      <c r="BT42" s="614"/>
      <c r="BU42" s="615"/>
      <c r="BV42" s="662">
        <v>316</v>
      </c>
      <c r="BW42" s="663"/>
      <c r="BX42" s="663"/>
      <c r="BY42" s="663"/>
      <c r="BZ42" s="663"/>
      <c r="CA42" s="663"/>
      <c r="CB42" s="664"/>
      <c r="CD42" s="607" t="s">
        <v>276</v>
      </c>
      <c r="CE42" s="503"/>
      <c r="CF42" s="503"/>
      <c r="CG42" s="503"/>
      <c r="CH42" s="503"/>
      <c r="CI42" s="503"/>
      <c r="CJ42" s="503"/>
      <c r="CK42" s="503"/>
      <c r="CL42" s="503"/>
      <c r="CM42" s="503"/>
      <c r="CN42" s="503"/>
      <c r="CO42" s="503"/>
      <c r="CP42" s="503"/>
      <c r="CQ42" s="608"/>
      <c r="CR42" s="600">
        <v>3220979</v>
      </c>
      <c r="CS42" s="631"/>
      <c r="CT42" s="631"/>
      <c r="CU42" s="631"/>
      <c r="CV42" s="631"/>
      <c r="CW42" s="631"/>
      <c r="CX42" s="631"/>
      <c r="CY42" s="632"/>
      <c r="CZ42" s="609">
        <v>12.8</v>
      </c>
      <c r="DA42" s="633"/>
      <c r="DB42" s="633"/>
      <c r="DC42" s="634"/>
      <c r="DD42" s="605">
        <v>730246</v>
      </c>
      <c r="DE42" s="631"/>
      <c r="DF42" s="631"/>
      <c r="DG42" s="631"/>
      <c r="DH42" s="631"/>
      <c r="DI42" s="631"/>
      <c r="DJ42" s="631"/>
      <c r="DK42" s="632"/>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B43" s="607" t="s">
        <v>540</v>
      </c>
      <c r="C43" s="503"/>
      <c r="D43" s="503"/>
      <c r="E43" s="503"/>
      <c r="F43" s="503"/>
      <c r="G43" s="503"/>
      <c r="H43" s="503"/>
      <c r="I43" s="503"/>
      <c r="J43" s="503"/>
      <c r="K43" s="503"/>
      <c r="L43" s="503"/>
      <c r="M43" s="503"/>
      <c r="N43" s="503"/>
      <c r="O43" s="503"/>
      <c r="P43" s="503"/>
      <c r="Q43" s="608"/>
      <c r="R43" s="600">
        <v>973000</v>
      </c>
      <c r="S43" s="379"/>
      <c r="T43" s="379"/>
      <c r="U43" s="379"/>
      <c r="V43" s="379"/>
      <c r="W43" s="379"/>
      <c r="X43" s="379"/>
      <c r="Y43" s="601"/>
      <c r="Z43" s="602">
        <v>3.7</v>
      </c>
      <c r="AA43" s="602"/>
      <c r="AB43" s="602"/>
      <c r="AC43" s="602"/>
      <c r="AD43" s="603" t="s">
        <v>201</v>
      </c>
      <c r="AE43" s="603"/>
      <c r="AF43" s="603"/>
      <c r="AG43" s="603"/>
      <c r="AH43" s="603"/>
      <c r="AI43" s="603"/>
      <c r="AJ43" s="603"/>
      <c r="AK43" s="603"/>
      <c r="AL43" s="609" t="s">
        <v>201</v>
      </c>
      <c r="AM43" s="385"/>
      <c r="AN43" s="385"/>
      <c r="AO43" s="610"/>
      <c r="CD43" s="607" t="s">
        <v>83</v>
      </c>
      <c r="CE43" s="503"/>
      <c r="CF43" s="503"/>
      <c r="CG43" s="503"/>
      <c r="CH43" s="503"/>
      <c r="CI43" s="503"/>
      <c r="CJ43" s="503"/>
      <c r="CK43" s="503"/>
      <c r="CL43" s="503"/>
      <c r="CM43" s="503"/>
      <c r="CN43" s="503"/>
      <c r="CO43" s="503"/>
      <c r="CP43" s="503"/>
      <c r="CQ43" s="608"/>
      <c r="CR43" s="600">
        <v>200307</v>
      </c>
      <c r="CS43" s="631"/>
      <c r="CT43" s="631"/>
      <c r="CU43" s="631"/>
      <c r="CV43" s="631"/>
      <c r="CW43" s="631"/>
      <c r="CX43" s="631"/>
      <c r="CY43" s="632"/>
      <c r="CZ43" s="609">
        <v>0.8</v>
      </c>
      <c r="DA43" s="633"/>
      <c r="DB43" s="633"/>
      <c r="DC43" s="634"/>
      <c r="DD43" s="605">
        <v>200307</v>
      </c>
      <c r="DE43" s="631"/>
      <c r="DF43" s="631"/>
      <c r="DG43" s="631"/>
      <c r="DH43" s="631"/>
      <c r="DI43" s="631"/>
      <c r="DJ43" s="631"/>
      <c r="DK43" s="632"/>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B44" s="613" t="s">
        <v>541</v>
      </c>
      <c r="C44" s="614"/>
      <c r="D44" s="614"/>
      <c r="E44" s="614"/>
      <c r="F44" s="614"/>
      <c r="G44" s="614"/>
      <c r="H44" s="614"/>
      <c r="I44" s="614"/>
      <c r="J44" s="614"/>
      <c r="K44" s="614"/>
      <c r="L44" s="614"/>
      <c r="M44" s="614"/>
      <c r="N44" s="614"/>
      <c r="O44" s="614"/>
      <c r="P44" s="614"/>
      <c r="Q44" s="615"/>
      <c r="R44" s="662">
        <v>26544628</v>
      </c>
      <c r="S44" s="663"/>
      <c r="T44" s="663"/>
      <c r="U44" s="663"/>
      <c r="V44" s="663"/>
      <c r="W44" s="663"/>
      <c r="X44" s="663"/>
      <c r="Y44" s="665"/>
      <c r="Z44" s="666">
        <v>100</v>
      </c>
      <c r="AA44" s="666"/>
      <c r="AB44" s="666"/>
      <c r="AC44" s="666"/>
      <c r="AD44" s="667">
        <v>15401076</v>
      </c>
      <c r="AE44" s="667"/>
      <c r="AF44" s="667"/>
      <c r="AG44" s="667"/>
      <c r="AH44" s="667"/>
      <c r="AI44" s="667"/>
      <c r="AJ44" s="667"/>
      <c r="AK44" s="667"/>
      <c r="AL44" s="668">
        <v>100</v>
      </c>
      <c r="AM44" s="643"/>
      <c r="AN44" s="643"/>
      <c r="AO44" s="669"/>
      <c r="CD44" s="571" t="s">
        <v>178</v>
      </c>
      <c r="CE44" s="490"/>
      <c r="CF44" s="607" t="s">
        <v>542</v>
      </c>
      <c r="CG44" s="503"/>
      <c r="CH44" s="503"/>
      <c r="CI44" s="503"/>
      <c r="CJ44" s="503"/>
      <c r="CK44" s="503"/>
      <c r="CL44" s="503"/>
      <c r="CM44" s="503"/>
      <c r="CN44" s="503"/>
      <c r="CO44" s="503"/>
      <c r="CP44" s="503"/>
      <c r="CQ44" s="608"/>
      <c r="CR44" s="600">
        <v>3103305</v>
      </c>
      <c r="CS44" s="379"/>
      <c r="CT44" s="379"/>
      <c r="CU44" s="379"/>
      <c r="CV44" s="379"/>
      <c r="CW44" s="379"/>
      <c r="CX44" s="379"/>
      <c r="CY44" s="601"/>
      <c r="CZ44" s="609">
        <v>12.3</v>
      </c>
      <c r="DA44" s="385"/>
      <c r="DB44" s="385"/>
      <c r="DC44" s="612"/>
      <c r="DD44" s="605">
        <v>706707</v>
      </c>
      <c r="DE44" s="379"/>
      <c r="DF44" s="379"/>
      <c r="DG44" s="379"/>
      <c r="DH44" s="379"/>
      <c r="DI44" s="379"/>
      <c r="DJ44" s="379"/>
      <c r="DK44" s="601"/>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2"/>
      <c r="CE45" s="493"/>
      <c r="CF45" s="607" t="s">
        <v>543</v>
      </c>
      <c r="CG45" s="503"/>
      <c r="CH45" s="503"/>
      <c r="CI45" s="503"/>
      <c r="CJ45" s="503"/>
      <c r="CK45" s="503"/>
      <c r="CL45" s="503"/>
      <c r="CM45" s="503"/>
      <c r="CN45" s="503"/>
      <c r="CO45" s="503"/>
      <c r="CP45" s="503"/>
      <c r="CQ45" s="608"/>
      <c r="CR45" s="600">
        <v>713733</v>
      </c>
      <c r="CS45" s="631"/>
      <c r="CT45" s="631"/>
      <c r="CU45" s="631"/>
      <c r="CV45" s="631"/>
      <c r="CW45" s="631"/>
      <c r="CX45" s="631"/>
      <c r="CY45" s="632"/>
      <c r="CZ45" s="609">
        <v>2.8</v>
      </c>
      <c r="DA45" s="633"/>
      <c r="DB45" s="633"/>
      <c r="DC45" s="634"/>
      <c r="DD45" s="605">
        <v>137099</v>
      </c>
      <c r="DE45" s="631"/>
      <c r="DF45" s="631"/>
      <c r="DG45" s="631"/>
      <c r="DH45" s="631"/>
      <c r="DI45" s="631"/>
      <c r="DJ45" s="631"/>
      <c r="DK45" s="632"/>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1" t="s">
        <v>54</v>
      </c>
      <c r="CD46" s="572"/>
      <c r="CE46" s="493"/>
      <c r="CF46" s="607" t="s">
        <v>544</v>
      </c>
      <c r="CG46" s="503"/>
      <c r="CH46" s="503"/>
      <c r="CI46" s="503"/>
      <c r="CJ46" s="503"/>
      <c r="CK46" s="503"/>
      <c r="CL46" s="503"/>
      <c r="CM46" s="503"/>
      <c r="CN46" s="503"/>
      <c r="CO46" s="503"/>
      <c r="CP46" s="503"/>
      <c r="CQ46" s="608"/>
      <c r="CR46" s="600">
        <v>2349940</v>
      </c>
      <c r="CS46" s="379"/>
      <c r="CT46" s="379"/>
      <c r="CU46" s="379"/>
      <c r="CV46" s="379"/>
      <c r="CW46" s="379"/>
      <c r="CX46" s="379"/>
      <c r="CY46" s="601"/>
      <c r="CZ46" s="609">
        <v>9.3000000000000007</v>
      </c>
      <c r="DA46" s="385"/>
      <c r="DB46" s="385"/>
      <c r="DC46" s="612"/>
      <c r="DD46" s="605">
        <v>552821</v>
      </c>
      <c r="DE46" s="379"/>
      <c r="DF46" s="379"/>
      <c r="DG46" s="379"/>
      <c r="DH46" s="379"/>
      <c r="DI46" s="379"/>
      <c r="DJ46" s="379"/>
      <c r="DK46" s="601"/>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684" t="s">
        <v>545</v>
      </c>
      <c r="C47" s="684"/>
      <c r="D47" s="684"/>
      <c r="E47" s="684"/>
      <c r="F47" s="684"/>
      <c r="G47" s="684"/>
      <c r="H47" s="684"/>
      <c r="I47" s="684"/>
      <c r="J47" s="684"/>
      <c r="K47" s="684"/>
      <c r="L47" s="684"/>
      <c r="M47" s="684"/>
      <c r="N47" s="684"/>
      <c r="O47" s="684"/>
      <c r="P47" s="684"/>
      <c r="Q47" s="684"/>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684"/>
      <c r="AQ47" s="684"/>
      <c r="AR47" s="684"/>
      <c r="AS47" s="684"/>
      <c r="AT47" s="684"/>
      <c r="AU47" s="684"/>
      <c r="AV47" s="684"/>
      <c r="AW47" s="684"/>
      <c r="AX47" s="684"/>
      <c r="AY47" s="684"/>
      <c r="AZ47" s="684"/>
      <c r="BA47" s="684"/>
      <c r="BB47" s="684"/>
      <c r="BC47" s="684"/>
      <c r="BD47" s="684"/>
      <c r="BE47" s="684"/>
      <c r="BF47" s="684"/>
      <c r="BG47" s="684"/>
      <c r="BH47" s="684"/>
      <c r="BI47" s="684"/>
      <c r="BJ47" s="684"/>
      <c r="BK47" s="684"/>
      <c r="BL47" s="684"/>
      <c r="BM47" s="684"/>
      <c r="BN47" s="684"/>
      <c r="BO47" s="684"/>
      <c r="BP47" s="684"/>
      <c r="BQ47" s="684"/>
      <c r="BR47" s="684"/>
      <c r="BS47" s="684"/>
      <c r="BT47" s="684"/>
      <c r="BU47" s="684"/>
      <c r="BV47" s="684"/>
      <c r="BW47" s="684"/>
      <c r="BX47" s="684"/>
      <c r="BY47" s="684"/>
      <c r="BZ47" s="684"/>
      <c r="CA47" s="684"/>
      <c r="CB47" s="684"/>
      <c r="CD47" s="572"/>
      <c r="CE47" s="493"/>
      <c r="CF47" s="607" t="s">
        <v>546</v>
      </c>
      <c r="CG47" s="503"/>
      <c r="CH47" s="503"/>
      <c r="CI47" s="503"/>
      <c r="CJ47" s="503"/>
      <c r="CK47" s="503"/>
      <c r="CL47" s="503"/>
      <c r="CM47" s="503"/>
      <c r="CN47" s="503"/>
      <c r="CO47" s="503"/>
      <c r="CP47" s="503"/>
      <c r="CQ47" s="608"/>
      <c r="CR47" s="600">
        <v>117674</v>
      </c>
      <c r="CS47" s="631"/>
      <c r="CT47" s="631"/>
      <c r="CU47" s="631"/>
      <c r="CV47" s="631"/>
      <c r="CW47" s="631"/>
      <c r="CX47" s="631"/>
      <c r="CY47" s="632"/>
      <c r="CZ47" s="609">
        <v>0.5</v>
      </c>
      <c r="DA47" s="633"/>
      <c r="DB47" s="633"/>
      <c r="DC47" s="634"/>
      <c r="DD47" s="605">
        <v>23539</v>
      </c>
      <c r="DE47" s="631"/>
      <c r="DF47" s="631"/>
      <c r="DG47" s="631"/>
      <c r="DH47" s="631"/>
      <c r="DI47" s="631"/>
      <c r="DJ47" s="631"/>
      <c r="DK47" s="632"/>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684" t="s">
        <v>263</v>
      </c>
      <c r="C48" s="684"/>
      <c r="D48" s="684"/>
      <c r="E48" s="684"/>
      <c r="F48" s="684"/>
      <c r="G48" s="684"/>
      <c r="H48" s="684"/>
      <c r="I48" s="684"/>
      <c r="J48" s="684"/>
      <c r="K48" s="684"/>
      <c r="L48" s="684"/>
      <c r="M48" s="684"/>
      <c r="N48" s="684"/>
      <c r="O48" s="684"/>
      <c r="P48" s="684"/>
      <c r="Q48" s="684"/>
      <c r="R48" s="684"/>
      <c r="S48" s="684"/>
      <c r="T48" s="684"/>
      <c r="U48" s="684"/>
      <c r="V48" s="684"/>
      <c r="W48" s="684"/>
      <c r="X48" s="684"/>
      <c r="Y48" s="684"/>
      <c r="Z48" s="684"/>
      <c r="AA48" s="684"/>
      <c r="AB48" s="684"/>
      <c r="AC48" s="684"/>
      <c r="AD48" s="684"/>
      <c r="AE48" s="684"/>
      <c r="AF48" s="684"/>
      <c r="AG48" s="684"/>
      <c r="AH48" s="684"/>
      <c r="AI48" s="684"/>
      <c r="AJ48" s="684"/>
      <c r="AK48" s="684"/>
      <c r="AL48" s="684"/>
      <c r="AM48" s="684"/>
      <c r="AN48" s="684"/>
      <c r="AO48" s="684"/>
      <c r="AP48" s="684"/>
      <c r="AQ48" s="684"/>
      <c r="AR48" s="684"/>
      <c r="AS48" s="684"/>
      <c r="AT48" s="684"/>
      <c r="AU48" s="684"/>
      <c r="AV48" s="684"/>
      <c r="AW48" s="684"/>
      <c r="AX48" s="684"/>
      <c r="AY48" s="684"/>
      <c r="AZ48" s="684"/>
      <c r="BA48" s="684"/>
      <c r="BB48" s="684"/>
      <c r="BC48" s="684"/>
      <c r="BD48" s="684"/>
      <c r="BE48" s="684"/>
      <c r="BF48" s="684"/>
      <c r="BG48" s="684"/>
      <c r="BH48" s="684"/>
      <c r="BI48" s="684"/>
      <c r="BJ48" s="684"/>
      <c r="BK48" s="684"/>
      <c r="BL48" s="684"/>
      <c r="BM48" s="684"/>
      <c r="BN48" s="684"/>
      <c r="BO48" s="684"/>
      <c r="BP48" s="684"/>
      <c r="BQ48" s="684"/>
      <c r="BR48" s="684"/>
      <c r="BS48" s="684"/>
      <c r="BT48" s="684"/>
      <c r="BU48" s="684"/>
      <c r="BV48" s="684"/>
      <c r="BW48" s="684"/>
      <c r="BX48" s="684"/>
      <c r="BY48" s="684"/>
      <c r="BZ48" s="684"/>
      <c r="CA48" s="684"/>
      <c r="CB48" s="684"/>
      <c r="CD48" s="573"/>
      <c r="CE48" s="575"/>
      <c r="CF48" s="607" t="s">
        <v>547</v>
      </c>
      <c r="CG48" s="503"/>
      <c r="CH48" s="503"/>
      <c r="CI48" s="503"/>
      <c r="CJ48" s="503"/>
      <c r="CK48" s="503"/>
      <c r="CL48" s="503"/>
      <c r="CM48" s="503"/>
      <c r="CN48" s="503"/>
      <c r="CO48" s="503"/>
      <c r="CP48" s="503"/>
      <c r="CQ48" s="608"/>
      <c r="CR48" s="600" t="s">
        <v>201</v>
      </c>
      <c r="CS48" s="379"/>
      <c r="CT48" s="379"/>
      <c r="CU48" s="379"/>
      <c r="CV48" s="379"/>
      <c r="CW48" s="379"/>
      <c r="CX48" s="379"/>
      <c r="CY48" s="601"/>
      <c r="CZ48" s="609" t="s">
        <v>201</v>
      </c>
      <c r="DA48" s="385"/>
      <c r="DB48" s="385"/>
      <c r="DC48" s="612"/>
      <c r="DD48" s="605" t="s">
        <v>201</v>
      </c>
      <c r="DE48" s="379"/>
      <c r="DF48" s="379"/>
      <c r="DG48" s="379"/>
      <c r="DH48" s="379"/>
      <c r="DI48" s="379"/>
      <c r="DJ48" s="379"/>
      <c r="DK48" s="601"/>
      <c r="DL48" s="653"/>
      <c r="DM48" s="654"/>
      <c r="DN48" s="654"/>
      <c r="DO48" s="654"/>
      <c r="DP48" s="654"/>
      <c r="DQ48" s="654"/>
      <c r="DR48" s="654"/>
      <c r="DS48" s="654"/>
      <c r="DT48" s="654"/>
      <c r="DU48" s="654"/>
      <c r="DV48" s="655"/>
      <c r="DW48" s="656"/>
      <c r="DX48" s="657"/>
      <c r="DY48" s="657"/>
      <c r="DZ48" s="657"/>
      <c r="EA48" s="657"/>
      <c r="EB48" s="657"/>
      <c r="EC48" s="658"/>
    </row>
    <row r="49" spans="2:133" ht="11.25" customHeight="1" x14ac:dyDescent="0.15">
      <c r="B49" s="41"/>
      <c r="CD49" s="613" t="s">
        <v>195</v>
      </c>
      <c r="CE49" s="614"/>
      <c r="CF49" s="614"/>
      <c r="CG49" s="614"/>
      <c r="CH49" s="614"/>
      <c r="CI49" s="614"/>
      <c r="CJ49" s="614"/>
      <c r="CK49" s="614"/>
      <c r="CL49" s="614"/>
      <c r="CM49" s="614"/>
      <c r="CN49" s="614"/>
      <c r="CO49" s="614"/>
      <c r="CP49" s="614"/>
      <c r="CQ49" s="615"/>
      <c r="CR49" s="662">
        <v>25166129</v>
      </c>
      <c r="CS49" s="644"/>
      <c r="CT49" s="644"/>
      <c r="CU49" s="644"/>
      <c r="CV49" s="644"/>
      <c r="CW49" s="644"/>
      <c r="CX49" s="644"/>
      <c r="CY49" s="670"/>
      <c r="CZ49" s="668">
        <v>100</v>
      </c>
      <c r="DA49" s="671"/>
      <c r="DB49" s="671"/>
      <c r="DC49" s="672"/>
      <c r="DD49" s="673">
        <v>17486278</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row r="50" spans="2:133" hidden="1" x14ac:dyDescent="0.15">
      <c r="B50" s="41"/>
    </row>
  </sheetData>
  <sheetProtection password="C5BB"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8" scale="9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85" t="s">
        <v>298</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5"/>
      <c r="BA2" s="685"/>
      <c r="BB2" s="685"/>
      <c r="BC2" s="685"/>
      <c r="BD2" s="685"/>
      <c r="BE2" s="685"/>
      <c r="BF2" s="685"/>
      <c r="BG2" s="685"/>
      <c r="BH2" s="685"/>
      <c r="BI2" s="685"/>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86" t="s">
        <v>301</v>
      </c>
      <c r="DK2" s="687"/>
      <c r="DL2" s="687"/>
      <c r="DM2" s="687"/>
      <c r="DN2" s="687"/>
      <c r="DO2" s="688"/>
      <c r="DP2" s="50"/>
      <c r="DQ2" s="686" t="s">
        <v>237</v>
      </c>
      <c r="DR2" s="687"/>
      <c r="DS2" s="687"/>
      <c r="DT2" s="687"/>
      <c r="DU2" s="687"/>
      <c r="DV2" s="687"/>
      <c r="DW2" s="687"/>
      <c r="DX2" s="687"/>
      <c r="DY2" s="687"/>
      <c r="DZ2" s="688"/>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89" t="s">
        <v>393</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56"/>
      <c r="BA4" s="56"/>
      <c r="BB4" s="56"/>
      <c r="BC4" s="56"/>
      <c r="BD4" s="56"/>
      <c r="BE4" s="67"/>
      <c r="BF4" s="67"/>
      <c r="BG4" s="67"/>
      <c r="BH4" s="67"/>
      <c r="BI4" s="67"/>
      <c r="BJ4" s="67"/>
      <c r="BK4" s="67"/>
      <c r="BL4" s="67"/>
      <c r="BM4" s="67"/>
      <c r="BN4" s="67"/>
      <c r="BO4" s="67"/>
      <c r="BP4" s="67"/>
      <c r="BQ4" s="690" t="s">
        <v>394</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7"/>
    </row>
    <row r="5" spans="1:131" s="47" customFormat="1" ht="26.25" customHeight="1" x14ac:dyDescent="0.15">
      <c r="A5" s="713" t="s">
        <v>395</v>
      </c>
      <c r="B5" s="714"/>
      <c r="C5" s="714"/>
      <c r="D5" s="714"/>
      <c r="E5" s="714"/>
      <c r="F5" s="714"/>
      <c r="G5" s="714"/>
      <c r="H5" s="714"/>
      <c r="I5" s="714"/>
      <c r="J5" s="714"/>
      <c r="K5" s="714"/>
      <c r="L5" s="714"/>
      <c r="M5" s="714"/>
      <c r="N5" s="714"/>
      <c r="O5" s="714"/>
      <c r="P5" s="715"/>
      <c r="Q5" s="707" t="s">
        <v>182</v>
      </c>
      <c r="R5" s="708"/>
      <c r="S5" s="708"/>
      <c r="T5" s="708"/>
      <c r="U5" s="719"/>
      <c r="V5" s="707" t="s">
        <v>396</v>
      </c>
      <c r="W5" s="708"/>
      <c r="X5" s="708"/>
      <c r="Y5" s="708"/>
      <c r="Z5" s="719"/>
      <c r="AA5" s="707" t="s">
        <v>397</v>
      </c>
      <c r="AB5" s="708"/>
      <c r="AC5" s="708"/>
      <c r="AD5" s="708"/>
      <c r="AE5" s="708"/>
      <c r="AF5" s="998" t="s">
        <v>179</v>
      </c>
      <c r="AG5" s="708"/>
      <c r="AH5" s="708"/>
      <c r="AI5" s="708"/>
      <c r="AJ5" s="709"/>
      <c r="AK5" s="708" t="s">
        <v>152</v>
      </c>
      <c r="AL5" s="708"/>
      <c r="AM5" s="708"/>
      <c r="AN5" s="708"/>
      <c r="AO5" s="719"/>
      <c r="AP5" s="707" t="s">
        <v>398</v>
      </c>
      <c r="AQ5" s="708"/>
      <c r="AR5" s="708"/>
      <c r="AS5" s="708"/>
      <c r="AT5" s="719"/>
      <c r="AU5" s="707" t="s">
        <v>400</v>
      </c>
      <c r="AV5" s="708"/>
      <c r="AW5" s="708"/>
      <c r="AX5" s="708"/>
      <c r="AY5" s="709"/>
      <c r="AZ5" s="56"/>
      <c r="BA5" s="56"/>
      <c r="BB5" s="56"/>
      <c r="BC5" s="56"/>
      <c r="BD5" s="56"/>
      <c r="BE5" s="67"/>
      <c r="BF5" s="67"/>
      <c r="BG5" s="67"/>
      <c r="BH5" s="67"/>
      <c r="BI5" s="67"/>
      <c r="BJ5" s="67"/>
      <c r="BK5" s="67"/>
      <c r="BL5" s="67"/>
      <c r="BM5" s="67"/>
      <c r="BN5" s="67"/>
      <c r="BO5" s="67"/>
      <c r="BP5" s="67"/>
      <c r="BQ5" s="713" t="s">
        <v>401</v>
      </c>
      <c r="BR5" s="714"/>
      <c r="BS5" s="714"/>
      <c r="BT5" s="714"/>
      <c r="BU5" s="714"/>
      <c r="BV5" s="714"/>
      <c r="BW5" s="714"/>
      <c r="BX5" s="714"/>
      <c r="BY5" s="714"/>
      <c r="BZ5" s="714"/>
      <c r="CA5" s="714"/>
      <c r="CB5" s="714"/>
      <c r="CC5" s="714"/>
      <c r="CD5" s="714"/>
      <c r="CE5" s="714"/>
      <c r="CF5" s="714"/>
      <c r="CG5" s="715"/>
      <c r="CH5" s="707" t="s">
        <v>163</v>
      </c>
      <c r="CI5" s="708"/>
      <c r="CJ5" s="708"/>
      <c r="CK5" s="708"/>
      <c r="CL5" s="719"/>
      <c r="CM5" s="707" t="s">
        <v>316</v>
      </c>
      <c r="CN5" s="708"/>
      <c r="CO5" s="708"/>
      <c r="CP5" s="708"/>
      <c r="CQ5" s="719"/>
      <c r="CR5" s="707" t="s">
        <v>243</v>
      </c>
      <c r="CS5" s="708"/>
      <c r="CT5" s="708"/>
      <c r="CU5" s="708"/>
      <c r="CV5" s="719"/>
      <c r="CW5" s="707" t="s">
        <v>55</v>
      </c>
      <c r="CX5" s="708"/>
      <c r="CY5" s="708"/>
      <c r="CZ5" s="708"/>
      <c r="DA5" s="719"/>
      <c r="DB5" s="707" t="s">
        <v>380</v>
      </c>
      <c r="DC5" s="708"/>
      <c r="DD5" s="708"/>
      <c r="DE5" s="708"/>
      <c r="DF5" s="719"/>
      <c r="DG5" s="721" t="s">
        <v>239</v>
      </c>
      <c r="DH5" s="722"/>
      <c r="DI5" s="722"/>
      <c r="DJ5" s="722"/>
      <c r="DK5" s="723"/>
      <c r="DL5" s="721" t="s">
        <v>402</v>
      </c>
      <c r="DM5" s="722"/>
      <c r="DN5" s="722"/>
      <c r="DO5" s="722"/>
      <c r="DP5" s="723"/>
      <c r="DQ5" s="707" t="s">
        <v>403</v>
      </c>
      <c r="DR5" s="708"/>
      <c r="DS5" s="708"/>
      <c r="DT5" s="708"/>
      <c r="DU5" s="719"/>
      <c r="DV5" s="707" t="s">
        <v>400</v>
      </c>
      <c r="DW5" s="708"/>
      <c r="DX5" s="708"/>
      <c r="DY5" s="708"/>
      <c r="DZ5" s="709"/>
      <c r="EA5" s="67"/>
    </row>
    <row r="6" spans="1:131" s="47" customFormat="1" ht="26.25" customHeight="1" x14ac:dyDescent="0.15">
      <c r="A6" s="716"/>
      <c r="B6" s="717"/>
      <c r="C6" s="717"/>
      <c r="D6" s="717"/>
      <c r="E6" s="717"/>
      <c r="F6" s="717"/>
      <c r="G6" s="717"/>
      <c r="H6" s="717"/>
      <c r="I6" s="717"/>
      <c r="J6" s="717"/>
      <c r="K6" s="717"/>
      <c r="L6" s="717"/>
      <c r="M6" s="717"/>
      <c r="N6" s="717"/>
      <c r="O6" s="717"/>
      <c r="P6" s="718"/>
      <c r="Q6" s="710"/>
      <c r="R6" s="711"/>
      <c r="S6" s="711"/>
      <c r="T6" s="711"/>
      <c r="U6" s="720"/>
      <c r="V6" s="710"/>
      <c r="W6" s="711"/>
      <c r="X6" s="711"/>
      <c r="Y6" s="711"/>
      <c r="Z6" s="720"/>
      <c r="AA6" s="710"/>
      <c r="AB6" s="711"/>
      <c r="AC6" s="711"/>
      <c r="AD6" s="711"/>
      <c r="AE6" s="711"/>
      <c r="AF6" s="999"/>
      <c r="AG6" s="711"/>
      <c r="AH6" s="711"/>
      <c r="AI6" s="711"/>
      <c r="AJ6" s="712"/>
      <c r="AK6" s="711"/>
      <c r="AL6" s="711"/>
      <c r="AM6" s="711"/>
      <c r="AN6" s="711"/>
      <c r="AO6" s="720"/>
      <c r="AP6" s="710"/>
      <c r="AQ6" s="711"/>
      <c r="AR6" s="711"/>
      <c r="AS6" s="711"/>
      <c r="AT6" s="720"/>
      <c r="AU6" s="710"/>
      <c r="AV6" s="711"/>
      <c r="AW6" s="711"/>
      <c r="AX6" s="711"/>
      <c r="AY6" s="712"/>
      <c r="AZ6" s="56"/>
      <c r="BA6" s="56"/>
      <c r="BB6" s="56"/>
      <c r="BC6" s="56"/>
      <c r="BD6" s="56"/>
      <c r="BE6" s="67"/>
      <c r="BF6" s="67"/>
      <c r="BG6" s="67"/>
      <c r="BH6" s="67"/>
      <c r="BI6" s="67"/>
      <c r="BJ6" s="67"/>
      <c r="BK6" s="67"/>
      <c r="BL6" s="67"/>
      <c r="BM6" s="67"/>
      <c r="BN6" s="67"/>
      <c r="BO6" s="67"/>
      <c r="BP6" s="67"/>
      <c r="BQ6" s="716"/>
      <c r="BR6" s="717"/>
      <c r="BS6" s="717"/>
      <c r="BT6" s="717"/>
      <c r="BU6" s="717"/>
      <c r="BV6" s="717"/>
      <c r="BW6" s="717"/>
      <c r="BX6" s="717"/>
      <c r="BY6" s="717"/>
      <c r="BZ6" s="717"/>
      <c r="CA6" s="717"/>
      <c r="CB6" s="717"/>
      <c r="CC6" s="717"/>
      <c r="CD6" s="717"/>
      <c r="CE6" s="717"/>
      <c r="CF6" s="717"/>
      <c r="CG6" s="718"/>
      <c r="CH6" s="710"/>
      <c r="CI6" s="711"/>
      <c r="CJ6" s="711"/>
      <c r="CK6" s="711"/>
      <c r="CL6" s="720"/>
      <c r="CM6" s="710"/>
      <c r="CN6" s="711"/>
      <c r="CO6" s="711"/>
      <c r="CP6" s="711"/>
      <c r="CQ6" s="720"/>
      <c r="CR6" s="710"/>
      <c r="CS6" s="711"/>
      <c r="CT6" s="711"/>
      <c r="CU6" s="711"/>
      <c r="CV6" s="720"/>
      <c r="CW6" s="710"/>
      <c r="CX6" s="711"/>
      <c r="CY6" s="711"/>
      <c r="CZ6" s="711"/>
      <c r="DA6" s="720"/>
      <c r="DB6" s="710"/>
      <c r="DC6" s="711"/>
      <c r="DD6" s="711"/>
      <c r="DE6" s="711"/>
      <c r="DF6" s="720"/>
      <c r="DG6" s="724"/>
      <c r="DH6" s="725"/>
      <c r="DI6" s="725"/>
      <c r="DJ6" s="725"/>
      <c r="DK6" s="726"/>
      <c r="DL6" s="724"/>
      <c r="DM6" s="725"/>
      <c r="DN6" s="725"/>
      <c r="DO6" s="725"/>
      <c r="DP6" s="726"/>
      <c r="DQ6" s="710"/>
      <c r="DR6" s="711"/>
      <c r="DS6" s="711"/>
      <c r="DT6" s="711"/>
      <c r="DU6" s="720"/>
      <c r="DV6" s="710"/>
      <c r="DW6" s="711"/>
      <c r="DX6" s="711"/>
      <c r="DY6" s="711"/>
      <c r="DZ6" s="712"/>
      <c r="EA6" s="67"/>
    </row>
    <row r="7" spans="1:131" s="47" customFormat="1" ht="26.25" customHeight="1" x14ac:dyDescent="0.15">
      <c r="A7" s="51">
        <v>1</v>
      </c>
      <c r="B7" s="691" t="s">
        <v>405</v>
      </c>
      <c r="C7" s="692"/>
      <c r="D7" s="692"/>
      <c r="E7" s="692"/>
      <c r="F7" s="692"/>
      <c r="G7" s="692"/>
      <c r="H7" s="692"/>
      <c r="I7" s="692"/>
      <c r="J7" s="692"/>
      <c r="K7" s="692"/>
      <c r="L7" s="692"/>
      <c r="M7" s="692"/>
      <c r="N7" s="692"/>
      <c r="O7" s="692"/>
      <c r="P7" s="693"/>
      <c r="Q7" s="694">
        <v>26544</v>
      </c>
      <c r="R7" s="695"/>
      <c r="S7" s="695"/>
      <c r="T7" s="695"/>
      <c r="U7" s="695"/>
      <c r="V7" s="695">
        <v>25166</v>
      </c>
      <c r="W7" s="695"/>
      <c r="X7" s="695"/>
      <c r="Y7" s="695"/>
      <c r="Z7" s="695"/>
      <c r="AA7" s="695">
        <v>1378</v>
      </c>
      <c r="AB7" s="695"/>
      <c r="AC7" s="695"/>
      <c r="AD7" s="695"/>
      <c r="AE7" s="696"/>
      <c r="AF7" s="697">
        <v>1326</v>
      </c>
      <c r="AG7" s="698"/>
      <c r="AH7" s="698"/>
      <c r="AI7" s="698"/>
      <c r="AJ7" s="699"/>
      <c r="AK7" s="700">
        <v>140</v>
      </c>
      <c r="AL7" s="695"/>
      <c r="AM7" s="695"/>
      <c r="AN7" s="695"/>
      <c r="AO7" s="695"/>
      <c r="AP7" s="695">
        <v>29139</v>
      </c>
      <c r="AQ7" s="695"/>
      <c r="AR7" s="695"/>
      <c r="AS7" s="695"/>
      <c r="AT7" s="695"/>
      <c r="AU7" s="701"/>
      <c r="AV7" s="701"/>
      <c r="AW7" s="701"/>
      <c r="AX7" s="701"/>
      <c r="AY7" s="702"/>
      <c r="AZ7" s="56"/>
      <c r="BA7" s="56"/>
      <c r="BB7" s="56"/>
      <c r="BC7" s="56"/>
      <c r="BD7" s="56"/>
      <c r="BE7" s="67"/>
      <c r="BF7" s="67"/>
      <c r="BG7" s="67"/>
      <c r="BH7" s="67"/>
      <c r="BI7" s="67"/>
      <c r="BJ7" s="67"/>
      <c r="BK7" s="67"/>
      <c r="BL7" s="67"/>
      <c r="BM7" s="67"/>
      <c r="BN7" s="67"/>
      <c r="BO7" s="67"/>
      <c r="BP7" s="67"/>
      <c r="BQ7" s="51">
        <v>1</v>
      </c>
      <c r="BR7" s="71"/>
      <c r="BS7" s="691" t="s">
        <v>367</v>
      </c>
      <c r="BT7" s="692"/>
      <c r="BU7" s="692"/>
      <c r="BV7" s="692"/>
      <c r="BW7" s="692"/>
      <c r="BX7" s="692"/>
      <c r="BY7" s="692"/>
      <c r="BZ7" s="692"/>
      <c r="CA7" s="692"/>
      <c r="CB7" s="692"/>
      <c r="CC7" s="692"/>
      <c r="CD7" s="692"/>
      <c r="CE7" s="692"/>
      <c r="CF7" s="692"/>
      <c r="CG7" s="693"/>
      <c r="CH7" s="703">
        <v>-3</v>
      </c>
      <c r="CI7" s="704"/>
      <c r="CJ7" s="704"/>
      <c r="CK7" s="704"/>
      <c r="CL7" s="705"/>
      <c r="CM7" s="703">
        <v>371</v>
      </c>
      <c r="CN7" s="704"/>
      <c r="CO7" s="704"/>
      <c r="CP7" s="704"/>
      <c r="CQ7" s="705"/>
      <c r="CR7" s="703">
        <v>6</v>
      </c>
      <c r="CS7" s="704"/>
      <c r="CT7" s="704"/>
      <c r="CU7" s="704"/>
      <c r="CV7" s="705"/>
      <c r="CW7" s="703" t="s">
        <v>201</v>
      </c>
      <c r="CX7" s="704"/>
      <c r="CY7" s="704"/>
      <c r="CZ7" s="704"/>
      <c r="DA7" s="705"/>
      <c r="DB7" s="703" t="s">
        <v>201</v>
      </c>
      <c r="DC7" s="704"/>
      <c r="DD7" s="704"/>
      <c r="DE7" s="704"/>
      <c r="DF7" s="705"/>
      <c r="DG7" s="703">
        <v>507</v>
      </c>
      <c r="DH7" s="704"/>
      <c r="DI7" s="704"/>
      <c r="DJ7" s="704"/>
      <c r="DK7" s="705"/>
      <c r="DL7" s="703" t="s">
        <v>201</v>
      </c>
      <c r="DM7" s="704"/>
      <c r="DN7" s="704"/>
      <c r="DO7" s="704"/>
      <c r="DP7" s="705"/>
      <c r="DQ7" s="703">
        <v>505</v>
      </c>
      <c r="DR7" s="704"/>
      <c r="DS7" s="704"/>
      <c r="DT7" s="704"/>
      <c r="DU7" s="705"/>
      <c r="DV7" s="691"/>
      <c r="DW7" s="692"/>
      <c r="DX7" s="692"/>
      <c r="DY7" s="692"/>
      <c r="DZ7" s="706"/>
      <c r="EA7" s="67"/>
    </row>
    <row r="8" spans="1:131" s="47" customFormat="1" ht="26.25" customHeight="1" x14ac:dyDescent="0.15">
      <c r="A8" s="52">
        <v>2</v>
      </c>
      <c r="B8" s="727"/>
      <c r="C8" s="728"/>
      <c r="D8" s="728"/>
      <c r="E8" s="728"/>
      <c r="F8" s="728"/>
      <c r="G8" s="728"/>
      <c r="H8" s="728"/>
      <c r="I8" s="728"/>
      <c r="J8" s="728"/>
      <c r="K8" s="728"/>
      <c r="L8" s="728"/>
      <c r="M8" s="728"/>
      <c r="N8" s="728"/>
      <c r="O8" s="728"/>
      <c r="P8" s="729"/>
      <c r="Q8" s="730"/>
      <c r="R8" s="731"/>
      <c r="S8" s="731"/>
      <c r="T8" s="731"/>
      <c r="U8" s="731"/>
      <c r="V8" s="731"/>
      <c r="W8" s="731"/>
      <c r="X8" s="731"/>
      <c r="Y8" s="731"/>
      <c r="Z8" s="731"/>
      <c r="AA8" s="731"/>
      <c r="AB8" s="731"/>
      <c r="AC8" s="731"/>
      <c r="AD8" s="731"/>
      <c r="AE8" s="732"/>
      <c r="AF8" s="733"/>
      <c r="AG8" s="734"/>
      <c r="AH8" s="734"/>
      <c r="AI8" s="734"/>
      <c r="AJ8" s="735"/>
      <c r="AK8" s="736"/>
      <c r="AL8" s="731"/>
      <c r="AM8" s="731"/>
      <c r="AN8" s="731"/>
      <c r="AO8" s="731"/>
      <c r="AP8" s="731"/>
      <c r="AQ8" s="731"/>
      <c r="AR8" s="731"/>
      <c r="AS8" s="731"/>
      <c r="AT8" s="731"/>
      <c r="AU8" s="737"/>
      <c r="AV8" s="737"/>
      <c r="AW8" s="737"/>
      <c r="AX8" s="737"/>
      <c r="AY8" s="738"/>
      <c r="AZ8" s="56"/>
      <c r="BA8" s="56"/>
      <c r="BB8" s="56"/>
      <c r="BC8" s="56"/>
      <c r="BD8" s="56"/>
      <c r="BE8" s="67"/>
      <c r="BF8" s="67"/>
      <c r="BG8" s="67"/>
      <c r="BH8" s="67"/>
      <c r="BI8" s="67"/>
      <c r="BJ8" s="67"/>
      <c r="BK8" s="67"/>
      <c r="BL8" s="67"/>
      <c r="BM8" s="67"/>
      <c r="BN8" s="67"/>
      <c r="BO8" s="67"/>
      <c r="BP8" s="67"/>
      <c r="BQ8" s="52">
        <v>2</v>
      </c>
      <c r="BR8" s="72"/>
      <c r="BS8" s="727" t="s">
        <v>442</v>
      </c>
      <c r="BT8" s="728"/>
      <c r="BU8" s="728"/>
      <c r="BV8" s="728"/>
      <c r="BW8" s="728"/>
      <c r="BX8" s="728"/>
      <c r="BY8" s="728"/>
      <c r="BZ8" s="728"/>
      <c r="CA8" s="728"/>
      <c r="CB8" s="728"/>
      <c r="CC8" s="728"/>
      <c r="CD8" s="728"/>
      <c r="CE8" s="728"/>
      <c r="CF8" s="728"/>
      <c r="CG8" s="729"/>
      <c r="CH8" s="739">
        <v>1</v>
      </c>
      <c r="CI8" s="734"/>
      <c r="CJ8" s="734"/>
      <c r="CK8" s="734"/>
      <c r="CL8" s="740"/>
      <c r="CM8" s="739">
        <v>271</v>
      </c>
      <c r="CN8" s="734"/>
      <c r="CO8" s="734"/>
      <c r="CP8" s="734"/>
      <c r="CQ8" s="740"/>
      <c r="CR8" s="739">
        <v>252</v>
      </c>
      <c r="CS8" s="734"/>
      <c r="CT8" s="734"/>
      <c r="CU8" s="734"/>
      <c r="CV8" s="740"/>
      <c r="CW8" s="739">
        <v>6</v>
      </c>
      <c r="CX8" s="734"/>
      <c r="CY8" s="734"/>
      <c r="CZ8" s="734"/>
      <c r="DA8" s="740"/>
      <c r="DB8" s="739" t="s">
        <v>201</v>
      </c>
      <c r="DC8" s="734"/>
      <c r="DD8" s="734"/>
      <c r="DE8" s="734"/>
      <c r="DF8" s="740"/>
      <c r="DG8" s="739" t="s">
        <v>201</v>
      </c>
      <c r="DH8" s="734"/>
      <c r="DI8" s="734"/>
      <c r="DJ8" s="734"/>
      <c r="DK8" s="740"/>
      <c r="DL8" s="739" t="s">
        <v>201</v>
      </c>
      <c r="DM8" s="734"/>
      <c r="DN8" s="734"/>
      <c r="DO8" s="734"/>
      <c r="DP8" s="740"/>
      <c r="DQ8" s="739" t="s">
        <v>201</v>
      </c>
      <c r="DR8" s="734"/>
      <c r="DS8" s="734"/>
      <c r="DT8" s="734"/>
      <c r="DU8" s="740"/>
      <c r="DV8" s="727"/>
      <c r="DW8" s="728"/>
      <c r="DX8" s="728"/>
      <c r="DY8" s="728"/>
      <c r="DZ8" s="741"/>
      <c r="EA8" s="67"/>
    </row>
    <row r="9" spans="1:131" s="47" customFormat="1" ht="26.25" customHeight="1" x14ac:dyDescent="0.15">
      <c r="A9" s="52">
        <v>3</v>
      </c>
      <c r="B9" s="727"/>
      <c r="C9" s="728"/>
      <c r="D9" s="728"/>
      <c r="E9" s="728"/>
      <c r="F9" s="728"/>
      <c r="G9" s="728"/>
      <c r="H9" s="728"/>
      <c r="I9" s="728"/>
      <c r="J9" s="728"/>
      <c r="K9" s="728"/>
      <c r="L9" s="728"/>
      <c r="M9" s="728"/>
      <c r="N9" s="728"/>
      <c r="O9" s="728"/>
      <c r="P9" s="729"/>
      <c r="Q9" s="730"/>
      <c r="R9" s="731"/>
      <c r="S9" s="731"/>
      <c r="T9" s="731"/>
      <c r="U9" s="731"/>
      <c r="V9" s="731"/>
      <c r="W9" s="731"/>
      <c r="X9" s="731"/>
      <c r="Y9" s="731"/>
      <c r="Z9" s="731"/>
      <c r="AA9" s="731"/>
      <c r="AB9" s="731"/>
      <c r="AC9" s="731"/>
      <c r="AD9" s="731"/>
      <c r="AE9" s="732"/>
      <c r="AF9" s="733"/>
      <c r="AG9" s="734"/>
      <c r="AH9" s="734"/>
      <c r="AI9" s="734"/>
      <c r="AJ9" s="735"/>
      <c r="AK9" s="736"/>
      <c r="AL9" s="731"/>
      <c r="AM9" s="731"/>
      <c r="AN9" s="731"/>
      <c r="AO9" s="731"/>
      <c r="AP9" s="731"/>
      <c r="AQ9" s="731"/>
      <c r="AR9" s="731"/>
      <c r="AS9" s="731"/>
      <c r="AT9" s="731"/>
      <c r="AU9" s="737"/>
      <c r="AV9" s="737"/>
      <c r="AW9" s="737"/>
      <c r="AX9" s="737"/>
      <c r="AY9" s="738"/>
      <c r="AZ9" s="56"/>
      <c r="BA9" s="56"/>
      <c r="BB9" s="56"/>
      <c r="BC9" s="56"/>
      <c r="BD9" s="56"/>
      <c r="BE9" s="67"/>
      <c r="BF9" s="67"/>
      <c r="BG9" s="67"/>
      <c r="BH9" s="67"/>
      <c r="BI9" s="67"/>
      <c r="BJ9" s="67"/>
      <c r="BK9" s="67"/>
      <c r="BL9" s="67"/>
      <c r="BM9" s="67"/>
      <c r="BN9" s="67"/>
      <c r="BO9" s="67"/>
      <c r="BP9" s="67"/>
      <c r="BQ9" s="52">
        <v>3</v>
      </c>
      <c r="BR9" s="72"/>
      <c r="BS9" s="727" t="s">
        <v>150</v>
      </c>
      <c r="BT9" s="728"/>
      <c r="BU9" s="728"/>
      <c r="BV9" s="728"/>
      <c r="BW9" s="728"/>
      <c r="BX9" s="728"/>
      <c r="BY9" s="728"/>
      <c r="BZ9" s="728"/>
      <c r="CA9" s="728"/>
      <c r="CB9" s="728"/>
      <c r="CC9" s="728"/>
      <c r="CD9" s="728"/>
      <c r="CE9" s="728"/>
      <c r="CF9" s="728"/>
      <c r="CG9" s="729"/>
      <c r="CH9" s="739">
        <v>0</v>
      </c>
      <c r="CI9" s="734"/>
      <c r="CJ9" s="734"/>
      <c r="CK9" s="734"/>
      <c r="CL9" s="740"/>
      <c r="CM9" s="739">
        <v>9</v>
      </c>
      <c r="CN9" s="734"/>
      <c r="CO9" s="734"/>
      <c r="CP9" s="734"/>
      <c r="CQ9" s="740"/>
      <c r="CR9" s="739">
        <v>1</v>
      </c>
      <c r="CS9" s="734"/>
      <c r="CT9" s="734"/>
      <c r="CU9" s="734"/>
      <c r="CV9" s="740"/>
      <c r="CW9" s="739">
        <v>0</v>
      </c>
      <c r="CX9" s="734"/>
      <c r="CY9" s="734"/>
      <c r="CZ9" s="734"/>
      <c r="DA9" s="740"/>
      <c r="DB9" s="739" t="s">
        <v>201</v>
      </c>
      <c r="DC9" s="734"/>
      <c r="DD9" s="734"/>
      <c r="DE9" s="734"/>
      <c r="DF9" s="740"/>
      <c r="DG9" s="739" t="s">
        <v>201</v>
      </c>
      <c r="DH9" s="734"/>
      <c r="DI9" s="734"/>
      <c r="DJ9" s="734"/>
      <c r="DK9" s="740"/>
      <c r="DL9" s="739" t="s">
        <v>201</v>
      </c>
      <c r="DM9" s="734"/>
      <c r="DN9" s="734"/>
      <c r="DO9" s="734"/>
      <c r="DP9" s="740"/>
      <c r="DQ9" s="739" t="s">
        <v>201</v>
      </c>
      <c r="DR9" s="734"/>
      <c r="DS9" s="734"/>
      <c r="DT9" s="734"/>
      <c r="DU9" s="740"/>
      <c r="DV9" s="727"/>
      <c r="DW9" s="728"/>
      <c r="DX9" s="728"/>
      <c r="DY9" s="728"/>
      <c r="DZ9" s="741"/>
      <c r="EA9" s="67"/>
    </row>
    <row r="10" spans="1:131" s="47" customFormat="1" ht="26.25" customHeight="1" x14ac:dyDescent="0.15">
      <c r="A10" s="52">
        <v>4</v>
      </c>
      <c r="B10" s="727"/>
      <c r="C10" s="728"/>
      <c r="D10" s="728"/>
      <c r="E10" s="728"/>
      <c r="F10" s="728"/>
      <c r="G10" s="728"/>
      <c r="H10" s="728"/>
      <c r="I10" s="728"/>
      <c r="J10" s="728"/>
      <c r="K10" s="728"/>
      <c r="L10" s="728"/>
      <c r="M10" s="728"/>
      <c r="N10" s="728"/>
      <c r="O10" s="728"/>
      <c r="P10" s="729"/>
      <c r="Q10" s="730"/>
      <c r="R10" s="731"/>
      <c r="S10" s="731"/>
      <c r="T10" s="731"/>
      <c r="U10" s="731"/>
      <c r="V10" s="731"/>
      <c r="W10" s="731"/>
      <c r="X10" s="731"/>
      <c r="Y10" s="731"/>
      <c r="Z10" s="731"/>
      <c r="AA10" s="731"/>
      <c r="AB10" s="731"/>
      <c r="AC10" s="731"/>
      <c r="AD10" s="731"/>
      <c r="AE10" s="732"/>
      <c r="AF10" s="733"/>
      <c r="AG10" s="734"/>
      <c r="AH10" s="734"/>
      <c r="AI10" s="734"/>
      <c r="AJ10" s="735"/>
      <c r="AK10" s="736"/>
      <c r="AL10" s="731"/>
      <c r="AM10" s="731"/>
      <c r="AN10" s="731"/>
      <c r="AO10" s="731"/>
      <c r="AP10" s="731"/>
      <c r="AQ10" s="731"/>
      <c r="AR10" s="731"/>
      <c r="AS10" s="731"/>
      <c r="AT10" s="731"/>
      <c r="AU10" s="737"/>
      <c r="AV10" s="737"/>
      <c r="AW10" s="737"/>
      <c r="AX10" s="737"/>
      <c r="AY10" s="738"/>
      <c r="AZ10" s="56"/>
      <c r="BA10" s="56"/>
      <c r="BB10" s="56"/>
      <c r="BC10" s="56"/>
      <c r="BD10" s="56"/>
      <c r="BE10" s="67"/>
      <c r="BF10" s="67"/>
      <c r="BG10" s="67"/>
      <c r="BH10" s="67"/>
      <c r="BI10" s="67"/>
      <c r="BJ10" s="67"/>
      <c r="BK10" s="67"/>
      <c r="BL10" s="67"/>
      <c r="BM10" s="67"/>
      <c r="BN10" s="67"/>
      <c r="BO10" s="67"/>
      <c r="BP10" s="67"/>
      <c r="BQ10" s="52">
        <v>4</v>
      </c>
      <c r="BR10" s="72"/>
      <c r="BS10" s="727"/>
      <c r="BT10" s="728"/>
      <c r="BU10" s="728"/>
      <c r="BV10" s="728"/>
      <c r="BW10" s="728"/>
      <c r="BX10" s="728"/>
      <c r="BY10" s="728"/>
      <c r="BZ10" s="728"/>
      <c r="CA10" s="728"/>
      <c r="CB10" s="728"/>
      <c r="CC10" s="728"/>
      <c r="CD10" s="728"/>
      <c r="CE10" s="728"/>
      <c r="CF10" s="728"/>
      <c r="CG10" s="729"/>
      <c r="CH10" s="739"/>
      <c r="CI10" s="734"/>
      <c r="CJ10" s="734"/>
      <c r="CK10" s="734"/>
      <c r="CL10" s="740"/>
      <c r="CM10" s="739"/>
      <c r="CN10" s="734"/>
      <c r="CO10" s="734"/>
      <c r="CP10" s="734"/>
      <c r="CQ10" s="740"/>
      <c r="CR10" s="739"/>
      <c r="CS10" s="734"/>
      <c r="CT10" s="734"/>
      <c r="CU10" s="734"/>
      <c r="CV10" s="740"/>
      <c r="CW10" s="739"/>
      <c r="CX10" s="734"/>
      <c r="CY10" s="734"/>
      <c r="CZ10" s="734"/>
      <c r="DA10" s="740"/>
      <c r="DB10" s="739"/>
      <c r="DC10" s="734"/>
      <c r="DD10" s="734"/>
      <c r="DE10" s="734"/>
      <c r="DF10" s="740"/>
      <c r="DG10" s="739"/>
      <c r="DH10" s="734"/>
      <c r="DI10" s="734"/>
      <c r="DJ10" s="734"/>
      <c r="DK10" s="740"/>
      <c r="DL10" s="739"/>
      <c r="DM10" s="734"/>
      <c r="DN10" s="734"/>
      <c r="DO10" s="734"/>
      <c r="DP10" s="740"/>
      <c r="DQ10" s="739"/>
      <c r="DR10" s="734"/>
      <c r="DS10" s="734"/>
      <c r="DT10" s="734"/>
      <c r="DU10" s="740"/>
      <c r="DV10" s="727"/>
      <c r="DW10" s="728"/>
      <c r="DX10" s="728"/>
      <c r="DY10" s="728"/>
      <c r="DZ10" s="741"/>
      <c r="EA10" s="67"/>
    </row>
    <row r="11" spans="1:131" s="47" customFormat="1" ht="26.25" customHeight="1" x14ac:dyDescent="0.15">
      <c r="A11" s="52">
        <v>5</v>
      </c>
      <c r="B11" s="727"/>
      <c r="C11" s="728"/>
      <c r="D11" s="728"/>
      <c r="E11" s="728"/>
      <c r="F11" s="728"/>
      <c r="G11" s="728"/>
      <c r="H11" s="728"/>
      <c r="I11" s="728"/>
      <c r="J11" s="728"/>
      <c r="K11" s="728"/>
      <c r="L11" s="728"/>
      <c r="M11" s="728"/>
      <c r="N11" s="728"/>
      <c r="O11" s="728"/>
      <c r="P11" s="729"/>
      <c r="Q11" s="730"/>
      <c r="R11" s="731"/>
      <c r="S11" s="731"/>
      <c r="T11" s="731"/>
      <c r="U11" s="731"/>
      <c r="V11" s="731"/>
      <c r="W11" s="731"/>
      <c r="X11" s="731"/>
      <c r="Y11" s="731"/>
      <c r="Z11" s="731"/>
      <c r="AA11" s="731"/>
      <c r="AB11" s="731"/>
      <c r="AC11" s="731"/>
      <c r="AD11" s="731"/>
      <c r="AE11" s="732"/>
      <c r="AF11" s="733"/>
      <c r="AG11" s="734"/>
      <c r="AH11" s="734"/>
      <c r="AI11" s="734"/>
      <c r="AJ11" s="735"/>
      <c r="AK11" s="736"/>
      <c r="AL11" s="731"/>
      <c r="AM11" s="731"/>
      <c r="AN11" s="731"/>
      <c r="AO11" s="731"/>
      <c r="AP11" s="731"/>
      <c r="AQ11" s="731"/>
      <c r="AR11" s="731"/>
      <c r="AS11" s="731"/>
      <c r="AT11" s="731"/>
      <c r="AU11" s="737"/>
      <c r="AV11" s="737"/>
      <c r="AW11" s="737"/>
      <c r="AX11" s="737"/>
      <c r="AY11" s="738"/>
      <c r="AZ11" s="56"/>
      <c r="BA11" s="56"/>
      <c r="BB11" s="56"/>
      <c r="BC11" s="56"/>
      <c r="BD11" s="56"/>
      <c r="BE11" s="67"/>
      <c r="BF11" s="67"/>
      <c r="BG11" s="67"/>
      <c r="BH11" s="67"/>
      <c r="BI11" s="67"/>
      <c r="BJ11" s="67"/>
      <c r="BK11" s="67"/>
      <c r="BL11" s="67"/>
      <c r="BM11" s="67"/>
      <c r="BN11" s="67"/>
      <c r="BO11" s="67"/>
      <c r="BP11" s="67"/>
      <c r="BQ11" s="52">
        <v>5</v>
      </c>
      <c r="BR11" s="72"/>
      <c r="BS11" s="727"/>
      <c r="BT11" s="728"/>
      <c r="BU11" s="728"/>
      <c r="BV11" s="728"/>
      <c r="BW11" s="728"/>
      <c r="BX11" s="728"/>
      <c r="BY11" s="728"/>
      <c r="BZ11" s="728"/>
      <c r="CA11" s="728"/>
      <c r="CB11" s="728"/>
      <c r="CC11" s="728"/>
      <c r="CD11" s="728"/>
      <c r="CE11" s="728"/>
      <c r="CF11" s="728"/>
      <c r="CG11" s="729"/>
      <c r="CH11" s="739"/>
      <c r="CI11" s="734"/>
      <c r="CJ11" s="734"/>
      <c r="CK11" s="734"/>
      <c r="CL11" s="740"/>
      <c r="CM11" s="739"/>
      <c r="CN11" s="734"/>
      <c r="CO11" s="734"/>
      <c r="CP11" s="734"/>
      <c r="CQ11" s="740"/>
      <c r="CR11" s="739"/>
      <c r="CS11" s="734"/>
      <c r="CT11" s="734"/>
      <c r="CU11" s="734"/>
      <c r="CV11" s="740"/>
      <c r="CW11" s="739"/>
      <c r="CX11" s="734"/>
      <c r="CY11" s="734"/>
      <c r="CZ11" s="734"/>
      <c r="DA11" s="740"/>
      <c r="DB11" s="739"/>
      <c r="DC11" s="734"/>
      <c r="DD11" s="734"/>
      <c r="DE11" s="734"/>
      <c r="DF11" s="740"/>
      <c r="DG11" s="739"/>
      <c r="DH11" s="734"/>
      <c r="DI11" s="734"/>
      <c r="DJ11" s="734"/>
      <c r="DK11" s="740"/>
      <c r="DL11" s="739"/>
      <c r="DM11" s="734"/>
      <c r="DN11" s="734"/>
      <c r="DO11" s="734"/>
      <c r="DP11" s="740"/>
      <c r="DQ11" s="739"/>
      <c r="DR11" s="734"/>
      <c r="DS11" s="734"/>
      <c r="DT11" s="734"/>
      <c r="DU11" s="740"/>
      <c r="DV11" s="727"/>
      <c r="DW11" s="728"/>
      <c r="DX11" s="728"/>
      <c r="DY11" s="728"/>
      <c r="DZ11" s="741"/>
      <c r="EA11" s="67"/>
    </row>
    <row r="12" spans="1:131" s="47" customFormat="1" ht="26.25" customHeight="1" x14ac:dyDescent="0.15">
      <c r="A12" s="52">
        <v>6</v>
      </c>
      <c r="B12" s="727"/>
      <c r="C12" s="728"/>
      <c r="D12" s="728"/>
      <c r="E12" s="728"/>
      <c r="F12" s="728"/>
      <c r="G12" s="728"/>
      <c r="H12" s="728"/>
      <c r="I12" s="728"/>
      <c r="J12" s="728"/>
      <c r="K12" s="728"/>
      <c r="L12" s="728"/>
      <c r="M12" s="728"/>
      <c r="N12" s="728"/>
      <c r="O12" s="728"/>
      <c r="P12" s="729"/>
      <c r="Q12" s="730"/>
      <c r="R12" s="731"/>
      <c r="S12" s="731"/>
      <c r="T12" s="731"/>
      <c r="U12" s="731"/>
      <c r="V12" s="731"/>
      <c r="W12" s="731"/>
      <c r="X12" s="731"/>
      <c r="Y12" s="731"/>
      <c r="Z12" s="731"/>
      <c r="AA12" s="731"/>
      <c r="AB12" s="731"/>
      <c r="AC12" s="731"/>
      <c r="AD12" s="731"/>
      <c r="AE12" s="732"/>
      <c r="AF12" s="733"/>
      <c r="AG12" s="734"/>
      <c r="AH12" s="734"/>
      <c r="AI12" s="734"/>
      <c r="AJ12" s="735"/>
      <c r="AK12" s="736"/>
      <c r="AL12" s="731"/>
      <c r="AM12" s="731"/>
      <c r="AN12" s="731"/>
      <c r="AO12" s="731"/>
      <c r="AP12" s="731"/>
      <c r="AQ12" s="731"/>
      <c r="AR12" s="731"/>
      <c r="AS12" s="731"/>
      <c r="AT12" s="731"/>
      <c r="AU12" s="737"/>
      <c r="AV12" s="737"/>
      <c r="AW12" s="737"/>
      <c r="AX12" s="737"/>
      <c r="AY12" s="738"/>
      <c r="AZ12" s="56"/>
      <c r="BA12" s="56"/>
      <c r="BB12" s="56"/>
      <c r="BC12" s="56"/>
      <c r="BD12" s="56"/>
      <c r="BE12" s="67"/>
      <c r="BF12" s="67"/>
      <c r="BG12" s="67"/>
      <c r="BH12" s="67"/>
      <c r="BI12" s="67"/>
      <c r="BJ12" s="67"/>
      <c r="BK12" s="67"/>
      <c r="BL12" s="67"/>
      <c r="BM12" s="67"/>
      <c r="BN12" s="67"/>
      <c r="BO12" s="67"/>
      <c r="BP12" s="67"/>
      <c r="BQ12" s="52">
        <v>6</v>
      </c>
      <c r="BR12" s="72"/>
      <c r="BS12" s="727"/>
      <c r="BT12" s="728"/>
      <c r="BU12" s="728"/>
      <c r="BV12" s="728"/>
      <c r="BW12" s="728"/>
      <c r="BX12" s="728"/>
      <c r="BY12" s="728"/>
      <c r="BZ12" s="728"/>
      <c r="CA12" s="728"/>
      <c r="CB12" s="728"/>
      <c r="CC12" s="728"/>
      <c r="CD12" s="728"/>
      <c r="CE12" s="728"/>
      <c r="CF12" s="728"/>
      <c r="CG12" s="729"/>
      <c r="CH12" s="739"/>
      <c r="CI12" s="734"/>
      <c r="CJ12" s="734"/>
      <c r="CK12" s="734"/>
      <c r="CL12" s="740"/>
      <c r="CM12" s="739"/>
      <c r="CN12" s="734"/>
      <c r="CO12" s="734"/>
      <c r="CP12" s="734"/>
      <c r="CQ12" s="740"/>
      <c r="CR12" s="739"/>
      <c r="CS12" s="734"/>
      <c r="CT12" s="734"/>
      <c r="CU12" s="734"/>
      <c r="CV12" s="740"/>
      <c r="CW12" s="739"/>
      <c r="CX12" s="734"/>
      <c r="CY12" s="734"/>
      <c r="CZ12" s="734"/>
      <c r="DA12" s="740"/>
      <c r="DB12" s="739"/>
      <c r="DC12" s="734"/>
      <c r="DD12" s="734"/>
      <c r="DE12" s="734"/>
      <c r="DF12" s="740"/>
      <c r="DG12" s="739"/>
      <c r="DH12" s="734"/>
      <c r="DI12" s="734"/>
      <c r="DJ12" s="734"/>
      <c r="DK12" s="740"/>
      <c r="DL12" s="739"/>
      <c r="DM12" s="734"/>
      <c r="DN12" s="734"/>
      <c r="DO12" s="734"/>
      <c r="DP12" s="740"/>
      <c r="DQ12" s="739"/>
      <c r="DR12" s="734"/>
      <c r="DS12" s="734"/>
      <c r="DT12" s="734"/>
      <c r="DU12" s="740"/>
      <c r="DV12" s="727"/>
      <c r="DW12" s="728"/>
      <c r="DX12" s="728"/>
      <c r="DY12" s="728"/>
      <c r="DZ12" s="741"/>
      <c r="EA12" s="67"/>
    </row>
    <row r="13" spans="1:131" s="47" customFormat="1" ht="26.25" customHeight="1" x14ac:dyDescent="0.15">
      <c r="A13" s="52">
        <v>7</v>
      </c>
      <c r="B13" s="727"/>
      <c r="C13" s="728"/>
      <c r="D13" s="728"/>
      <c r="E13" s="728"/>
      <c r="F13" s="728"/>
      <c r="G13" s="728"/>
      <c r="H13" s="728"/>
      <c r="I13" s="728"/>
      <c r="J13" s="728"/>
      <c r="K13" s="728"/>
      <c r="L13" s="728"/>
      <c r="M13" s="728"/>
      <c r="N13" s="728"/>
      <c r="O13" s="728"/>
      <c r="P13" s="729"/>
      <c r="Q13" s="730"/>
      <c r="R13" s="731"/>
      <c r="S13" s="731"/>
      <c r="T13" s="731"/>
      <c r="U13" s="731"/>
      <c r="V13" s="731"/>
      <c r="W13" s="731"/>
      <c r="X13" s="731"/>
      <c r="Y13" s="731"/>
      <c r="Z13" s="731"/>
      <c r="AA13" s="731"/>
      <c r="AB13" s="731"/>
      <c r="AC13" s="731"/>
      <c r="AD13" s="731"/>
      <c r="AE13" s="732"/>
      <c r="AF13" s="733"/>
      <c r="AG13" s="734"/>
      <c r="AH13" s="734"/>
      <c r="AI13" s="734"/>
      <c r="AJ13" s="735"/>
      <c r="AK13" s="736"/>
      <c r="AL13" s="731"/>
      <c r="AM13" s="731"/>
      <c r="AN13" s="731"/>
      <c r="AO13" s="731"/>
      <c r="AP13" s="731"/>
      <c r="AQ13" s="731"/>
      <c r="AR13" s="731"/>
      <c r="AS13" s="731"/>
      <c r="AT13" s="731"/>
      <c r="AU13" s="737"/>
      <c r="AV13" s="737"/>
      <c r="AW13" s="737"/>
      <c r="AX13" s="737"/>
      <c r="AY13" s="738"/>
      <c r="AZ13" s="56"/>
      <c r="BA13" s="56"/>
      <c r="BB13" s="56"/>
      <c r="BC13" s="56"/>
      <c r="BD13" s="56"/>
      <c r="BE13" s="67"/>
      <c r="BF13" s="67"/>
      <c r="BG13" s="67"/>
      <c r="BH13" s="67"/>
      <c r="BI13" s="67"/>
      <c r="BJ13" s="67"/>
      <c r="BK13" s="67"/>
      <c r="BL13" s="67"/>
      <c r="BM13" s="67"/>
      <c r="BN13" s="67"/>
      <c r="BO13" s="67"/>
      <c r="BP13" s="67"/>
      <c r="BQ13" s="52">
        <v>7</v>
      </c>
      <c r="BR13" s="72"/>
      <c r="BS13" s="727"/>
      <c r="BT13" s="728"/>
      <c r="BU13" s="728"/>
      <c r="BV13" s="728"/>
      <c r="BW13" s="728"/>
      <c r="BX13" s="728"/>
      <c r="BY13" s="728"/>
      <c r="BZ13" s="728"/>
      <c r="CA13" s="728"/>
      <c r="CB13" s="728"/>
      <c r="CC13" s="728"/>
      <c r="CD13" s="728"/>
      <c r="CE13" s="728"/>
      <c r="CF13" s="728"/>
      <c r="CG13" s="729"/>
      <c r="CH13" s="739"/>
      <c r="CI13" s="734"/>
      <c r="CJ13" s="734"/>
      <c r="CK13" s="734"/>
      <c r="CL13" s="740"/>
      <c r="CM13" s="739"/>
      <c r="CN13" s="734"/>
      <c r="CO13" s="734"/>
      <c r="CP13" s="734"/>
      <c r="CQ13" s="740"/>
      <c r="CR13" s="739"/>
      <c r="CS13" s="734"/>
      <c r="CT13" s="734"/>
      <c r="CU13" s="734"/>
      <c r="CV13" s="740"/>
      <c r="CW13" s="739"/>
      <c r="CX13" s="734"/>
      <c r="CY13" s="734"/>
      <c r="CZ13" s="734"/>
      <c r="DA13" s="740"/>
      <c r="DB13" s="739"/>
      <c r="DC13" s="734"/>
      <c r="DD13" s="734"/>
      <c r="DE13" s="734"/>
      <c r="DF13" s="740"/>
      <c r="DG13" s="739"/>
      <c r="DH13" s="734"/>
      <c r="DI13" s="734"/>
      <c r="DJ13" s="734"/>
      <c r="DK13" s="740"/>
      <c r="DL13" s="739"/>
      <c r="DM13" s="734"/>
      <c r="DN13" s="734"/>
      <c r="DO13" s="734"/>
      <c r="DP13" s="740"/>
      <c r="DQ13" s="739"/>
      <c r="DR13" s="734"/>
      <c r="DS13" s="734"/>
      <c r="DT13" s="734"/>
      <c r="DU13" s="740"/>
      <c r="DV13" s="727"/>
      <c r="DW13" s="728"/>
      <c r="DX13" s="728"/>
      <c r="DY13" s="728"/>
      <c r="DZ13" s="741"/>
      <c r="EA13" s="67"/>
    </row>
    <row r="14" spans="1:131" s="47" customFormat="1" ht="26.25" customHeight="1" x14ac:dyDescent="0.15">
      <c r="A14" s="52">
        <v>8</v>
      </c>
      <c r="B14" s="727"/>
      <c r="C14" s="728"/>
      <c r="D14" s="728"/>
      <c r="E14" s="728"/>
      <c r="F14" s="728"/>
      <c r="G14" s="728"/>
      <c r="H14" s="728"/>
      <c r="I14" s="728"/>
      <c r="J14" s="728"/>
      <c r="K14" s="728"/>
      <c r="L14" s="728"/>
      <c r="M14" s="728"/>
      <c r="N14" s="728"/>
      <c r="O14" s="728"/>
      <c r="P14" s="729"/>
      <c r="Q14" s="730"/>
      <c r="R14" s="731"/>
      <c r="S14" s="731"/>
      <c r="T14" s="731"/>
      <c r="U14" s="731"/>
      <c r="V14" s="731"/>
      <c r="W14" s="731"/>
      <c r="X14" s="731"/>
      <c r="Y14" s="731"/>
      <c r="Z14" s="731"/>
      <c r="AA14" s="731"/>
      <c r="AB14" s="731"/>
      <c r="AC14" s="731"/>
      <c r="AD14" s="731"/>
      <c r="AE14" s="732"/>
      <c r="AF14" s="733"/>
      <c r="AG14" s="734"/>
      <c r="AH14" s="734"/>
      <c r="AI14" s="734"/>
      <c r="AJ14" s="735"/>
      <c r="AK14" s="736"/>
      <c r="AL14" s="731"/>
      <c r="AM14" s="731"/>
      <c r="AN14" s="731"/>
      <c r="AO14" s="731"/>
      <c r="AP14" s="731"/>
      <c r="AQ14" s="731"/>
      <c r="AR14" s="731"/>
      <c r="AS14" s="731"/>
      <c r="AT14" s="731"/>
      <c r="AU14" s="737"/>
      <c r="AV14" s="737"/>
      <c r="AW14" s="737"/>
      <c r="AX14" s="737"/>
      <c r="AY14" s="738"/>
      <c r="AZ14" s="56"/>
      <c r="BA14" s="56"/>
      <c r="BB14" s="56"/>
      <c r="BC14" s="56"/>
      <c r="BD14" s="56"/>
      <c r="BE14" s="67"/>
      <c r="BF14" s="67"/>
      <c r="BG14" s="67"/>
      <c r="BH14" s="67"/>
      <c r="BI14" s="67"/>
      <c r="BJ14" s="67"/>
      <c r="BK14" s="67"/>
      <c r="BL14" s="67"/>
      <c r="BM14" s="67"/>
      <c r="BN14" s="67"/>
      <c r="BO14" s="67"/>
      <c r="BP14" s="67"/>
      <c r="BQ14" s="52">
        <v>8</v>
      </c>
      <c r="BR14" s="72"/>
      <c r="BS14" s="727"/>
      <c r="BT14" s="728"/>
      <c r="BU14" s="728"/>
      <c r="BV14" s="728"/>
      <c r="BW14" s="728"/>
      <c r="BX14" s="728"/>
      <c r="BY14" s="728"/>
      <c r="BZ14" s="728"/>
      <c r="CA14" s="728"/>
      <c r="CB14" s="728"/>
      <c r="CC14" s="728"/>
      <c r="CD14" s="728"/>
      <c r="CE14" s="728"/>
      <c r="CF14" s="728"/>
      <c r="CG14" s="729"/>
      <c r="CH14" s="739"/>
      <c r="CI14" s="734"/>
      <c r="CJ14" s="734"/>
      <c r="CK14" s="734"/>
      <c r="CL14" s="740"/>
      <c r="CM14" s="739"/>
      <c r="CN14" s="734"/>
      <c r="CO14" s="734"/>
      <c r="CP14" s="734"/>
      <c r="CQ14" s="740"/>
      <c r="CR14" s="739"/>
      <c r="CS14" s="734"/>
      <c r="CT14" s="734"/>
      <c r="CU14" s="734"/>
      <c r="CV14" s="740"/>
      <c r="CW14" s="739"/>
      <c r="CX14" s="734"/>
      <c r="CY14" s="734"/>
      <c r="CZ14" s="734"/>
      <c r="DA14" s="740"/>
      <c r="DB14" s="739"/>
      <c r="DC14" s="734"/>
      <c r="DD14" s="734"/>
      <c r="DE14" s="734"/>
      <c r="DF14" s="740"/>
      <c r="DG14" s="739"/>
      <c r="DH14" s="734"/>
      <c r="DI14" s="734"/>
      <c r="DJ14" s="734"/>
      <c r="DK14" s="740"/>
      <c r="DL14" s="739"/>
      <c r="DM14" s="734"/>
      <c r="DN14" s="734"/>
      <c r="DO14" s="734"/>
      <c r="DP14" s="740"/>
      <c r="DQ14" s="739"/>
      <c r="DR14" s="734"/>
      <c r="DS14" s="734"/>
      <c r="DT14" s="734"/>
      <c r="DU14" s="740"/>
      <c r="DV14" s="727"/>
      <c r="DW14" s="728"/>
      <c r="DX14" s="728"/>
      <c r="DY14" s="728"/>
      <c r="DZ14" s="741"/>
      <c r="EA14" s="67"/>
    </row>
    <row r="15" spans="1:131" s="47" customFormat="1" ht="26.25" customHeight="1" x14ac:dyDescent="0.15">
      <c r="A15" s="52">
        <v>9</v>
      </c>
      <c r="B15" s="727"/>
      <c r="C15" s="728"/>
      <c r="D15" s="728"/>
      <c r="E15" s="728"/>
      <c r="F15" s="728"/>
      <c r="G15" s="728"/>
      <c r="H15" s="728"/>
      <c r="I15" s="728"/>
      <c r="J15" s="728"/>
      <c r="K15" s="728"/>
      <c r="L15" s="728"/>
      <c r="M15" s="728"/>
      <c r="N15" s="728"/>
      <c r="O15" s="728"/>
      <c r="P15" s="729"/>
      <c r="Q15" s="730"/>
      <c r="R15" s="731"/>
      <c r="S15" s="731"/>
      <c r="T15" s="731"/>
      <c r="U15" s="731"/>
      <c r="V15" s="731"/>
      <c r="W15" s="731"/>
      <c r="X15" s="731"/>
      <c r="Y15" s="731"/>
      <c r="Z15" s="731"/>
      <c r="AA15" s="731"/>
      <c r="AB15" s="731"/>
      <c r="AC15" s="731"/>
      <c r="AD15" s="731"/>
      <c r="AE15" s="732"/>
      <c r="AF15" s="733"/>
      <c r="AG15" s="734"/>
      <c r="AH15" s="734"/>
      <c r="AI15" s="734"/>
      <c r="AJ15" s="735"/>
      <c r="AK15" s="736"/>
      <c r="AL15" s="731"/>
      <c r="AM15" s="731"/>
      <c r="AN15" s="731"/>
      <c r="AO15" s="731"/>
      <c r="AP15" s="731"/>
      <c r="AQ15" s="731"/>
      <c r="AR15" s="731"/>
      <c r="AS15" s="731"/>
      <c r="AT15" s="731"/>
      <c r="AU15" s="737"/>
      <c r="AV15" s="737"/>
      <c r="AW15" s="737"/>
      <c r="AX15" s="737"/>
      <c r="AY15" s="738"/>
      <c r="AZ15" s="56"/>
      <c r="BA15" s="56"/>
      <c r="BB15" s="56"/>
      <c r="BC15" s="56"/>
      <c r="BD15" s="56"/>
      <c r="BE15" s="67"/>
      <c r="BF15" s="67"/>
      <c r="BG15" s="67"/>
      <c r="BH15" s="67"/>
      <c r="BI15" s="67"/>
      <c r="BJ15" s="67"/>
      <c r="BK15" s="67"/>
      <c r="BL15" s="67"/>
      <c r="BM15" s="67"/>
      <c r="BN15" s="67"/>
      <c r="BO15" s="67"/>
      <c r="BP15" s="67"/>
      <c r="BQ15" s="52">
        <v>9</v>
      </c>
      <c r="BR15" s="72"/>
      <c r="BS15" s="727"/>
      <c r="BT15" s="728"/>
      <c r="BU15" s="728"/>
      <c r="BV15" s="728"/>
      <c r="BW15" s="728"/>
      <c r="BX15" s="728"/>
      <c r="BY15" s="728"/>
      <c r="BZ15" s="728"/>
      <c r="CA15" s="728"/>
      <c r="CB15" s="728"/>
      <c r="CC15" s="728"/>
      <c r="CD15" s="728"/>
      <c r="CE15" s="728"/>
      <c r="CF15" s="728"/>
      <c r="CG15" s="729"/>
      <c r="CH15" s="739"/>
      <c r="CI15" s="734"/>
      <c r="CJ15" s="734"/>
      <c r="CK15" s="734"/>
      <c r="CL15" s="740"/>
      <c r="CM15" s="739"/>
      <c r="CN15" s="734"/>
      <c r="CO15" s="734"/>
      <c r="CP15" s="734"/>
      <c r="CQ15" s="740"/>
      <c r="CR15" s="739"/>
      <c r="CS15" s="734"/>
      <c r="CT15" s="734"/>
      <c r="CU15" s="734"/>
      <c r="CV15" s="740"/>
      <c r="CW15" s="739"/>
      <c r="CX15" s="734"/>
      <c r="CY15" s="734"/>
      <c r="CZ15" s="734"/>
      <c r="DA15" s="740"/>
      <c r="DB15" s="739"/>
      <c r="DC15" s="734"/>
      <c r="DD15" s="734"/>
      <c r="DE15" s="734"/>
      <c r="DF15" s="740"/>
      <c r="DG15" s="739"/>
      <c r="DH15" s="734"/>
      <c r="DI15" s="734"/>
      <c r="DJ15" s="734"/>
      <c r="DK15" s="740"/>
      <c r="DL15" s="739"/>
      <c r="DM15" s="734"/>
      <c r="DN15" s="734"/>
      <c r="DO15" s="734"/>
      <c r="DP15" s="740"/>
      <c r="DQ15" s="739"/>
      <c r="DR15" s="734"/>
      <c r="DS15" s="734"/>
      <c r="DT15" s="734"/>
      <c r="DU15" s="740"/>
      <c r="DV15" s="727"/>
      <c r="DW15" s="728"/>
      <c r="DX15" s="728"/>
      <c r="DY15" s="728"/>
      <c r="DZ15" s="741"/>
      <c r="EA15" s="67"/>
    </row>
    <row r="16" spans="1:131" s="47" customFormat="1" ht="26.25" customHeight="1" x14ac:dyDescent="0.15">
      <c r="A16" s="52">
        <v>10</v>
      </c>
      <c r="B16" s="727"/>
      <c r="C16" s="728"/>
      <c r="D16" s="728"/>
      <c r="E16" s="728"/>
      <c r="F16" s="728"/>
      <c r="G16" s="728"/>
      <c r="H16" s="728"/>
      <c r="I16" s="728"/>
      <c r="J16" s="728"/>
      <c r="K16" s="728"/>
      <c r="L16" s="728"/>
      <c r="M16" s="728"/>
      <c r="N16" s="728"/>
      <c r="O16" s="728"/>
      <c r="P16" s="729"/>
      <c r="Q16" s="730"/>
      <c r="R16" s="731"/>
      <c r="S16" s="731"/>
      <c r="T16" s="731"/>
      <c r="U16" s="731"/>
      <c r="V16" s="731"/>
      <c r="W16" s="731"/>
      <c r="X16" s="731"/>
      <c r="Y16" s="731"/>
      <c r="Z16" s="731"/>
      <c r="AA16" s="731"/>
      <c r="AB16" s="731"/>
      <c r="AC16" s="731"/>
      <c r="AD16" s="731"/>
      <c r="AE16" s="732"/>
      <c r="AF16" s="733"/>
      <c r="AG16" s="734"/>
      <c r="AH16" s="734"/>
      <c r="AI16" s="734"/>
      <c r="AJ16" s="735"/>
      <c r="AK16" s="736"/>
      <c r="AL16" s="731"/>
      <c r="AM16" s="731"/>
      <c r="AN16" s="731"/>
      <c r="AO16" s="731"/>
      <c r="AP16" s="731"/>
      <c r="AQ16" s="731"/>
      <c r="AR16" s="731"/>
      <c r="AS16" s="731"/>
      <c r="AT16" s="731"/>
      <c r="AU16" s="737"/>
      <c r="AV16" s="737"/>
      <c r="AW16" s="737"/>
      <c r="AX16" s="737"/>
      <c r="AY16" s="738"/>
      <c r="AZ16" s="56"/>
      <c r="BA16" s="56"/>
      <c r="BB16" s="56"/>
      <c r="BC16" s="56"/>
      <c r="BD16" s="56"/>
      <c r="BE16" s="67"/>
      <c r="BF16" s="67"/>
      <c r="BG16" s="67"/>
      <c r="BH16" s="67"/>
      <c r="BI16" s="67"/>
      <c r="BJ16" s="67"/>
      <c r="BK16" s="67"/>
      <c r="BL16" s="67"/>
      <c r="BM16" s="67"/>
      <c r="BN16" s="67"/>
      <c r="BO16" s="67"/>
      <c r="BP16" s="67"/>
      <c r="BQ16" s="52">
        <v>10</v>
      </c>
      <c r="BR16" s="72"/>
      <c r="BS16" s="727"/>
      <c r="BT16" s="728"/>
      <c r="BU16" s="728"/>
      <c r="BV16" s="728"/>
      <c r="BW16" s="728"/>
      <c r="BX16" s="728"/>
      <c r="BY16" s="728"/>
      <c r="BZ16" s="728"/>
      <c r="CA16" s="728"/>
      <c r="CB16" s="728"/>
      <c r="CC16" s="728"/>
      <c r="CD16" s="728"/>
      <c r="CE16" s="728"/>
      <c r="CF16" s="728"/>
      <c r="CG16" s="729"/>
      <c r="CH16" s="739"/>
      <c r="CI16" s="734"/>
      <c r="CJ16" s="734"/>
      <c r="CK16" s="734"/>
      <c r="CL16" s="740"/>
      <c r="CM16" s="739"/>
      <c r="CN16" s="734"/>
      <c r="CO16" s="734"/>
      <c r="CP16" s="734"/>
      <c r="CQ16" s="740"/>
      <c r="CR16" s="739"/>
      <c r="CS16" s="734"/>
      <c r="CT16" s="734"/>
      <c r="CU16" s="734"/>
      <c r="CV16" s="740"/>
      <c r="CW16" s="739"/>
      <c r="CX16" s="734"/>
      <c r="CY16" s="734"/>
      <c r="CZ16" s="734"/>
      <c r="DA16" s="740"/>
      <c r="DB16" s="739"/>
      <c r="DC16" s="734"/>
      <c r="DD16" s="734"/>
      <c r="DE16" s="734"/>
      <c r="DF16" s="740"/>
      <c r="DG16" s="739"/>
      <c r="DH16" s="734"/>
      <c r="DI16" s="734"/>
      <c r="DJ16" s="734"/>
      <c r="DK16" s="740"/>
      <c r="DL16" s="739"/>
      <c r="DM16" s="734"/>
      <c r="DN16" s="734"/>
      <c r="DO16" s="734"/>
      <c r="DP16" s="740"/>
      <c r="DQ16" s="739"/>
      <c r="DR16" s="734"/>
      <c r="DS16" s="734"/>
      <c r="DT16" s="734"/>
      <c r="DU16" s="740"/>
      <c r="DV16" s="727"/>
      <c r="DW16" s="728"/>
      <c r="DX16" s="728"/>
      <c r="DY16" s="728"/>
      <c r="DZ16" s="741"/>
      <c r="EA16" s="67"/>
    </row>
    <row r="17" spans="1:131" s="47" customFormat="1" ht="26.25" customHeight="1" x14ac:dyDescent="0.15">
      <c r="A17" s="52">
        <v>11</v>
      </c>
      <c r="B17" s="727"/>
      <c r="C17" s="728"/>
      <c r="D17" s="728"/>
      <c r="E17" s="728"/>
      <c r="F17" s="728"/>
      <c r="G17" s="728"/>
      <c r="H17" s="728"/>
      <c r="I17" s="728"/>
      <c r="J17" s="728"/>
      <c r="K17" s="728"/>
      <c r="L17" s="728"/>
      <c r="M17" s="728"/>
      <c r="N17" s="728"/>
      <c r="O17" s="728"/>
      <c r="P17" s="729"/>
      <c r="Q17" s="730"/>
      <c r="R17" s="731"/>
      <c r="S17" s="731"/>
      <c r="T17" s="731"/>
      <c r="U17" s="731"/>
      <c r="V17" s="731"/>
      <c r="W17" s="731"/>
      <c r="X17" s="731"/>
      <c r="Y17" s="731"/>
      <c r="Z17" s="731"/>
      <c r="AA17" s="731"/>
      <c r="AB17" s="731"/>
      <c r="AC17" s="731"/>
      <c r="AD17" s="731"/>
      <c r="AE17" s="732"/>
      <c r="AF17" s="733"/>
      <c r="AG17" s="734"/>
      <c r="AH17" s="734"/>
      <c r="AI17" s="734"/>
      <c r="AJ17" s="735"/>
      <c r="AK17" s="736"/>
      <c r="AL17" s="731"/>
      <c r="AM17" s="731"/>
      <c r="AN17" s="731"/>
      <c r="AO17" s="731"/>
      <c r="AP17" s="731"/>
      <c r="AQ17" s="731"/>
      <c r="AR17" s="731"/>
      <c r="AS17" s="731"/>
      <c r="AT17" s="731"/>
      <c r="AU17" s="737"/>
      <c r="AV17" s="737"/>
      <c r="AW17" s="737"/>
      <c r="AX17" s="737"/>
      <c r="AY17" s="738"/>
      <c r="AZ17" s="56"/>
      <c r="BA17" s="56"/>
      <c r="BB17" s="56"/>
      <c r="BC17" s="56"/>
      <c r="BD17" s="56"/>
      <c r="BE17" s="67"/>
      <c r="BF17" s="67"/>
      <c r="BG17" s="67"/>
      <c r="BH17" s="67"/>
      <c r="BI17" s="67"/>
      <c r="BJ17" s="67"/>
      <c r="BK17" s="67"/>
      <c r="BL17" s="67"/>
      <c r="BM17" s="67"/>
      <c r="BN17" s="67"/>
      <c r="BO17" s="67"/>
      <c r="BP17" s="67"/>
      <c r="BQ17" s="52">
        <v>11</v>
      </c>
      <c r="BR17" s="72"/>
      <c r="BS17" s="727"/>
      <c r="BT17" s="728"/>
      <c r="BU17" s="728"/>
      <c r="BV17" s="728"/>
      <c r="BW17" s="728"/>
      <c r="BX17" s="728"/>
      <c r="BY17" s="728"/>
      <c r="BZ17" s="728"/>
      <c r="CA17" s="728"/>
      <c r="CB17" s="728"/>
      <c r="CC17" s="728"/>
      <c r="CD17" s="728"/>
      <c r="CE17" s="728"/>
      <c r="CF17" s="728"/>
      <c r="CG17" s="729"/>
      <c r="CH17" s="739"/>
      <c r="CI17" s="734"/>
      <c r="CJ17" s="734"/>
      <c r="CK17" s="734"/>
      <c r="CL17" s="740"/>
      <c r="CM17" s="739"/>
      <c r="CN17" s="734"/>
      <c r="CO17" s="734"/>
      <c r="CP17" s="734"/>
      <c r="CQ17" s="740"/>
      <c r="CR17" s="739"/>
      <c r="CS17" s="734"/>
      <c r="CT17" s="734"/>
      <c r="CU17" s="734"/>
      <c r="CV17" s="740"/>
      <c r="CW17" s="739"/>
      <c r="CX17" s="734"/>
      <c r="CY17" s="734"/>
      <c r="CZ17" s="734"/>
      <c r="DA17" s="740"/>
      <c r="DB17" s="739"/>
      <c r="DC17" s="734"/>
      <c r="DD17" s="734"/>
      <c r="DE17" s="734"/>
      <c r="DF17" s="740"/>
      <c r="DG17" s="739"/>
      <c r="DH17" s="734"/>
      <c r="DI17" s="734"/>
      <c r="DJ17" s="734"/>
      <c r="DK17" s="740"/>
      <c r="DL17" s="739"/>
      <c r="DM17" s="734"/>
      <c r="DN17" s="734"/>
      <c r="DO17" s="734"/>
      <c r="DP17" s="740"/>
      <c r="DQ17" s="739"/>
      <c r="DR17" s="734"/>
      <c r="DS17" s="734"/>
      <c r="DT17" s="734"/>
      <c r="DU17" s="740"/>
      <c r="DV17" s="727"/>
      <c r="DW17" s="728"/>
      <c r="DX17" s="728"/>
      <c r="DY17" s="728"/>
      <c r="DZ17" s="741"/>
      <c r="EA17" s="67"/>
    </row>
    <row r="18" spans="1:131" s="47" customFormat="1" ht="26.25" customHeight="1" x14ac:dyDescent="0.15">
      <c r="A18" s="52">
        <v>12</v>
      </c>
      <c r="B18" s="727"/>
      <c r="C18" s="728"/>
      <c r="D18" s="728"/>
      <c r="E18" s="728"/>
      <c r="F18" s="728"/>
      <c r="G18" s="728"/>
      <c r="H18" s="728"/>
      <c r="I18" s="728"/>
      <c r="J18" s="728"/>
      <c r="K18" s="728"/>
      <c r="L18" s="728"/>
      <c r="M18" s="728"/>
      <c r="N18" s="728"/>
      <c r="O18" s="728"/>
      <c r="P18" s="729"/>
      <c r="Q18" s="730"/>
      <c r="R18" s="731"/>
      <c r="S18" s="731"/>
      <c r="T18" s="731"/>
      <c r="U18" s="731"/>
      <c r="V18" s="731"/>
      <c r="W18" s="731"/>
      <c r="X18" s="731"/>
      <c r="Y18" s="731"/>
      <c r="Z18" s="731"/>
      <c r="AA18" s="731"/>
      <c r="AB18" s="731"/>
      <c r="AC18" s="731"/>
      <c r="AD18" s="731"/>
      <c r="AE18" s="732"/>
      <c r="AF18" s="733"/>
      <c r="AG18" s="734"/>
      <c r="AH18" s="734"/>
      <c r="AI18" s="734"/>
      <c r="AJ18" s="735"/>
      <c r="AK18" s="736"/>
      <c r="AL18" s="731"/>
      <c r="AM18" s="731"/>
      <c r="AN18" s="731"/>
      <c r="AO18" s="731"/>
      <c r="AP18" s="731"/>
      <c r="AQ18" s="731"/>
      <c r="AR18" s="731"/>
      <c r="AS18" s="731"/>
      <c r="AT18" s="731"/>
      <c r="AU18" s="737"/>
      <c r="AV18" s="737"/>
      <c r="AW18" s="737"/>
      <c r="AX18" s="737"/>
      <c r="AY18" s="738"/>
      <c r="AZ18" s="56"/>
      <c r="BA18" s="56"/>
      <c r="BB18" s="56"/>
      <c r="BC18" s="56"/>
      <c r="BD18" s="56"/>
      <c r="BE18" s="67"/>
      <c r="BF18" s="67"/>
      <c r="BG18" s="67"/>
      <c r="BH18" s="67"/>
      <c r="BI18" s="67"/>
      <c r="BJ18" s="67"/>
      <c r="BK18" s="67"/>
      <c r="BL18" s="67"/>
      <c r="BM18" s="67"/>
      <c r="BN18" s="67"/>
      <c r="BO18" s="67"/>
      <c r="BP18" s="67"/>
      <c r="BQ18" s="52">
        <v>12</v>
      </c>
      <c r="BR18" s="72"/>
      <c r="BS18" s="727"/>
      <c r="BT18" s="728"/>
      <c r="BU18" s="728"/>
      <c r="BV18" s="728"/>
      <c r="BW18" s="728"/>
      <c r="BX18" s="728"/>
      <c r="BY18" s="728"/>
      <c r="BZ18" s="728"/>
      <c r="CA18" s="728"/>
      <c r="CB18" s="728"/>
      <c r="CC18" s="728"/>
      <c r="CD18" s="728"/>
      <c r="CE18" s="728"/>
      <c r="CF18" s="728"/>
      <c r="CG18" s="729"/>
      <c r="CH18" s="739"/>
      <c r="CI18" s="734"/>
      <c r="CJ18" s="734"/>
      <c r="CK18" s="734"/>
      <c r="CL18" s="740"/>
      <c r="CM18" s="739"/>
      <c r="CN18" s="734"/>
      <c r="CO18" s="734"/>
      <c r="CP18" s="734"/>
      <c r="CQ18" s="740"/>
      <c r="CR18" s="739"/>
      <c r="CS18" s="734"/>
      <c r="CT18" s="734"/>
      <c r="CU18" s="734"/>
      <c r="CV18" s="740"/>
      <c r="CW18" s="739"/>
      <c r="CX18" s="734"/>
      <c r="CY18" s="734"/>
      <c r="CZ18" s="734"/>
      <c r="DA18" s="740"/>
      <c r="DB18" s="739"/>
      <c r="DC18" s="734"/>
      <c r="DD18" s="734"/>
      <c r="DE18" s="734"/>
      <c r="DF18" s="740"/>
      <c r="DG18" s="739"/>
      <c r="DH18" s="734"/>
      <c r="DI18" s="734"/>
      <c r="DJ18" s="734"/>
      <c r="DK18" s="740"/>
      <c r="DL18" s="739"/>
      <c r="DM18" s="734"/>
      <c r="DN18" s="734"/>
      <c r="DO18" s="734"/>
      <c r="DP18" s="740"/>
      <c r="DQ18" s="739"/>
      <c r="DR18" s="734"/>
      <c r="DS18" s="734"/>
      <c r="DT18" s="734"/>
      <c r="DU18" s="740"/>
      <c r="DV18" s="727"/>
      <c r="DW18" s="728"/>
      <c r="DX18" s="728"/>
      <c r="DY18" s="728"/>
      <c r="DZ18" s="741"/>
      <c r="EA18" s="67"/>
    </row>
    <row r="19" spans="1:131" s="47" customFormat="1" ht="26.25" customHeight="1" x14ac:dyDescent="0.15">
      <c r="A19" s="52">
        <v>13</v>
      </c>
      <c r="B19" s="727"/>
      <c r="C19" s="728"/>
      <c r="D19" s="728"/>
      <c r="E19" s="728"/>
      <c r="F19" s="728"/>
      <c r="G19" s="728"/>
      <c r="H19" s="728"/>
      <c r="I19" s="728"/>
      <c r="J19" s="728"/>
      <c r="K19" s="728"/>
      <c r="L19" s="728"/>
      <c r="M19" s="728"/>
      <c r="N19" s="728"/>
      <c r="O19" s="728"/>
      <c r="P19" s="729"/>
      <c r="Q19" s="730"/>
      <c r="R19" s="731"/>
      <c r="S19" s="731"/>
      <c r="T19" s="731"/>
      <c r="U19" s="731"/>
      <c r="V19" s="731"/>
      <c r="W19" s="731"/>
      <c r="X19" s="731"/>
      <c r="Y19" s="731"/>
      <c r="Z19" s="731"/>
      <c r="AA19" s="731"/>
      <c r="AB19" s="731"/>
      <c r="AC19" s="731"/>
      <c r="AD19" s="731"/>
      <c r="AE19" s="732"/>
      <c r="AF19" s="733"/>
      <c r="AG19" s="734"/>
      <c r="AH19" s="734"/>
      <c r="AI19" s="734"/>
      <c r="AJ19" s="735"/>
      <c r="AK19" s="736"/>
      <c r="AL19" s="731"/>
      <c r="AM19" s="731"/>
      <c r="AN19" s="731"/>
      <c r="AO19" s="731"/>
      <c r="AP19" s="731"/>
      <c r="AQ19" s="731"/>
      <c r="AR19" s="731"/>
      <c r="AS19" s="731"/>
      <c r="AT19" s="731"/>
      <c r="AU19" s="737"/>
      <c r="AV19" s="737"/>
      <c r="AW19" s="737"/>
      <c r="AX19" s="737"/>
      <c r="AY19" s="738"/>
      <c r="AZ19" s="56"/>
      <c r="BA19" s="56"/>
      <c r="BB19" s="56"/>
      <c r="BC19" s="56"/>
      <c r="BD19" s="56"/>
      <c r="BE19" s="67"/>
      <c r="BF19" s="67"/>
      <c r="BG19" s="67"/>
      <c r="BH19" s="67"/>
      <c r="BI19" s="67"/>
      <c r="BJ19" s="67"/>
      <c r="BK19" s="67"/>
      <c r="BL19" s="67"/>
      <c r="BM19" s="67"/>
      <c r="BN19" s="67"/>
      <c r="BO19" s="67"/>
      <c r="BP19" s="67"/>
      <c r="BQ19" s="52">
        <v>13</v>
      </c>
      <c r="BR19" s="72"/>
      <c r="BS19" s="727"/>
      <c r="BT19" s="728"/>
      <c r="BU19" s="728"/>
      <c r="BV19" s="728"/>
      <c r="BW19" s="728"/>
      <c r="BX19" s="728"/>
      <c r="BY19" s="728"/>
      <c r="BZ19" s="728"/>
      <c r="CA19" s="728"/>
      <c r="CB19" s="728"/>
      <c r="CC19" s="728"/>
      <c r="CD19" s="728"/>
      <c r="CE19" s="728"/>
      <c r="CF19" s="728"/>
      <c r="CG19" s="729"/>
      <c r="CH19" s="739"/>
      <c r="CI19" s="734"/>
      <c r="CJ19" s="734"/>
      <c r="CK19" s="734"/>
      <c r="CL19" s="740"/>
      <c r="CM19" s="739"/>
      <c r="CN19" s="734"/>
      <c r="CO19" s="734"/>
      <c r="CP19" s="734"/>
      <c r="CQ19" s="740"/>
      <c r="CR19" s="739"/>
      <c r="CS19" s="734"/>
      <c r="CT19" s="734"/>
      <c r="CU19" s="734"/>
      <c r="CV19" s="740"/>
      <c r="CW19" s="739"/>
      <c r="CX19" s="734"/>
      <c r="CY19" s="734"/>
      <c r="CZ19" s="734"/>
      <c r="DA19" s="740"/>
      <c r="DB19" s="739"/>
      <c r="DC19" s="734"/>
      <c r="DD19" s="734"/>
      <c r="DE19" s="734"/>
      <c r="DF19" s="740"/>
      <c r="DG19" s="739"/>
      <c r="DH19" s="734"/>
      <c r="DI19" s="734"/>
      <c r="DJ19" s="734"/>
      <c r="DK19" s="740"/>
      <c r="DL19" s="739"/>
      <c r="DM19" s="734"/>
      <c r="DN19" s="734"/>
      <c r="DO19" s="734"/>
      <c r="DP19" s="740"/>
      <c r="DQ19" s="739"/>
      <c r="DR19" s="734"/>
      <c r="DS19" s="734"/>
      <c r="DT19" s="734"/>
      <c r="DU19" s="740"/>
      <c r="DV19" s="727"/>
      <c r="DW19" s="728"/>
      <c r="DX19" s="728"/>
      <c r="DY19" s="728"/>
      <c r="DZ19" s="741"/>
      <c r="EA19" s="67"/>
    </row>
    <row r="20" spans="1:131" s="47" customFormat="1" ht="26.25" customHeight="1" x14ac:dyDescent="0.15">
      <c r="A20" s="52">
        <v>14</v>
      </c>
      <c r="B20" s="727"/>
      <c r="C20" s="728"/>
      <c r="D20" s="728"/>
      <c r="E20" s="728"/>
      <c r="F20" s="728"/>
      <c r="G20" s="728"/>
      <c r="H20" s="728"/>
      <c r="I20" s="728"/>
      <c r="J20" s="728"/>
      <c r="K20" s="728"/>
      <c r="L20" s="728"/>
      <c r="M20" s="728"/>
      <c r="N20" s="728"/>
      <c r="O20" s="728"/>
      <c r="P20" s="729"/>
      <c r="Q20" s="730"/>
      <c r="R20" s="731"/>
      <c r="S20" s="731"/>
      <c r="T20" s="731"/>
      <c r="U20" s="731"/>
      <c r="V20" s="731"/>
      <c r="W20" s="731"/>
      <c r="X20" s="731"/>
      <c r="Y20" s="731"/>
      <c r="Z20" s="731"/>
      <c r="AA20" s="731"/>
      <c r="AB20" s="731"/>
      <c r="AC20" s="731"/>
      <c r="AD20" s="731"/>
      <c r="AE20" s="732"/>
      <c r="AF20" s="733"/>
      <c r="AG20" s="734"/>
      <c r="AH20" s="734"/>
      <c r="AI20" s="734"/>
      <c r="AJ20" s="735"/>
      <c r="AK20" s="736"/>
      <c r="AL20" s="731"/>
      <c r="AM20" s="731"/>
      <c r="AN20" s="731"/>
      <c r="AO20" s="731"/>
      <c r="AP20" s="731"/>
      <c r="AQ20" s="731"/>
      <c r="AR20" s="731"/>
      <c r="AS20" s="731"/>
      <c r="AT20" s="731"/>
      <c r="AU20" s="737"/>
      <c r="AV20" s="737"/>
      <c r="AW20" s="737"/>
      <c r="AX20" s="737"/>
      <c r="AY20" s="738"/>
      <c r="AZ20" s="56"/>
      <c r="BA20" s="56"/>
      <c r="BB20" s="56"/>
      <c r="BC20" s="56"/>
      <c r="BD20" s="56"/>
      <c r="BE20" s="67"/>
      <c r="BF20" s="67"/>
      <c r="BG20" s="67"/>
      <c r="BH20" s="67"/>
      <c r="BI20" s="67"/>
      <c r="BJ20" s="67"/>
      <c r="BK20" s="67"/>
      <c r="BL20" s="67"/>
      <c r="BM20" s="67"/>
      <c r="BN20" s="67"/>
      <c r="BO20" s="67"/>
      <c r="BP20" s="67"/>
      <c r="BQ20" s="52">
        <v>14</v>
      </c>
      <c r="BR20" s="72"/>
      <c r="BS20" s="727"/>
      <c r="BT20" s="728"/>
      <c r="BU20" s="728"/>
      <c r="BV20" s="728"/>
      <c r="BW20" s="728"/>
      <c r="BX20" s="728"/>
      <c r="BY20" s="728"/>
      <c r="BZ20" s="728"/>
      <c r="CA20" s="728"/>
      <c r="CB20" s="728"/>
      <c r="CC20" s="728"/>
      <c r="CD20" s="728"/>
      <c r="CE20" s="728"/>
      <c r="CF20" s="728"/>
      <c r="CG20" s="729"/>
      <c r="CH20" s="739"/>
      <c r="CI20" s="734"/>
      <c r="CJ20" s="734"/>
      <c r="CK20" s="734"/>
      <c r="CL20" s="740"/>
      <c r="CM20" s="739"/>
      <c r="CN20" s="734"/>
      <c r="CO20" s="734"/>
      <c r="CP20" s="734"/>
      <c r="CQ20" s="740"/>
      <c r="CR20" s="739"/>
      <c r="CS20" s="734"/>
      <c r="CT20" s="734"/>
      <c r="CU20" s="734"/>
      <c r="CV20" s="740"/>
      <c r="CW20" s="739"/>
      <c r="CX20" s="734"/>
      <c r="CY20" s="734"/>
      <c r="CZ20" s="734"/>
      <c r="DA20" s="740"/>
      <c r="DB20" s="739"/>
      <c r="DC20" s="734"/>
      <c r="DD20" s="734"/>
      <c r="DE20" s="734"/>
      <c r="DF20" s="740"/>
      <c r="DG20" s="739"/>
      <c r="DH20" s="734"/>
      <c r="DI20" s="734"/>
      <c r="DJ20" s="734"/>
      <c r="DK20" s="740"/>
      <c r="DL20" s="739"/>
      <c r="DM20" s="734"/>
      <c r="DN20" s="734"/>
      <c r="DO20" s="734"/>
      <c r="DP20" s="740"/>
      <c r="DQ20" s="739"/>
      <c r="DR20" s="734"/>
      <c r="DS20" s="734"/>
      <c r="DT20" s="734"/>
      <c r="DU20" s="740"/>
      <c r="DV20" s="727"/>
      <c r="DW20" s="728"/>
      <c r="DX20" s="728"/>
      <c r="DY20" s="728"/>
      <c r="DZ20" s="741"/>
      <c r="EA20" s="67"/>
    </row>
    <row r="21" spans="1:131" s="47" customFormat="1" ht="26.25" customHeight="1" x14ac:dyDescent="0.15">
      <c r="A21" s="52">
        <v>15</v>
      </c>
      <c r="B21" s="727"/>
      <c r="C21" s="728"/>
      <c r="D21" s="728"/>
      <c r="E21" s="728"/>
      <c r="F21" s="728"/>
      <c r="G21" s="728"/>
      <c r="H21" s="728"/>
      <c r="I21" s="728"/>
      <c r="J21" s="728"/>
      <c r="K21" s="728"/>
      <c r="L21" s="728"/>
      <c r="M21" s="728"/>
      <c r="N21" s="728"/>
      <c r="O21" s="728"/>
      <c r="P21" s="729"/>
      <c r="Q21" s="730"/>
      <c r="R21" s="731"/>
      <c r="S21" s="731"/>
      <c r="T21" s="731"/>
      <c r="U21" s="731"/>
      <c r="V21" s="731"/>
      <c r="W21" s="731"/>
      <c r="X21" s="731"/>
      <c r="Y21" s="731"/>
      <c r="Z21" s="731"/>
      <c r="AA21" s="731"/>
      <c r="AB21" s="731"/>
      <c r="AC21" s="731"/>
      <c r="AD21" s="731"/>
      <c r="AE21" s="732"/>
      <c r="AF21" s="733"/>
      <c r="AG21" s="734"/>
      <c r="AH21" s="734"/>
      <c r="AI21" s="734"/>
      <c r="AJ21" s="735"/>
      <c r="AK21" s="736"/>
      <c r="AL21" s="731"/>
      <c r="AM21" s="731"/>
      <c r="AN21" s="731"/>
      <c r="AO21" s="731"/>
      <c r="AP21" s="731"/>
      <c r="AQ21" s="731"/>
      <c r="AR21" s="731"/>
      <c r="AS21" s="731"/>
      <c r="AT21" s="731"/>
      <c r="AU21" s="737"/>
      <c r="AV21" s="737"/>
      <c r="AW21" s="737"/>
      <c r="AX21" s="737"/>
      <c r="AY21" s="738"/>
      <c r="AZ21" s="56"/>
      <c r="BA21" s="56"/>
      <c r="BB21" s="56"/>
      <c r="BC21" s="56"/>
      <c r="BD21" s="56"/>
      <c r="BE21" s="67"/>
      <c r="BF21" s="67"/>
      <c r="BG21" s="67"/>
      <c r="BH21" s="67"/>
      <c r="BI21" s="67"/>
      <c r="BJ21" s="67"/>
      <c r="BK21" s="67"/>
      <c r="BL21" s="67"/>
      <c r="BM21" s="67"/>
      <c r="BN21" s="67"/>
      <c r="BO21" s="67"/>
      <c r="BP21" s="67"/>
      <c r="BQ21" s="52">
        <v>15</v>
      </c>
      <c r="BR21" s="72"/>
      <c r="BS21" s="727"/>
      <c r="BT21" s="728"/>
      <c r="BU21" s="728"/>
      <c r="BV21" s="728"/>
      <c r="BW21" s="728"/>
      <c r="BX21" s="728"/>
      <c r="BY21" s="728"/>
      <c r="BZ21" s="728"/>
      <c r="CA21" s="728"/>
      <c r="CB21" s="728"/>
      <c r="CC21" s="728"/>
      <c r="CD21" s="728"/>
      <c r="CE21" s="728"/>
      <c r="CF21" s="728"/>
      <c r="CG21" s="729"/>
      <c r="CH21" s="739"/>
      <c r="CI21" s="734"/>
      <c r="CJ21" s="734"/>
      <c r="CK21" s="734"/>
      <c r="CL21" s="740"/>
      <c r="CM21" s="739"/>
      <c r="CN21" s="734"/>
      <c r="CO21" s="734"/>
      <c r="CP21" s="734"/>
      <c r="CQ21" s="740"/>
      <c r="CR21" s="739"/>
      <c r="CS21" s="734"/>
      <c r="CT21" s="734"/>
      <c r="CU21" s="734"/>
      <c r="CV21" s="740"/>
      <c r="CW21" s="739"/>
      <c r="CX21" s="734"/>
      <c r="CY21" s="734"/>
      <c r="CZ21" s="734"/>
      <c r="DA21" s="740"/>
      <c r="DB21" s="739"/>
      <c r="DC21" s="734"/>
      <c r="DD21" s="734"/>
      <c r="DE21" s="734"/>
      <c r="DF21" s="740"/>
      <c r="DG21" s="739"/>
      <c r="DH21" s="734"/>
      <c r="DI21" s="734"/>
      <c r="DJ21" s="734"/>
      <c r="DK21" s="740"/>
      <c r="DL21" s="739"/>
      <c r="DM21" s="734"/>
      <c r="DN21" s="734"/>
      <c r="DO21" s="734"/>
      <c r="DP21" s="740"/>
      <c r="DQ21" s="739"/>
      <c r="DR21" s="734"/>
      <c r="DS21" s="734"/>
      <c r="DT21" s="734"/>
      <c r="DU21" s="740"/>
      <c r="DV21" s="727"/>
      <c r="DW21" s="728"/>
      <c r="DX21" s="728"/>
      <c r="DY21" s="728"/>
      <c r="DZ21" s="741"/>
      <c r="EA21" s="67"/>
    </row>
    <row r="22" spans="1:131" s="47" customFormat="1" ht="26.25" customHeight="1" x14ac:dyDescent="0.15">
      <c r="A22" s="52">
        <v>16</v>
      </c>
      <c r="B22" s="727"/>
      <c r="C22" s="728"/>
      <c r="D22" s="728"/>
      <c r="E22" s="728"/>
      <c r="F22" s="728"/>
      <c r="G22" s="728"/>
      <c r="H22" s="728"/>
      <c r="I22" s="728"/>
      <c r="J22" s="728"/>
      <c r="K22" s="728"/>
      <c r="L22" s="728"/>
      <c r="M22" s="728"/>
      <c r="N22" s="728"/>
      <c r="O22" s="728"/>
      <c r="P22" s="729"/>
      <c r="Q22" s="759"/>
      <c r="R22" s="760"/>
      <c r="S22" s="760"/>
      <c r="T22" s="760"/>
      <c r="U22" s="760"/>
      <c r="V22" s="760"/>
      <c r="W22" s="760"/>
      <c r="X22" s="760"/>
      <c r="Y22" s="760"/>
      <c r="Z22" s="760"/>
      <c r="AA22" s="760"/>
      <c r="AB22" s="760"/>
      <c r="AC22" s="760"/>
      <c r="AD22" s="760"/>
      <c r="AE22" s="761"/>
      <c r="AF22" s="733"/>
      <c r="AG22" s="734"/>
      <c r="AH22" s="734"/>
      <c r="AI22" s="734"/>
      <c r="AJ22" s="735"/>
      <c r="AK22" s="762"/>
      <c r="AL22" s="760"/>
      <c r="AM22" s="760"/>
      <c r="AN22" s="760"/>
      <c r="AO22" s="760"/>
      <c r="AP22" s="760"/>
      <c r="AQ22" s="760"/>
      <c r="AR22" s="760"/>
      <c r="AS22" s="760"/>
      <c r="AT22" s="760"/>
      <c r="AU22" s="763"/>
      <c r="AV22" s="763"/>
      <c r="AW22" s="763"/>
      <c r="AX22" s="763"/>
      <c r="AY22" s="764"/>
      <c r="AZ22" s="742" t="s">
        <v>407</v>
      </c>
      <c r="BA22" s="742"/>
      <c r="BB22" s="742"/>
      <c r="BC22" s="742"/>
      <c r="BD22" s="743"/>
      <c r="BE22" s="67"/>
      <c r="BF22" s="67"/>
      <c r="BG22" s="67"/>
      <c r="BH22" s="67"/>
      <c r="BI22" s="67"/>
      <c r="BJ22" s="67"/>
      <c r="BK22" s="67"/>
      <c r="BL22" s="67"/>
      <c r="BM22" s="67"/>
      <c r="BN22" s="67"/>
      <c r="BO22" s="67"/>
      <c r="BP22" s="67"/>
      <c r="BQ22" s="52">
        <v>16</v>
      </c>
      <c r="BR22" s="72"/>
      <c r="BS22" s="727"/>
      <c r="BT22" s="728"/>
      <c r="BU22" s="728"/>
      <c r="BV22" s="728"/>
      <c r="BW22" s="728"/>
      <c r="BX22" s="728"/>
      <c r="BY22" s="728"/>
      <c r="BZ22" s="728"/>
      <c r="CA22" s="728"/>
      <c r="CB22" s="728"/>
      <c r="CC22" s="728"/>
      <c r="CD22" s="728"/>
      <c r="CE22" s="728"/>
      <c r="CF22" s="728"/>
      <c r="CG22" s="729"/>
      <c r="CH22" s="739"/>
      <c r="CI22" s="734"/>
      <c r="CJ22" s="734"/>
      <c r="CK22" s="734"/>
      <c r="CL22" s="740"/>
      <c r="CM22" s="739"/>
      <c r="CN22" s="734"/>
      <c r="CO22" s="734"/>
      <c r="CP22" s="734"/>
      <c r="CQ22" s="740"/>
      <c r="CR22" s="739"/>
      <c r="CS22" s="734"/>
      <c r="CT22" s="734"/>
      <c r="CU22" s="734"/>
      <c r="CV22" s="740"/>
      <c r="CW22" s="739"/>
      <c r="CX22" s="734"/>
      <c r="CY22" s="734"/>
      <c r="CZ22" s="734"/>
      <c r="DA22" s="740"/>
      <c r="DB22" s="739"/>
      <c r="DC22" s="734"/>
      <c r="DD22" s="734"/>
      <c r="DE22" s="734"/>
      <c r="DF22" s="740"/>
      <c r="DG22" s="739"/>
      <c r="DH22" s="734"/>
      <c r="DI22" s="734"/>
      <c r="DJ22" s="734"/>
      <c r="DK22" s="740"/>
      <c r="DL22" s="739"/>
      <c r="DM22" s="734"/>
      <c r="DN22" s="734"/>
      <c r="DO22" s="734"/>
      <c r="DP22" s="740"/>
      <c r="DQ22" s="739"/>
      <c r="DR22" s="734"/>
      <c r="DS22" s="734"/>
      <c r="DT22" s="734"/>
      <c r="DU22" s="740"/>
      <c r="DV22" s="727"/>
      <c r="DW22" s="728"/>
      <c r="DX22" s="728"/>
      <c r="DY22" s="728"/>
      <c r="DZ22" s="741"/>
      <c r="EA22" s="67"/>
    </row>
    <row r="23" spans="1:131" s="47" customFormat="1" ht="26.25" customHeight="1" x14ac:dyDescent="0.15">
      <c r="A23" s="53" t="s">
        <v>251</v>
      </c>
      <c r="B23" s="744" t="s">
        <v>108</v>
      </c>
      <c r="C23" s="745"/>
      <c r="D23" s="745"/>
      <c r="E23" s="745"/>
      <c r="F23" s="745"/>
      <c r="G23" s="745"/>
      <c r="H23" s="745"/>
      <c r="I23" s="745"/>
      <c r="J23" s="745"/>
      <c r="K23" s="745"/>
      <c r="L23" s="745"/>
      <c r="M23" s="745"/>
      <c r="N23" s="745"/>
      <c r="O23" s="745"/>
      <c r="P23" s="746"/>
      <c r="Q23" s="747">
        <v>26544</v>
      </c>
      <c r="R23" s="748"/>
      <c r="S23" s="748"/>
      <c r="T23" s="748"/>
      <c r="U23" s="748"/>
      <c r="V23" s="748">
        <v>25166</v>
      </c>
      <c r="W23" s="748"/>
      <c r="X23" s="748"/>
      <c r="Y23" s="748"/>
      <c r="Z23" s="748"/>
      <c r="AA23" s="748">
        <v>1378</v>
      </c>
      <c r="AB23" s="748"/>
      <c r="AC23" s="748"/>
      <c r="AD23" s="748"/>
      <c r="AE23" s="749"/>
      <c r="AF23" s="750">
        <v>1326</v>
      </c>
      <c r="AG23" s="748"/>
      <c r="AH23" s="748"/>
      <c r="AI23" s="748"/>
      <c r="AJ23" s="751"/>
      <c r="AK23" s="752"/>
      <c r="AL23" s="753"/>
      <c r="AM23" s="753"/>
      <c r="AN23" s="753"/>
      <c r="AO23" s="753"/>
      <c r="AP23" s="748">
        <v>29139</v>
      </c>
      <c r="AQ23" s="748"/>
      <c r="AR23" s="748"/>
      <c r="AS23" s="748"/>
      <c r="AT23" s="748"/>
      <c r="AU23" s="754"/>
      <c r="AV23" s="754"/>
      <c r="AW23" s="754"/>
      <c r="AX23" s="754"/>
      <c r="AY23" s="755"/>
      <c r="AZ23" s="756" t="s">
        <v>201</v>
      </c>
      <c r="BA23" s="757"/>
      <c r="BB23" s="757"/>
      <c r="BC23" s="757"/>
      <c r="BD23" s="758"/>
      <c r="BE23" s="67"/>
      <c r="BF23" s="67"/>
      <c r="BG23" s="67"/>
      <c r="BH23" s="67"/>
      <c r="BI23" s="67"/>
      <c r="BJ23" s="67"/>
      <c r="BK23" s="67"/>
      <c r="BL23" s="67"/>
      <c r="BM23" s="67"/>
      <c r="BN23" s="67"/>
      <c r="BO23" s="67"/>
      <c r="BP23" s="67"/>
      <c r="BQ23" s="52">
        <v>17</v>
      </c>
      <c r="BR23" s="72"/>
      <c r="BS23" s="727"/>
      <c r="BT23" s="728"/>
      <c r="BU23" s="728"/>
      <c r="BV23" s="728"/>
      <c r="BW23" s="728"/>
      <c r="BX23" s="728"/>
      <c r="BY23" s="728"/>
      <c r="BZ23" s="728"/>
      <c r="CA23" s="728"/>
      <c r="CB23" s="728"/>
      <c r="CC23" s="728"/>
      <c r="CD23" s="728"/>
      <c r="CE23" s="728"/>
      <c r="CF23" s="728"/>
      <c r="CG23" s="729"/>
      <c r="CH23" s="739"/>
      <c r="CI23" s="734"/>
      <c r="CJ23" s="734"/>
      <c r="CK23" s="734"/>
      <c r="CL23" s="740"/>
      <c r="CM23" s="739"/>
      <c r="CN23" s="734"/>
      <c r="CO23" s="734"/>
      <c r="CP23" s="734"/>
      <c r="CQ23" s="740"/>
      <c r="CR23" s="739"/>
      <c r="CS23" s="734"/>
      <c r="CT23" s="734"/>
      <c r="CU23" s="734"/>
      <c r="CV23" s="740"/>
      <c r="CW23" s="739"/>
      <c r="CX23" s="734"/>
      <c r="CY23" s="734"/>
      <c r="CZ23" s="734"/>
      <c r="DA23" s="740"/>
      <c r="DB23" s="739"/>
      <c r="DC23" s="734"/>
      <c r="DD23" s="734"/>
      <c r="DE23" s="734"/>
      <c r="DF23" s="740"/>
      <c r="DG23" s="739"/>
      <c r="DH23" s="734"/>
      <c r="DI23" s="734"/>
      <c r="DJ23" s="734"/>
      <c r="DK23" s="740"/>
      <c r="DL23" s="739"/>
      <c r="DM23" s="734"/>
      <c r="DN23" s="734"/>
      <c r="DO23" s="734"/>
      <c r="DP23" s="740"/>
      <c r="DQ23" s="739"/>
      <c r="DR23" s="734"/>
      <c r="DS23" s="734"/>
      <c r="DT23" s="734"/>
      <c r="DU23" s="740"/>
      <c r="DV23" s="727"/>
      <c r="DW23" s="728"/>
      <c r="DX23" s="728"/>
      <c r="DY23" s="728"/>
      <c r="DZ23" s="741"/>
      <c r="EA23" s="67"/>
    </row>
    <row r="24" spans="1:131" s="47" customFormat="1" ht="26.25" customHeight="1" x14ac:dyDescent="0.15">
      <c r="A24" s="765" t="s">
        <v>364</v>
      </c>
      <c r="B24" s="765"/>
      <c r="C24" s="765"/>
      <c r="D24" s="765"/>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5"/>
      <c r="AY24" s="765"/>
      <c r="AZ24" s="56"/>
      <c r="BA24" s="56"/>
      <c r="BB24" s="56"/>
      <c r="BC24" s="56"/>
      <c r="BD24" s="56"/>
      <c r="BE24" s="67"/>
      <c r="BF24" s="67"/>
      <c r="BG24" s="67"/>
      <c r="BH24" s="67"/>
      <c r="BI24" s="67"/>
      <c r="BJ24" s="67"/>
      <c r="BK24" s="67"/>
      <c r="BL24" s="67"/>
      <c r="BM24" s="67"/>
      <c r="BN24" s="67"/>
      <c r="BO24" s="67"/>
      <c r="BP24" s="67"/>
      <c r="BQ24" s="52">
        <v>18</v>
      </c>
      <c r="BR24" s="72"/>
      <c r="BS24" s="727"/>
      <c r="BT24" s="728"/>
      <c r="BU24" s="728"/>
      <c r="BV24" s="728"/>
      <c r="BW24" s="728"/>
      <c r="BX24" s="728"/>
      <c r="BY24" s="728"/>
      <c r="BZ24" s="728"/>
      <c r="CA24" s="728"/>
      <c r="CB24" s="728"/>
      <c r="CC24" s="728"/>
      <c r="CD24" s="728"/>
      <c r="CE24" s="728"/>
      <c r="CF24" s="728"/>
      <c r="CG24" s="729"/>
      <c r="CH24" s="739"/>
      <c r="CI24" s="734"/>
      <c r="CJ24" s="734"/>
      <c r="CK24" s="734"/>
      <c r="CL24" s="740"/>
      <c r="CM24" s="739"/>
      <c r="CN24" s="734"/>
      <c r="CO24" s="734"/>
      <c r="CP24" s="734"/>
      <c r="CQ24" s="740"/>
      <c r="CR24" s="739"/>
      <c r="CS24" s="734"/>
      <c r="CT24" s="734"/>
      <c r="CU24" s="734"/>
      <c r="CV24" s="740"/>
      <c r="CW24" s="739"/>
      <c r="CX24" s="734"/>
      <c r="CY24" s="734"/>
      <c r="CZ24" s="734"/>
      <c r="DA24" s="740"/>
      <c r="DB24" s="739"/>
      <c r="DC24" s="734"/>
      <c r="DD24" s="734"/>
      <c r="DE24" s="734"/>
      <c r="DF24" s="740"/>
      <c r="DG24" s="739"/>
      <c r="DH24" s="734"/>
      <c r="DI24" s="734"/>
      <c r="DJ24" s="734"/>
      <c r="DK24" s="740"/>
      <c r="DL24" s="739"/>
      <c r="DM24" s="734"/>
      <c r="DN24" s="734"/>
      <c r="DO24" s="734"/>
      <c r="DP24" s="740"/>
      <c r="DQ24" s="739"/>
      <c r="DR24" s="734"/>
      <c r="DS24" s="734"/>
      <c r="DT24" s="734"/>
      <c r="DU24" s="740"/>
      <c r="DV24" s="727"/>
      <c r="DW24" s="728"/>
      <c r="DX24" s="728"/>
      <c r="DY24" s="728"/>
      <c r="DZ24" s="741"/>
      <c r="EA24" s="67"/>
    </row>
    <row r="25" spans="1:131" ht="26.25" customHeight="1" x14ac:dyDescent="0.15">
      <c r="A25" s="689" t="s">
        <v>387</v>
      </c>
      <c r="B25" s="689"/>
      <c r="C25" s="689"/>
      <c r="D25" s="689"/>
      <c r="E25" s="689"/>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89"/>
      <c r="AF25" s="689"/>
      <c r="AG25" s="689"/>
      <c r="AH25" s="689"/>
      <c r="AI25" s="689"/>
      <c r="AJ25" s="689"/>
      <c r="AK25" s="689"/>
      <c r="AL25" s="689"/>
      <c r="AM25" s="689"/>
      <c r="AN25" s="689"/>
      <c r="AO25" s="689"/>
      <c r="AP25" s="689"/>
      <c r="AQ25" s="689"/>
      <c r="AR25" s="689"/>
      <c r="AS25" s="689"/>
      <c r="AT25" s="689"/>
      <c r="AU25" s="689"/>
      <c r="AV25" s="689"/>
      <c r="AW25" s="689"/>
      <c r="AX25" s="689"/>
      <c r="AY25" s="689"/>
      <c r="AZ25" s="689"/>
      <c r="BA25" s="689"/>
      <c r="BB25" s="689"/>
      <c r="BC25" s="689"/>
      <c r="BD25" s="689"/>
      <c r="BE25" s="689"/>
      <c r="BF25" s="689"/>
      <c r="BG25" s="689"/>
      <c r="BH25" s="689"/>
      <c r="BI25" s="689"/>
      <c r="BJ25" s="56"/>
      <c r="BK25" s="56"/>
      <c r="BL25" s="56"/>
      <c r="BM25" s="56"/>
      <c r="BN25" s="56"/>
      <c r="BO25" s="55"/>
      <c r="BP25" s="55"/>
      <c r="BQ25" s="52">
        <v>19</v>
      </c>
      <c r="BR25" s="72"/>
      <c r="BS25" s="727"/>
      <c r="BT25" s="728"/>
      <c r="BU25" s="728"/>
      <c r="BV25" s="728"/>
      <c r="BW25" s="728"/>
      <c r="BX25" s="728"/>
      <c r="BY25" s="728"/>
      <c r="BZ25" s="728"/>
      <c r="CA25" s="728"/>
      <c r="CB25" s="728"/>
      <c r="CC25" s="728"/>
      <c r="CD25" s="728"/>
      <c r="CE25" s="728"/>
      <c r="CF25" s="728"/>
      <c r="CG25" s="729"/>
      <c r="CH25" s="739"/>
      <c r="CI25" s="734"/>
      <c r="CJ25" s="734"/>
      <c r="CK25" s="734"/>
      <c r="CL25" s="740"/>
      <c r="CM25" s="739"/>
      <c r="CN25" s="734"/>
      <c r="CO25" s="734"/>
      <c r="CP25" s="734"/>
      <c r="CQ25" s="740"/>
      <c r="CR25" s="739"/>
      <c r="CS25" s="734"/>
      <c r="CT25" s="734"/>
      <c r="CU25" s="734"/>
      <c r="CV25" s="740"/>
      <c r="CW25" s="739"/>
      <c r="CX25" s="734"/>
      <c r="CY25" s="734"/>
      <c r="CZ25" s="734"/>
      <c r="DA25" s="740"/>
      <c r="DB25" s="739"/>
      <c r="DC25" s="734"/>
      <c r="DD25" s="734"/>
      <c r="DE25" s="734"/>
      <c r="DF25" s="740"/>
      <c r="DG25" s="739"/>
      <c r="DH25" s="734"/>
      <c r="DI25" s="734"/>
      <c r="DJ25" s="734"/>
      <c r="DK25" s="740"/>
      <c r="DL25" s="739"/>
      <c r="DM25" s="734"/>
      <c r="DN25" s="734"/>
      <c r="DO25" s="734"/>
      <c r="DP25" s="740"/>
      <c r="DQ25" s="739"/>
      <c r="DR25" s="734"/>
      <c r="DS25" s="734"/>
      <c r="DT25" s="734"/>
      <c r="DU25" s="740"/>
      <c r="DV25" s="727"/>
      <c r="DW25" s="728"/>
      <c r="DX25" s="728"/>
      <c r="DY25" s="728"/>
      <c r="DZ25" s="741"/>
      <c r="EA25" s="48"/>
    </row>
    <row r="26" spans="1:131" ht="26.25" customHeight="1" x14ac:dyDescent="0.15">
      <c r="A26" s="713" t="s">
        <v>395</v>
      </c>
      <c r="B26" s="714"/>
      <c r="C26" s="714"/>
      <c r="D26" s="714"/>
      <c r="E26" s="714"/>
      <c r="F26" s="714"/>
      <c r="G26" s="714"/>
      <c r="H26" s="714"/>
      <c r="I26" s="714"/>
      <c r="J26" s="714"/>
      <c r="K26" s="714"/>
      <c r="L26" s="714"/>
      <c r="M26" s="714"/>
      <c r="N26" s="714"/>
      <c r="O26" s="714"/>
      <c r="P26" s="715"/>
      <c r="Q26" s="707" t="s">
        <v>409</v>
      </c>
      <c r="R26" s="708"/>
      <c r="S26" s="708"/>
      <c r="T26" s="708"/>
      <c r="U26" s="719"/>
      <c r="V26" s="707" t="s">
        <v>410</v>
      </c>
      <c r="W26" s="708"/>
      <c r="X26" s="708"/>
      <c r="Y26" s="708"/>
      <c r="Z26" s="719"/>
      <c r="AA26" s="707" t="s">
        <v>411</v>
      </c>
      <c r="AB26" s="708"/>
      <c r="AC26" s="708"/>
      <c r="AD26" s="708"/>
      <c r="AE26" s="708"/>
      <c r="AF26" s="1013" t="s">
        <v>246</v>
      </c>
      <c r="AG26" s="1014"/>
      <c r="AH26" s="1014"/>
      <c r="AI26" s="1014"/>
      <c r="AJ26" s="1015"/>
      <c r="AK26" s="708" t="s">
        <v>363</v>
      </c>
      <c r="AL26" s="708"/>
      <c r="AM26" s="708"/>
      <c r="AN26" s="708"/>
      <c r="AO26" s="719"/>
      <c r="AP26" s="707" t="s">
        <v>350</v>
      </c>
      <c r="AQ26" s="708"/>
      <c r="AR26" s="708"/>
      <c r="AS26" s="708"/>
      <c r="AT26" s="719"/>
      <c r="AU26" s="707" t="s">
        <v>412</v>
      </c>
      <c r="AV26" s="708"/>
      <c r="AW26" s="708"/>
      <c r="AX26" s="708"/>
      <c r="AY26" s="719"/>
      <c r="AZ26" s="707" t="s">
        <v>413</v>
      </c>
      <c r="BA26" s="708"/>
      <c r="BB26" s="708"/>
      <c r="BC26" s="708"/>
      <c r="BD26" s="719"/>
      <c r="BE26" s="707" t="s">
        <v>400</v>
      </c>
      <c r="BF26" s="708"/>
      <c r="BG26" s="708"/>
      <c r="BH26" s="708"/>
      <c r="BI26" s="709"/>
      <c r="BJ26" s="56"/>
      <c r="BK26" s="56"/>
      <c r="BL26" s="56"/>
      <c r="BM26" s="56"/>
      <c r="BN26" s="56"/>
      <c r="BO26" s="55"/>
      <c r="BP26" s="55"/>
      <c r="BQ26" s="52">
        <v>20</v>
      </c>
      <c r="BR26" s="72"/>
      <c r="BS26" s="727"/>
      <c r="BT26" s="728"/>
      <c r="BU26" s="728"/>
      <c r="BV26" s="728"/>
      <c r="BW26" s="728"/>
      <c r="BX26" s="728"/>
      <c r="BY26" s="728"/>
      <c r="BZ26" s="728"/>
      <c r="CA26" s="728"/>
      <c r="CB26" s="728"/>
      <c r="CC26" s="728"/>
      <c r="CD26" s="728"/>
      <c r="CE26" s="728"/>
      <c r="CF26" s="728"/>
      <c r="CG26" s="729"/>
      <c r="CH26" s="739"/>
      <c r="CI26" s="734"/>
      <c r="CJ26" s="734"/>
      <c r="CK26" s="734"/>
      <c r="CL26" s="740"/>
      <c r="CM26" s="739"/>
      <c r="CN26" s="734"/>
      <c r="CO26" s="734"/>
      <c r="CP26" s="734"/>
      <c r="CQ26" s="740"/>
      <c r="CR26" s="739"/>
      <c r="CS26" s="734"/>
      <c r="CT26" s="734"/>
      <c r="CU26" s="734"/>
      <c r="CV26" s="740"/>
      <c r="CW26" s="739"/>
      <c r="CX26" s="734"/>
      <c r="CY26" s="734"/>
      <c r="CZ26" s="734"/>
      <c r="DA26" s="740"/>
      <c r="DB26" s="739"/>
      <c r="DC26" s="734"/>
      <c r="DD26" s="734"/>
      <c r="DE26" s="734"/>
      <c r="DF26" s="740"/>
      <c r="DG26" s="739"/>
      <c r="DH26" s="734"/>
      <c r="DI26" s="734"/>
      <c r="DJ26" s="734"/>
      <c r="DK26" s="740"/>
      <c r="DL26" s="739"/>
      <c r="DM26" s="734"/>
      <c r="DN26" s="734"/>
      <c r="DO26" s="734"/>
      <c r="DP26" s="740"/>
      <c r="DQ26" s="739"/>
      <c r="DR26" s="734"/>
      <c r="DS26" s="734"/>
      <c r="DT26" s="734"/>
      <c r="DU26" s="740"/>
      <c r="DV26" s="727"/>
      <c r="DW26" s="728"/>
      <c r="DX26" s="728"/>
      <c r="DY26" s="728"/>
      <c r="DZ26" s="741"/>
      <c r="EA26" s="48"/>
    </row>
    <row r="27" spans="1:131" ht="26.25" customHeight="1" x14ac:dyDescent="0.15">
      <c r="A27" s="716"/>
      <c r="B27" s="717"/>
      <c r="C27" s="717"/>
      <c r="D27" s="717"/>
      <c r="E27" s="717"/>
      <c r="F27" s="717"/>
      <c r="G27" s="717"/>
      <c r="H27" s="717"/>
      <c r="I27" s="717"/>
      <c r="J27" s="717"/>
      <c r="K27" s="717"/>
      <c r="L27" s="717"/>
      <c r="M27" s="717"/>
      <c r="N27" s="717"/>
      <c r="O27" s="717"/>
      <c r="P27" s="718"/>
      <c r="Q27" s="710"/>
      <c r="R27" s="711"/>
      <c r="S27" s="711"/>
      <c r="T27" s="711"/>
      <c r="U27" s="720"/>
      <c r="V27" s="710"/>
      <c r="W27" s="711"/>
      <c r="X27" s="711"/>
      <c r="Y27" s="711"/>
      <c r="Z27" s="720"/>
      <c r="AA27" s="710"/>
      <c r="AB27" s="711"/>
      <c r="AC27" s="711"/>
      <c r="AD27" s="711"/>
      <c r="AE27" s="711"/>
      <c r="AF27" s="1016"/>
      <c r="AG27" s="1017"/>
      <c r="AH27" s="1017"/>
      <c r="AI27" s="1017"/>
      <c r="AJ27" s="1018"/>
      <c r="AK27" s="711"/>
      <c r="AL27" s="711"/>
      <c r="AM27" s="711"/>
      <c r="AN27" s="711"/>
      <c r="AO27" s="720"/>
      <c r="AP27" s="710"/>
      <c r="AQ27" s="711"/>
      <c r="AR27" s="711"/>
      <c r="AS27" s="711"/>
      <c r="AT27" s="720"/>
      <c r="AU27" s="710"/>
      <c r="AV27" s="711"/>
      <c r="AW27" s="711"/>
      <c r="AX27" s="711"/>
      <c r="AY27" s="720"/>
      <c r="AZ27" s="710"/>
      <c r="BA27" s="711"/>
      <c r="BB27" s="711"/>
      <c r="BC27" s="711"/>
      <c r="BD27" s="720"/>
      <c r="BE27" s="710"/>
      <c r="BF27" s="711"/>
      <c r="BG27" s="711"/>
      <c r="BH27" s="711"/>
      <c r="BI27" s="712"/>
      <c r="BJ27" s="56"/>
      <c r="BK27" s="56"/>
      <c r="BL27" s="56"/>
      <c r="BM27" s="56"/>
      <c r="BN27" s="56"/>
      <c r="BO27" s="55"/>
      <c r="BP27" s="55"/>
      <c r="BQ27" s="52">
        <v>21</v>
      </c>
      <c r="BR27" s="72"/>
      <c r="BS27" s="727"/>
      <c r="BT27" s="728"/>
      <c r="BU27" s="728"/>
      <c r="BV27" s="728"/>
      <c r="BW27" s="728"/>
      <c r="BX27" s="728"/>
      <c r="BY27" s="728"/>
      <c r="BZ27" s="728"/>
      <c r="CA27" s="728"/>
      <c r="CB27" s="728"/>
      <c r="CC27" s="728"/>
      <c r="CD27" s="728"/>
      <c r="CE27" s="728"/>
      <c r="CF27" s="728"/>
      <c r="CG27" s="729"/>
      <c r="CH27" s="739"/>
      <c r="CI27" s="734"/>
      <c r="CJ27" s="734"/>
      <c r="CK27" s="734"/>
      <c r="CL27" s="740"/>
      <c r="CM27" s="739"/>
      <c r="CN27" s="734"/>
      <c r="CO27" s="734"/>
      <c r="CP27" s="734"/>
      <c r="CQ27" s="740"/>
      <c r="CR27" s="739"/>
      <c r="CS27" s="734"/>
      <c r="CT27" s="734"/>
      <c r="CU27" s="734"/>
      <c r="CV27" s="740"/>
      <c r="CW27" s="739"/>
      <c r="CX27" s="734"/>
      <c r="CY27" s="734"/>
      <c r="CZ27" s="734"/>
      <c r="DA27" s="740"/>
      <c r="DB27" s="739"/>
      <c r="DC27" s="734"/>
      <c r="DD27" s="734"/>
      <c r="DE27" s="734"/>
      <c r="DF27" s="740"/>
      <c r="DG27" s="739"/>
      <c r="DH27" s="734"/>
      <c r="DI27" s="734"/>
      <c r="DJ27" s="734"/>
      <c r="DK27" s="740"/>
      <c r="DL27" s="739"/>
      <c r="DM27" s="734"/>
      <c r="DN27" s="734"/>
      <c r="DO27" s="734"/>
      <c r="DP27" s="740"/>
      <c r="DQ27" s="739"/>
      <c r="DR27" s="734"/>
      <c r="DS27" s="734"/>
      <c r="DT27" s="734"/>
      <c r="DU27" s="740"/>
      <c r="DV27" s="727"/>
      <c r="DW27" s="728"/>
      <c r="DX27" s="728"/>
      <c r="DY27" s="728"/>
      <c r="DZ27" s="741"/>
      <c r="EA27" s="48"/>
    </row>
    <row r="28" spans="1:131" ht="26.25" customHeight="1" x14ac:dyDescent="0.15">
      <c r="A28" s="54">
        <v>1</v>
      </c>
      <c r="B28" s="691" t="s">
        <v>414</v>
      </c>
      <c r="C28" s="692"/>
      <c r="D28" s="692"/>
      <c r="E28" s="692"/>
      <c r="F28" s="692"/>
      <c r="G28" s="692"/>
      <c r="H28" s="692"/>
      <c r="I28" s="692"/>
      <c r="J28" s="692"/>
      <c r="K28" s="692"/>
      <c r="L28" s="692"/>
      <c r="M28" s="692"/>
      <c r="N28" s="692"/>
      <c r="O28" s="692"/>
      <c r="P28" s="693"/>
      <c r="Q28" s="766">
        <v>4434</v>
      </c>
      <c r="R28" s="767"/>
      <c r="S28" s="767"/>
      <c r="T28" s="767"/>
      <c r="U28" s="767"/>
      <c r="V28" s="767">
        <v>4397</v>
      </c>
      <c r="W28" s="767"/>
      <c r="X28" s="767"/>
      <c r="Y28" s="767"/>
      <c r="Z28" s="767"/>
      <c r="AA28" s="767">
        <v>37</v>
      </c>
      <c r="AB28" s="767"/>
      <c r="AC28" s="767"/>
      <c r="AD28" s="767"/>
      <c r="AE28" s="768"/>
      <c r="AF28" s="769">
        <v>37</v>
      </c>
      <c r="AG28" s="767"/>
      <c r="AH28" s="767"/>
      <c r="AI28" s="767"/>
      <c r="AJ28" s="770"/>
      <c r="AK28" s="771">
        <v>311</v>
      </c>
      <c r="AL28" s="767"/>
      <c r="AM28" s="767"/>
      <c r="AN28" s="767"/>
      <c r="AO28" s="767"/>
      <c r="AP28" s="767" t="s">
        <v>201</v>
      </c>
      <c r="AQ28" s="767"/>
      <c r="AR28" s="767"/>
      <c r="AS28" s="767"/>
      <c r="AT28" s="767"/>
      <c r="AU28" s="767" t="s">
        <v>201</v>
      </c>
      <c r="AV28" s="767"/>
      <c r="AW28" s="767"/>
      <c r="AX28" s="767"/>
      <c r="AY28" s="767"/>
      <c r="AZ28" s="772" t="s">
        <v>201</v>
      </c>
      <c r="BA28" s="772"/>
      <c r="BB28" s="772"/>
      <c r="BC28" s="772"/>
      <c r="BD28" s="772"/>
      <c r="BE28" s="773"/>
      <c r="BF28" s="773"/>
      <c r="BG28" s="773"/>
      <c r="BH28" s="773"/>
      <c r="BI28" s="774"/>
      <c r="BJ28" s="56"/>
      <c r="BK28" s="56"/>
      <c r="BL28" s="56"/>
      <c r="BM28" s="56"/>
      <c r="BN28" s="56"/>
      <c r="BO28" s="55"/>
      <c r="BP28" s="55"/>
      <c r="BQ28" s="52">
        <v>22</v>
      </c>
      <c r="BR28" s="72"/>
      <c r="BS28" s="727"/>
      <c r="BT28" s="728"/>
      <c r="BU28" s="728"/>
      <c r="BV28" s="728"/>
      <c r="BW28" s="728"/>
      <c r="BX28" s="728"/>
      <c r="BY28" s="728"/>
      <c r="BZ28" s="728"/>
      <c r="CA28" s="728"/>
      <c r="CB28" s="728"/>
      <c r="CC28" s="728"/>
      <c r="CD28" s="728"/>
      <c r="CE28" s="728"/>
      <c r="CF28" s="728"/>
      <c r="CG28" s="729"/>
      <c r="CH28" s="739"/>
      <c r="CI28" s="734"/>
      <c r="CJ28" s="734"/>
      <c r="CK28" s="734"/>
      <c r="CL28" s="740"/>
      <c r="CM28" s="739"/>
      <c r="CN28" s="734"/>
      <c r="CO28" s="734"/>
      <c r="CP28" s="734"/>
      <c r="CQ28" s="740"/>
      <c r="CR28" s="739"/>
      <c r="CS28" s="734"/>
      <c r="CT28" s="734"/>
      <c r="CU28" s="734"/>
      <c r="CV28" s="740"/>
      <c r="CW28" s="739"/>
      <c r="CX28" s="734"/>
      <c r="CY28" s="734"/>
      <c r="CZ28" s="734"/>
      <c r="DA28" s="740"/>
      <c r="DB28" s="739"/>
      <c r="DC28" s="734"/>
      <c r="DD28" s="734"/>
      <c r="DE28" s="734"/>
      <c r="DF28" s="740"/>
      <c r="DG28" s="739"/>
      <c r="DH28" s="734"/>
      <c r="DI28" s="734"/>
      <c r="DJ28" s="734"/>
      <c r="DK28" s="740"/>
      <c r="DL28" s="739"/>
      <c r="DM28" s="734"/>
      <c r="DN28" s="734"/>
      <c r="DO28" s="734"/>
      <c r="DP28" s="740"/>
      <c r="DQ28" s="739"/>
      <c r="DR28" s="734"/>
      <c r="DS28" s="734"/>
      <c r="DT28" s="734"/>
      <c r="DU28" s="740"/>
      <c r="DV28" s="727"/>
      <c r="DW28" s="728"/>
      <c r="DX28" s="728"/>
      <c r="DY28" s="728"/>
      <c r="DZ28" s="741"/>
      <c r="EA28" s="48"/>
    </row>
    <row r="29" spans="1:131" ht="26.25" customHeight="1" x14ac:dyDescent="0.15">
      <c r="A29" s="54">
        <v>2</v>
      </c>
      <c r="B29" s="727" t="s">
        <v>227</v>
      </c>
      <c r="C29" s="728"/>
      <c r="D29" s="728"/>
      <c r="E29" s="728"/>
      <c r="F29" s="728"/>
      <c r="G29" s="728"/>
      <c r="H29" s="728"/>
      <c r="I29" s="728"/>
      <c r="J29" s="728"/>
      <c r="K29" s="728"/>
      <c r="L29" s="728"/>
      <c r="M29" s="728"/>
      <c r="N29" s="728"/>
      <c r="O29" s="728"/>
      <c r="P29" s="729"/>
      <c r="Q29" s="730">
        <v>1419</v>
      </c>
      <c r="R29" s="731"/>
      <c r="S29" s="731"/>
      <c r="T29" s="731"/>
      <c r="U29" s="731"/>
      <c r="V29" s="731">
        <v>1400</v>
      </c>
      <c r="W29" s="731"/>
      <c r="X29" s="731"/>
      <c r="Y29" s="731"/>
      <c r="Z29" s="731"/>
      <c r="AA29" s="731">
        <v>19</v>
      </c>
      <c r="AB29" s="731"/>
      <c r="AC29" s="731"/>
      <c r="AD29" s="731"/>
      <c r="AE29" s="732"/>
      <c r="AF29" s="733">
        <v>19</v>
      </c>
      <c r="AG29" s="734"/>
      <c r="AH29" s="734"/>
      <c r="AI29" s="734"/>
      <c r="AJ29" s="735"/>
      <c r="AK29" s="736">
        <v>694</v>
      </c>
      <c r="AL29" s="731"/>
      <c r="AM29" s="731"/>
      <c r="AN29" s="731"/>
      <c r="AO29" s="731"/>
      <c r="AP29" s="731" t="s">
        <v>201</v>
      </c>
      <c r="AQ29" s="731"/>
      <c r="AR29" s="731"/>
      <c r="AS29" s="731"/>
      <c r="AT29" s="731"/>
      <c r="AU29" s="731" t="s">
        <v>201</v>
      </c>
      <c r="AV29" s="731"/>
      <c r="AW29" s="731"/>
      <c r="AX29" s="731"/>
      <c r="AY29" s="731"/>
      <c r="AZ29" s="775" t="s">
        <v>201</v>
      </c>
      <c r="BA29" s="775"/>
      <c r="BB29" s="775"/>
      <c r="BC29" s="775"/>
      <c r="BD29" s="775"/>
      <c r="BE29" s="737"/>
      <c r="BF29" s="737"/>
      <c r="BG29" s="737"/>
      <c r="BH29" s="737"/>
      <c r="BI29" s="738"/>
      <c r="BJ29" s="56"/>
      <c r="BK29" s="56"/>
      <c r="BL29" s="56"/>
      <c r="BM29" s="56"/>
      <c r="BN29" s="56"/>
      <c r="BO29" s="55"/>
      <c r="BP29" s="55"/>
      <c r="BQ29" s="52">
        <v>23</v>
      </c>
      <c r="BR29" s="72"/>
      <c r="BS29" s="727"/>
      <c r="BT29" s="728"/>
      <c r="BU29" s="728"/>
      <c r="BV29" s="728"/>
      <c r="BW29" s="728"/>
      <c r="BX29" s="728"/>
      <c r="BY29" s="728"/>
      <c r="BZ29" s="728"/>
      <c r="CA29" s="728"/>
      <c r="CB29" s="728"/>
      <c r="CC29" s="728"/>
      <c r="CD29" s="728"/>
      <c r="CE29" s="728"/>
      <c r="CF29" s="728"/>
      <c r="CG29" s="729"/>
      <c r="CH29" s="739"/>
      <c r="CI29" s="734"/>
      <c r="CJ29" s="734"/>
      <c r="CK29" s="734"/>
      <c r="CL29" s="740"/>
      <c r="CM29" s="739"/>
      <c r="CN29" s="734"/>
      <c r="CO29" s="734"/>
      <c r="CP29" s="734"/>
      <c r="CQ29" s="740"/>
      <c r="CR29" s="739"/>
      <c r="CS29" s="734"/>
      <c r="CT29" s="734"/>
      <c r="CU29" s="734"/>
      <c r="CV29" s="740"/>
      <c r="CW29" s="739"/>
      <c r="CX29" s="734"/>
      <c r="CY29" s="734"/>
      <c r="CZ29" s="734"/>
      <c r="DA29" s="740"/>
      <c r="DB29" s="739"/>
      <c r="DC29" s="734"/>
      <c r="DD29" s="734"/>
      <c r="DE29" s="734"/>
      <c r="DF29" s="740"/>
      <c r="DG29" s="739"/>
      <c r="DH29" s="734"/>
      <c r="DI29" s="734"/>
      <c r="DJ29" s="734"/>
      <c r="DK29" s="740"/>
      <c r="DL29" s="739"/>
      <c r="DM29" s="734"/>
      <c r="DN29" s="734"/>
      <c r="DO29" s="734"/>
      <c r="DP29" s="740"/>
      <c r="DQ29" s="739"/>
      <c r="DR29" s="734"/>
      <c r="DS29" s="734"/>
      <c r="DT29" s="734"/>
      <c r="DU29" s="740"/>
      <c r="DV29" s="727"/>
      <c r="DW29" s="728"/>
      <c r="DX29" s="728"/>
      <c r="DY29" s="728"/>
      <c r="DZ29" s="741"/>
      <c r="EA29" s="48"/>
    </row>
    <row r="30" spans="1:131" ht="26.25" customHeight="1" x14ac:dyDescent="0.15">
      <c r="A30" s="54">
        <v>3</v>
      </c>
      <c r="B30" s="727" t="s">
        <v>415</v>
      </c>
      <c r="C30" s="728"/>
      <c r="D30" s="728"/>
      <c r="E30" s="728"/>
      <c r="F30" s="728"/>
      <c r="G30" s="728"/>
      <c r="H30" s="728"/>
      <c r="I30" s="728"/>
      <c r="J30" s="728"/>
      <c r="K30" s="728"/>
      <c r="L30" s="728"/>
      <c r="M30" s="728"/>
      <c r="N30" s="728"/>
      <c r="O30" s="728"/>
      <c r="P30" s="729"/>
      <c r="Q30" s="730">
        <v>128</v>
      </c>
      <c r="R30" s="731"/>
      <c r="S30" s="731"/>
      <c r="T30" s="731"/>
      <c r="U30" s="731"/>
      <c r="V30" s="731">
        <v>125</v>
      </c>
      <c r="W30" s="731"/>
      <c r="X30" s="731"/>
      <c r="Y30" s="731"/>
      <c r="Z30" s="731"/>
      <c r="AA30" s="731">
        <v>3</v>
      </c>
      <c r="AB30" s="731"/>
      <c r="AC30" s="731"/>
      <c r="AD30" s="731"/>
      <c r="AE30" s="732"/>
      <c r="AF30" s="733">
        <v>3</v>
      </c>
      <c r="AG30" s="734"/>
      <c r="AH30" s="734"/>
      <c r="AI30" s="734"/>
      <c r="AJ30" s="735"/>
      <c r="AK30" s="736">
        <v>49</v>
      </c>
      <c r="AL30" s="731"/>
      <c r="AM30" s="731"/>
      <c r="AN30" s="731"/>
      <c r="AO30" s="731"/>
      <c r="AP30" s="731">
        <v>10</v>
      </c>
      <c r="AQ30" s="731"/>
      <c r="AR30" s="731"/>
      <c r="AS30" s="731"/>
      <c r="AT30" s="731"/>
      <c r="AU30" s="731">
        <v>3</v>
      </c>
      <c r="AV30" s="731"/>
      <c r="AW30" s="731"/>
      <c r="AX30" s="731"/>
      <c r="AY30" s="731"/>
      <c r="AZ30" s="775" t="s">
        <v>201</v>
      </c>
      <c r="BA30" s="775"/>
      <c r="BB30" s="775"/>
      <c r="BC30" s="775"/>
      <c r="BD30" s="775"/>
      <c r="BE30" s="737"/>
      <c r="BF30" s="737"/>
      <c r="BG30" s="737"/>
      <c r="BH30" s="737"/>
      <c r="BI30" s="738"/>
      <c r="BJ30" s="56"/>
      <c r="BK30" s="56"/>
      <c r="BL30" s="56"/>
      <c r="BM30" s="56"/>
      <c r="BN30" s="56"/>
      <c r="BO30" s="55"/>
      <c r="BP30" s="55"/>
      <c r="BQ30" s="52">
        <v>24</v>
      </c>
      <c r="BR30" s="72"/>
      <c r="BS30" s="727"/>
      <c r="BT30" s="728"/>
      <c r="BU30" s="728"/>
      <c r="BV30" s="728"/>
      <c r="BW30" s="728"/>
      <c r="BX30" s="728"/>
      <c r="BY30" s="728"/>
      <c r="BZ30" s="728"/>
      <c r="CA30" s="728"/>
      <c r="CB30" s="728"/>
      <c r="CC30" s="728"/>
      <c r="CD30" s="728"/>
      <c r="CE30" s="728"/>
      <c r="CF30" s="728"/>
      <c r="CG30" s="729"/>
      <c r="CH30" s="739"/>
      <c r="CI30" s="734"/>
      <c r="CJ30" s="734"/>
      <c r="CK30" s="734"/>
      <c r="CL30" s="740"/>
      <c r="CM30" s="739"/>
      <c r="CN30" s="734"/>
      <c r="CO30" s="734"/>
      <c r="CP30" s="734"/>
      <c r="CQ30" s="740"/>
      <c r="CR30" s="739"/>
      <c r="CS30" s="734"/>
      <c r="CT30" s="734"/>
      <c r="CU30" s="734"/>
      <c r="CV30" s="740"/>
      <c r="CW30" s="739"/>
      <c r="CX30" s="734"/>
      <c r="CY30" s="734"/>
      <c r="CZ30" s="734"/>
      <c r="DA30" s="740"/>
      <c r="DB30" s="739"/>
      <c r="DC30" s="734"/>
      <c r="DD30" s="734"/>
      <c r="DE30" s="734"/>
      <c r="DF30" s="740"/>
      <c r="DG30" s="739"/>
      <c r="DH30" s="734"/>
      <c r="DI30" s="734"/>
      <c r="DJ30" s="734"/>
      <c r="DK30" s="740"/>
      <c r="DL30" s="739"/>
      <c r="DM30" s="734"/>
      <c r="DN30" s="734"/>
      <c r="DO30" s="734"/>
      <c r="DP30" s="740"/>
      <c r="DQ30" s="739"/>
      <c r="DR30" s="734"/>
      <c r="DS30" s="734"/>
      <c r="DT30" s="734"/>
      <c r="DU30" s="740"/>
      <c r="DV30" s="727"/>
      <c r="DW30" s="728"/>
      <c r="DX30" s="728"/>
      <c r="DY30" s="728"/>
      <c r="DZ30" s="741"/>
      <c r="EA30" s="48"/>
    </row>
    <row r="31" spans="1:131" ht="26.25" customHeight="1" x14ac:dyDescent="0.15">
      <c r="A31" s="54">
        <v>4</v>
      </c>
      <c r="B31" s="727" t="s">
        <v>416</v>
      </c>
      <c r="C31" s="728"/>
      <c r="D31" s="728"/>
      <c r="E31" s="728"/>
      <c r="F31" s="728"/>
      <c r="G31" s="728"/>
      <c r="H31" s="728"/>
      <c r="I31" s="728"/>
      <c r="J31" s="728"/>
      <c r="K31" s="728"/>
      <c r="L31" s="728"/>
      <c r="M31" s="728"/>
      <c r="N31" s="728"/>
      <c r="O31" s="728"/>
      <c r="P31" s="729"/>
      <c r="Q31" s="730">
        <v>1473</v>
      </c>
      <c r="R31" s="731"/>
      <c r="S31" s="731"/>
      <c r="T31" s="731"/>
      <c r="U31" s="731"/>
      <c r="V31" s="731">
        <v>1407</v>
      </c>
      <c r="W31" s="731"/>
      <c r="X31" s="731"/>
      <c r="Y31" s="731"/>
      <c r="Z31" s="731"/>
      <c r="AA31" s="731">
        <v>66</v>
      </c>
      <c r="AB31" s="731"/>
      <c r="AC31" s="731"/>
      <c r="AD31" s="731"/>
      <c r="AE31" s="732"/>
      <c r="AF31" s="733">
        <v>711</v>
      </c>
      <c r="AG31" s="734"/>
      <c r="AH31" s="734"/>
      <c r="AI31" s="734"/>
      <c r="AJ31" s="735"/>
      <c r="AK31" s="736">
        <v>200</v>
      </c>
      <c r="AL31" s="731"/>
      <c r="AM31" s="731"/>
      <c r="AN31" s="731"/>
      <c r="AO31" s="731"/>
      <c r="AP31" s="731">
        <v>6115</v>
      </c>
      <c r="AQ31" s="731"/>
      <c r="AR31" s="731"/>
      <c r="AS31" s="731"/>
      <c r="AT31" s="731"/>
      <c r="AU31" s="731">
        <v>2727</v>
      </c>
      <c r="AV31" s="731"/>
      <c r="AW31" s="731"/>
      <c r="AX31" s="731"/>
      <c r="AY31" s="731"/>
      <c r="AZ31" s="775" t="s">
        <v>201</v>
      </c>
      <c r="BA31" s="775"/>
      <c r="BB31" s="775"/>
      <c r="BC31" s="775"/>
      <c r="BD31" s="775"/>
      <c r="BE31" s="737" t="s">
        <v>417</v>
      </c>
      <c r="BF31" s="737"/>
      <c r="BG31" s="737"/>
      <c r="BH31" s="737"/>
      <c r="BI31" s="738"/>
      <c r="BJ31" s="56"/>
      <c r="BK31" s="56"/>
      <c r="BL31" s="56"/>
      <c r="BM31" s="56"/>
      <c r="BN31" s="56"/>
      <c r="BO31" s="55"/>
      <c r="BP31" s="55"/>
      <c r="BQ31" s="52">
        <v>25</v>
      </c>
      <c r="BR31" s="72"/>
      <c r="BS31" s="727"/>
      <c r="BT31" s="728"/>
      <c r="BU31" s="728"/>
      <c r="BV31" s="728"/>
      <c r="BW31" s="728"/>
      <c r="BX31" s="728"/>
      <c r="BY31" s="728"/>
      <c r="BZ31" s="728"/>
      <c r="CA31" s="728"/>
      <c r="CB31" s="728"/>
      <c r="CC31" s="728"/>
      <c r="CD31" s="728"/>
      <c r="CE31" s="728"/>
      <c r="CF31" s="728"/>
      <c r="CG31" s="729"/>
      <c r="CH31" s="739"/>
      <c r="CI31" s="734"/>
      <c r="CJ31" s="734"/>
      <c r="CK31" s="734"/>
      <c r="CL31" s="740"/>
      <c r="CM31" s="739"/>
      <c r="CN31" s="734"/>
      <c r="CO31" s="734"/>
      <c r="CP31" s="734"/>
      <c r="CQ31" s="740"/>
      <c r="CR31" s="739"/>
      <c r="CS31" s="734"/>
      <c r="CT31" s="734"/>
      <c r="CU31" s="734"/>
      <c r="CV31" s="740"/>
      <c r="CW31" s="739"/>
      <c r="CX31" s="734"/>
      <c r="CY31" s="734"/>
      <c r="CZ31" s="734"/>
      <c r="DA31" s="740"/>
      <c r="DB31" s="739"/>
      <c r="DC31" s="734"/>
      <c r="DD31" s="734"/>
      <c r="DE31" s="734"/>
      <c r="DF31" s="740"/>
      <c r="DG31" s="739"/>
      <c r="DH31" s="734"/>
      <c r="DI31" s="734"/>
      <c r="DJ31" s="734"/>
      <c r="DK31" s="740"/>
      <c r="DL31" s="739"/>
      <c r="DM31" s="734"/>
      <c r="DN31" s="734"/>
      <c r="DO31" s="734"/>
      <c r="DP31" s="740"/>
      <c r="DQ31" s="739"/>
      <c r="DR31" s="734"/>
      <c r="DS31" s="734"/>
      <c r="DT31" s="734"/>
      <c r="DU31" s="740"/>
      <c r="DV31" s="727"/>
      <c r="DW31" s="728"/>
      <c r="DX31" s="728"/>
      <c r="DY31" s="728"/>
      <c r="DZ31" s="741"/>
      <c r="EA31" s="48"/>
    </row>
    <row r="32" spans="1:131" ht="26.25" customHeight="1" x14ac:dyDescent="0.15">
      <c r="A32" s="54">
        <v>5</v>
      </c>
      <c r="B32" s="727" t="s">
        <v>261</v>
      </c>
      <c r="C32" s="728"/>
      <c r="D32" s="728"/>
      <c r="E32" s="728"/>
      <c r="F32" s="728"/>
      <c r="G32" s="728"/>
      <c r="H32" s="728"/>
      <c r="I32" s="728"/>
      <c r="J32" s="728"/>
      <c r="K32" s="728"/>
      <c r="L32" s="728"/>
      <c r="M32" s="728"/>
      <c r="N32" s="728"/>
      <c r="O32" s="728"/>
      <c r="P32" s="729"/>
      <c r="Q32" s="730">
        <v>13</v>
      </c>
      <c r="R32" s="731"/>
      <c r="S32" s="731"/>
      <c r="T32" s="731"/>
      <c r="U32" s="731"/>
      <c r="V32" s="731">
        <v>10</v>
      </c>
      <c r="W32" s="731"/>
      <c r="X32" s="731"/>
      <c r="Y32" s="731"/>
      <c r="Z32" s="731"/>
      <c r="AA32" s="731">
        <v>3</v>
      </c>
      <c r="AB32" s="731"/>
      <c r="AC32" s="731"/>
      <c r="AD32" s="731"/>
      <c r="AE32" s="732"/>
      <c r="AF32" s="733">
        <v>66</v>
      </c>
      <c r="AG32" s="734"/>
      <c r="AH32" s="734"/>
      <c r="AI32" s="734"/>
      <c r="AJ32" s="735"/>
      <c r="AK32" s="731" t="s">
        <v>201</v>
      </c>
      <c r="AL32" s="731"/>
      <c r="AM32" s="731"/>
      <c r="AN32" s="731"/>
      <c r="AO32" s="731"/>
      <c r="AP32" s="731">
        <v>11</v>
      </c>
      <c r="AQ32" s="731"/>
      <c r="AR32" s="731"/>
      <c r="AS32" s="731"/>
      <c r="AT32" s="731"/>
      <c r="AU32" s="775" t="s">
        <v>201</v>
      </c>
      <c r="AV32" s="775"/>
      <c r="AW32" s="775"/>
      <c r="AX32" s="775"/>
      <c r="AY32" s="775"/>
      <c r="AZ32" s="775" t="s">
        <v>201</v>
      </c>
      <c r="BA32" s="775"/>
      <c r="BB32" s="775"/>
      <c r="BC32" s="775"/>
      <c r="BD32" s="775"/>
      <c r="BE32" s="737" t="s">
        <v>417</v>
      </c>
      <c r="BF32" s="737"/>
      <c r="BG32" s="737"/>
      <c r="BH32" s="737"/>
      <c r="BI32" s="738"/>
      <c r="BJ32" s="56"/>
      <c r="BK32" s="56"/>
      <c r="BL32" s="56"/>
      <c r="BM32" s="56"/>
      <c r="BN32" s="56"/>
      <c r="BO32" s="55"/>
      <c r="BP32" s="55"/>
      <c r="BQ32" s="52">
        <v>26</v>
      </c>
      <c r="BR32" s="72"/>
      <c r="BS32" s="727"/>
      <c r="BT32" s="728"/>
      <c r="BU32" s="728"/>
      <c r="BV32" s="728"/>
      <c r="BW32" s="728"/>
      <c r="BX32" s="728"/>
      <c r="BY32" s="728"/>
      <c r="BZ32" s="728"/>
      <c r="CA32" s="728"/>
      <c r="CB32" s="728"/>
      <c r="CC32" s="728"/>
      <c r="CD32" s="728"/>
      <c r="CE32" s="728"/>
      <c r="CF32" s="728"/>
      <c r="CG32" s="729"/>
      <c r="CH32" s="739"/>
      <c r="CI32" s="734"/>
      <c r="CJ32" s="734"/>
      <c r="CK32" s="734"/>
      <c r="CL32" s="740"/>
      <c r="CM32" s="739"/>
      <c r="CN32" s="734"/>
      <c r="CO32" s="734"/>
      <c r="CP32" s="734"/>
      <c r="CQ32" s="740"/>
      <c r="CR32" s="739"/>
      <c r="CS32" s="734"/>
      <c r="CT32" s="734"/>
      <c r="CU32" s="734"/>
      <c r="CV32" s="740"/>
      <c r="CW32" s="739"/>
      <c r="CX32" s="734"/>
      <c r="CY32" s="734"/>
      <c r="CZ32" s="734"/>
      <c r="DA32" s="740"/>
      <c r="DB32" s="739"/>
      <c r="DC32" s="734"/>
      <c r="DD32" s="734"/>
      <c r="DE32" s="734"/>
      <c r="DF32" s="740"/>
      <c r="DG32" s="739"/>
      <c r="DH32" s="734"/>
      <c r="DI32" s="734"/>
      <c r="DJ32" s="734"/>
      <c r="DK32" s="740"/>
      <c r="DL32" s="739"/>
      <c r="DM32" s="734"/>
      <c r="DN32" s="734"/>
      <c r="DO32" s="734"/>
      <c r="DP32" s="740"/>
      <c r="DQ32" s="739"/>
      <c r="DR32" s="734"/>
      <c r="DS32" s="734"/>
      <c r="DT32" s="734"/>
      <c r="DU32" s="740"/>
      <c r="DV32" s="727"/>
      <c r="DW32" s="728"/>
      <c r="DX32" s="728"/>
      <c r="DY32" s="728"/>
      <c r="DZ32" s="741"/>
      <c r="EA32" s="48"/>
    </row>
    <row r="33" spans="1:131" ht="26.25" customHeight="1" x14ac:dyDescent="0.15">
      <c r="A33" s="54">
        <v>6</v>
      </c>
      <c r="B33" s="727" t="s">
        <v>418</v>
      </c>
      <c r="C33" s="728"/>
      <c r="D33" s="728"/>
      <c r="E33" s="728"/>
      <c r="F33" s="728"/>
      <c r="G33" s="728"/>
      <c r="H33" s="728"/>
      <c r="I33" s="728"/>
      <c r="J33" s="728"/>
      <c r="K33" s="728"/>
      <c r="L33" s="728"/>
      <c r="M33" s="728"/>
      <c r="N33" s="728"/>
      <c r="O33" s="728"/>
      <c r="P33" s="729"/>
      <c r="Q33" s="730">
        <v>4375</v>
      </c>
      <c r="R33" s="731"/>
      <c r="S33" s="731"/>
      <c r="T33" s="731"/>
      <c r="U33" s="731"/>
      <c r="V33" s="731">
        <v>3714</v>
      </c>
      <c r="W33" s="731"/>
      <c r="X33" s="731"/>
      <c r="Y33" s="731"/>
      <c r="Z33" s="731"/>
      <c r="AA33" s="731">
        <v>661</v>
      </c>
      <c r="AB33" s="731"/>
      <c r="AC33" s="731"/>
      <c r="AD33" s="731"/>
      <c r="AE33" s="732"/>
      <c r="AF33" s="733">
        <v>3357</v>
      </c>
      <c r="AG33" s="734"/>
      <c r="AH33" s="734"/>
      <c r="AI33" s="734"/>
      <c r="AJ33" s="735"/>
      <c r="AK33" s="736">
        <v>628</v>
      </c>
      <c r="AL33" s="731"/>
      <c r="AM33" s="731"/>
      <c r="AN33" s="731"/>
      <c r="AO33" s="731"/>
      <c r="AP33" s="731">
        <v>982</v>
      </c>
      <c r="AQ33" s="731"/>
      <c r="AR33" s="731"/>
      <c r="AS33" s="731"/>
      <c r="AT33" s="731"/>
      <c r="AU33" s="731">
        <v>745</v>
      </c>
      <c r="AV33" s="731"/>
      <c r="AW33" s="731"/>
      <c r="AX33" s="731"/>
      <c r="AY33" s="731"/>
      <c r="AZ33" s="775" t="s">
        <v>201</v>
      </c>
      <c r="BA33" s="775"/>
      <c r="BB33" s="775"/>
      <c r="BC33" s="775"/>
      <c r="BD33" s="775"/>
      <c r="BE33" s="737" t="s">
        <v>417</v>
      </c>
      <c r="BF33" s="737"/>
      <c r="BG33" s="737"/>
      <c r="BH33" s="737"/>
      <c r="BI33" s="738"/>
      <c r="BJ33" s="56"/>
      <c r="BK33" s="56"/>
      <c r="BL33" s="56"/>
      <c r="BM33" s="56"/>
      <c r="BN33" s="56"/>
      <c r="BO33" s="55"/>
      <c r="BP33" s="55"/>
      <c r="BQ33" s="52">
        <v>27</v>
      </c>
      <c r="BR33" s="72"/>
      <c r="BS33" s="727"/>
      <c r="BT33" s="728"/>
      <c r="BU33" s="728"/>
      <c r="BV33" s="728"/>
      <c r="BW33" s="728"/>
      <c r="BX33" s="728"/>
      <c r="BY33" s="728"/>
      <c r="BZ33" s="728"/>
      <c r="CA33" s="728"/>
      <c r="CB33" s="728"/>
      <c r="CC33" s="728"/>
      <c r="CD33" s="728"/>
      <c r="CE33" s="728"/>
      <c r="CF33" s="728"/>
      <c r="CG33" s="729"/>
      <c r="CH33" s="739"/>
      <c r="CI33" s="734"/>
      <c r="CJ33" s="734"/>
      <c r="CK33" s="734"/>
      <c r="CL33" s="740"/>
      <c r="CM33" s="739"/>
      <c r="CN33" s="734"/>
      <c r="CO33" s="734"/>
      <c r="CP33" s="734"/>
      <c r="CQ33" s="740"/>
      <c r="CR33" s="739"/>
      <c r="CS33" s="734"/>
      <c r="CT33" s="734"/>
      <c r="CU33" s="734"/>
      <c r="CV33" s="740"/>
      <c r="CW33" s="739"/>
      <c r="CX33" s="734"/>
      <c r="CY33" s="734"/>
      <c r="CZ33" s="734"/>
      <c r="DA33" s="740"/>
      <c r="DB33" s="739"/>
      <c r="DC33" s="734"/>
      <c r="DD33" s="734"/>
      <c r="DE33" s="734"/>
      <c r="DF33" s="740"/>
      <c r="DG33" s="739"/>
      <c r="DH33" s="734"/>
      <c r="DI33" s="734"/>
      <c r="DJ33" s="734"/>
      <c r="DK33" s="740"/>
      <c r="DL33" s="739"/>
      <c r="DM33" s="734"/>
      <c r="DN33" s="734"/>
      <c r="DO33" s="734"/>
      <c r="DP33" s="740"/>
      <c r="DQ33" s="739"/>
      <c r="DR33" s="734"/>
      <c r="DS33" s="734"/>
      <c r="DT33" s="734"/>
      <c r="DU33" s="740"/>
      <c r="DV33" s="727"/>
      <c r="DW33" s="728"/>
      <c r="DX33" s="728"/>
      <c r="DY33" s="728"/>
      <c r="DZ33" s="741"/>
      <c r="EA33" s="48"/>
    </row>
    <row r="34" spans="1:131" ht="26.25" customHeight="1" x14ac:dyDescent="0.15">
      <c r="A34" s="54">
        <v>7</v>
      </c>
      <c r="B34" s="727" t="s">
        <v>345</v>
      </c>
      <c r="C34" s="728"/>
      <c r="D34" s="728"/>
      <c r="E34" s="728"/>
      <c r="F34" s="728"/>
      <c r="G34" s="728"/>
      <c r="H34" s="728"/>
      <c r="I34" s="728"/>
      <c r="J34" s="728"/>
      <c r="K34" s="728"/>
      <c r="L34" s="728"/>
      <c r="M34" s="728"/>
      <c r="N34" s="728"/>
      <c r="O34" s="728"/>
      <c r="P34" s="729"/>
      <c r="Q34" s="730">
        <v>982</v>
      </c>
      <c r="R34" s="731"/>
      <c r="S34" s="731"/>
      <c r="T34" s="731"/>
      <c r="U34" s="731"/>
      <c r="V34" s="731">
        <v>883</v>
      </c>
      <c r="W34" s="731"/>
      <c r="X34" s="731"/>
      <c r="Y34" s="731"/>
      <c r="Z34" s="731"/>
      <c r="AA34" s="731">
        <v>99</v>
      </c>
      <c r="AB34" s="731"/>
      <c r="AC34" s="731"/>
      <c r="AD34" s="731"/>
      <c r="AE34" s="732"/>
      <c r="AF34" s="733">
        <v>489</v>
      </c>
      <c r="AG34" s="734"/>
      <c r="AH34" s="734"/>
      <c r="AI34" s="734"/>
      <c r="AJ34" s="735"/>
      <c r="AK34" s="736">
        <v>173</v>
      </c>
      <c r="AL34" s="731"/>
      <c r="AM34" s="731"/>
      <c r="AN34" s="731"/>
      <c r="AO34" s="731"/>
      <c r="AP34" s="731">
        <v>5636</v>
      </c>
      <c r="AQ34" s="731"/>
      <c r="AR34" s="731"/>
      <c r="AS34" s="731"/>
      <c r="AT34" s="731"/>
      <c r="AU34" s="731">
        <v>3708</v>
      </c>
      <c r="AV34" s="731"/>
      <c r="AW34" s="731"/>
      <c r="AX34" s="731"/>
      <c r="AY34" s="731"/>
      <c r="AZ34" s="775" t="s">
        <v>201</v>
      </c>
      <c r="BA34" s="775"/>
      <c r="BB34" s="775"/>
      <c r="BC34" s="775"/>
      <c r="BD34" s="775"/>
      <c r="BE34" s="737" t="s">
        <v>417</v>
      </c>
      <c r="BF34" s="737"/>
      <c r="BG34" s="737"/>
      <c r="BH34" s="737"/>
      <c r="BI34" s="738"/>
      <c r="BJ34" s="56"/>
      <c r="BK34" s="56"/>
      <c r="BL34" s="56"/>
      <c r="BM34" s="56"/>
      <c r="BN34" s="56"/>
      <c r="BO34" s="55"/>
      <c r="BP34" s="55"/>
      <c r="BQ34" s="52">
        <v>28</v>
      </c>
      <c r="BR34" s="72"/>
      <c r="BS34" s="727"/>
      <c r="BT34" s="728"/>
      <c r="BU34" s="728"/>
      <c r="BV34" s="728"/>
      <c r="BW34" s="728"/>
      <c r="BX34" s="728"/>
      <c r="BY34" s="728"/>
      <c r="BZ34" s="728"/>
      <c r="CA34" s="728"/>
      <c r="CB34" s="728"/>
      <c r="CC34" s="728"/>
      <c r="CD34" s="728"/>
      <c r="CE34" s="728"/>
      <c r="CF34" s="728"/>
      <c r="CG34" s="729"/>
      <c r="CH34" s="739"/>
      <c r="CI34" s="734"/>
      <c r="CJ34" s="734"/>
      <c r="CK34" s="734"/>
      <c r="CL34" s="740"/>
      <c r="CM34" s="739"/>
      <c r="CN34" s="734"/>
      <c r="CO34" s="734"/>
      <c r="CP34" s="734"/>
      <c r="CQ34" s="740"/>
      <c r="CR34" s="739"/>
      <c r="CS34" s="734"/>
      <c r="CT34" s="734"/>
      <c r="CU34" s="734"/>
      <c r="CV34" s="740"/>
      <c r="CW34" s="739"/>
      <c r="CX34" s="734"/>
      <c r="CY34" s="734"/>
      <c r="CZ34" s="734"/>
      <c r="DA34" s="740"/>
      <c r="DB34" s="739"/>
      <c r="DC34" s="734"/>
      <c r="DD34" s="734"/>
      <c r="DE34" s="734"/>
      <c r="DF34" s="740"/>
      <c r="DG34" s="739"/>
      <c r="DH34" s="734"/>
      <c r="DI34" s="734"/>
      <c r="DJ34" s="734"/>
      <c r="DK34" s="740"/>
      <c r="DL34" s="739"/>
      <c r="DM34" s="734"/>
      <c r="DN34" s="734"/>
      <c r="DO34" s="734"/>
      <c r="DP34" s="740"/>
      <c r="DQ34" s="739"/>
      <c r="DR34" s="734"/>
      <c r="DS34" s="734"/>
      <c r="DT34" s="734"/>
      <c r="DU34" s="740"/>
      <c r="DV34" s="727"/>
      <c r="DW34" s="728"/>
      <c r="DX34" s="728"/>
      <c r="DY34" s="728"/>
      <c r="DZ34" s="741"/>
      <c r="EA34" s="48"/>
    </row>
    <row r="35" spans="1:131" ht="26.25" customHeight="1" x14ac:dyDescent="0.15">
      <c r="A35" s="54">
        <v>8</v>
      </c>
      <c r="B35" s="727" t="s">
        <v>419</v>
      </c>
      <c r="C35" s="728"/>
      <c r="D35" s="728"/>
      <c r="E35" s="728"/>
      <c r="F35" s="728"/>
      <c r="G35" s="728"/>
      <c r="H35" s="728"/>
      <c r="I35" s="728"/>
      <c r="J35" s="728"/>
      <c r="K35" s="728"/>
      <c r="L35" s="728"/>
      <c r="M35" s="728"/>
      <c r="N35" s="728"/>
      <c r="O35" s="728"/>
      <c r="P35" s="729"/>
      <c r="Q35" s="730">
        <v>8</v>
      </c>
      <c r="R35" s="731"/>
      <c r="S35" s="731"/>
      <c r="T35" s="731"/>
      <c r="U35" s="731"/>
      <c r="V35" s="731">
        <v>3</v>
      </c>
      <c r="W35" s="731"/>
      <c r="X35" s="731"/>
      <c r="Y35" s="731"/>
      <c r="Z35" s="731"/>
      <c r="AA35" s="731">
        <v>5</v>
      </c>
      <c r="AB35" s="731"/>
      <c r="AC35" s="731"/>
      <c r="AD35" s="731"/>
      <c r="AE35" s="732"/>
      <c r="AF35" s="733" t="s">
        <v>201</v>
      </c>
      <c r="AG35" s="734"/>
      <c r="AH35" s="734"/>
      <c r="AI35" s="734"/>
      <c r="AJ35" s="735"/>
      <c r="AK35" s="736" t="s">
        <v>201</v>
      </c>
      <c r="AL35" s="731"/>
      <c r="AM35" s="731"/>
      <c r="AN35" s="731"/>
      <c r="AO35" s="731"/>
      <c r="AP35" s="731" t="s">
        <v>201</v>
      </c>
      <c r="AQ35" s="731"/>
      <c r="AR35" s="731"/>
      <c r="AS35" s="731"/>
      <c r="AT35" s="731"/>
      <c r="AU35" s="731" t="s">
        <v>201</v>
      </c>
      <c r="AV35" s="731"/>
      <c r="AW35" s="731"/>
      <c r="AX35" s="731"/>
      <c r="AY35" s="731"/>
      <c r="AZ35" s="775" t="s">
        <v>201</v>
      </c>
      <c r="BA35" s="775"/>
      <c r="BB35" s="775"/>
      <c r="BC35" s="775"/>
      <c r="BD35" s="775"/>
      <c r="BE35" s="737" t="s">
        <v>417</v>
      </c>
      <c r="BF35" s="737"/>
      <c r="BG35" s="737"/>
      <c r="BH35" s="737"/>
      <c r="BI35" s="738"/>
      <c r="BJ35" s="56"/>
      <c r="BK35" s="56"/>
      <c r="BL35" s="56"/>
      <c r="BM35" s="56"/>
      <c r="BN35" s="56"/>
      <c r="BO35" s="55"/>
      <c r="BP35" s="55"/>
      <c r="BQ35" s="52">
        <v>29</v>
      </c>
      <c r="BR35" s="72"/>
      <c r="BS35" s="727"/>
      <c r="BT35" s="728"/>
      <c r="BU35" s="728"/>
      <c r="BV35" s="728"/>
      <c r="BW35" s="728"/>
      <c r="BX35" s="728"/>
      <c r="BY35" s="728"/>
      <c r="BZ35" s="728"/>
      <c r="CA35" s="728"/>
      <c r="CB35" s="728"/>
      <c r="CC35" s="728"/>
      <c r="CD35" s="728"/>
      <c r="CE35" s="728"/>
      <c r="CF35" s="728"/>
      <c r="CG35" s="729"/>
      <c r="CH35" s="739"/>
      <c r="CI35" s="734"/>
      <c r="CJ35" s="734"/>
      <c r="CK35" s="734"/>
      <c r="CL35" s="740"/>
      <c r="CM35" s="739"/>
      <c r="CN35" s="734"/>
      <c r="CO35" s="734"/>
      <c r="CP35" s="734"/>
      <c r="CQ35" s="740"/>
      <c r="CR35" s="739"/>
      <c r="CS35" s="734"/>
      <c r="CT35" s="734"/>
      <c r="CU35" s="734"/>
      <c r="CV35" s="740"/>
      <c r="CW35" s="739"/>
      <c r="CX35" s="734"/>
      <c r="CY35" s="734"/>
      <c r="CZ35" s="734"/>
      <c r="DA35" s="740"/>
      <c r="DB35" s="739"/>
      <c r="DC35" s="734"/>
      <c r="DD35" s="734"/>
      <c r="DE35" s="734"/>
      <c r="DF35" s="740"/>
      <c r="DG35" s="739"/>
      <c r="DH35" s="734"/>
      <c r="DI35" s="734"/>
      <c r="DJ35" s="734"/>
      <c r="DK35" s="740"/>
      <c r="DL35" s="739"/>
      <c r="DM35" s="734"/>
      <c r="DN35" s="734"/>
      <c r="DO35" s="734"/>
      <c r="DP35" s="740"/>
      <c r="DQ35" s="739"/>
      <c r="DR35" s="734"/>
      <c r="DS35" s="734"/>
      <c r="DT35" s="734"/>
      <c r="DU35" s="740"/>
      <c r="DV35" s="727"/>
      <c r="DW35" s="728"/>
      <c r="DX35" s="728"/>
      <c r="DY35" s="728"/>
      <c r="DZ35" s="741"/>
      <c r="EA35" s="48"/>
    </row>
    <row r="36" spans="1:131" ht="26.25" customHeight="1" x14ac:dyDescent="0.15">
      <c r="A36" s="54">
        <v>9</v>
      </c>
      <c r="B36" s="727"/>
      <c r="C36" s="728"/>
      <c r="D36" s="728"/>
      <c r="E36" s="728"/>
      <c r="F36" s="728"/>
      <c r="G36" s="728"/>
      <c r="H36" s="728"/>
      <c r="I36" s="728"/>
      <c r="J36" s="728"/>
      <c r="K36" s="728"/>
      <c r="L36" s="728"/>
      <c r="M36" s="728"/>
      <c r="N36" s="728"/>
      <c r="O36" s="728"/>
      <c r="P36" s="729"/>
      <c r="Q36" s="730"/>
      <c r="R36" s="731"/>
      <c r="S36" s="731"/>
      <c r="T36" s="731"/>
      <c r="U36" s="731"/>
      <c r="V36" s="731"/>
      <c r="W36" s="731"/>
      <c r="X36" s="731"/>
      <c r="Y36" s="731"/>
      <c r="Z36" s="731"/>
      <c r="AA36" s="731"/>
      <c r="AB36" s="731"/>
      <c r="AC36" s="731"/>
      <c r="AD36" s="731"/>
      <c r="AE36" s="732"/>
      <c r="AF36" s="733"/>
      <c r="AG36" s="734"/>
      <c r="AH36" s="734"/>
      <c r="AI36" s="734"/>
      <c r="AJ36" s="735"/>
      <c r="AK36" s="736"/>
      <c r="AL36" s="731"/>
      <c r="AM36" s="731"/>
      <c r="AN36" s="731"/>
      <c r="AO36" s="731"/>
      <c r="AP36" s="731"/>
      <c r="AQ36" s="731"/>
      <c r="AR36" s="731"/>
      <c r="AS36" s="731"/>
      <c r="AT36" s="731"/>
      <c r="AU36" s="731"/>
      <c r="AV36" s="731"/>
      <c r="AW36" s="731"/>
      <c r="AX36" s="731"/>
      <c r="AY36" s="731"/>
      <c r="AZ36" s="775"/>
      <c r="BA36" s="775"/>
      <c r="BB36" s="775"/>
      <c r="BC36" s="775"/>
      <c r="BD36" s="775"/>
      <c r="BE36" s="737"/>
      <c r="BF36" s="737"/>
      <c r="BG36" s="737"/>
      <c r="BH36" s="737"/>
      <c r="BI36" s="738"/>
      <c r="BJ36" s="56"/>
      <c r="BK36" s="56"/>
      <c r="BL36" s="56"/>
      <c r="BM36" s="56"/>
      <c r="BN36" s="56"/>
      <c r="BO36" s="55"/>
      <c r="BP36" s="55"/>
      <c r="BQ36" s="52">
        <v>30</v>
      </c>
      <c r="BR36" s="72"/>
      <c r="BS36" s="727"/>
      <c r="BT36" s="728"/>
      <c r="BU36" s="728"/>
      <c r="BV36" s="728"/>
      <c r="BW36" s="728"/>
      <c r="BX36" s="728"/>
      <c r="BY36" s="728"/>
      <c r="BZ36" s="728"/>
      <c r="CA36" s="728"/>
      <c r="CB36" s="728"/>
      <c r="CC36" s="728"/>
      <c r="CD36" s="728"/>
      <c r="CE36" s="728"/>
      <c r="CF36" s="728"/>
      <c r="CG36" s="729"/>
      <c r="CH36" s="739"/>
      <c r="CI36" s="734"/>
      <c r="CJ36" s="734"/>
      <c r="CK36" s="734"/>
      <c r="CL36" s="740"/>
      <c r="CM36" s="739"/>
      <c r="CN36" s="734"/>
      <c r="CO36" s="734"/>
      <c r="CP36" s="734"/>
      <c r="CQ36" s="740"/>
      <c r="CR36" s="739"/>
      <c r="CS36" s="734"/>
      <c r="CT36" s="734"/>
      <c r="CU36" s="734"/>
      <c r="CV36" s="740"/>
      <c r="CW36" s="739"/>
      <c r="CX36" s="734"/>
      <c r="CY36" s="734"/>
      <c r="CZ36" s="734"/>
      <c r="DA36" s="740"/>
      <c r="DB36" s="739"/>
      <c r="DC36" s="734"/>
      <c r="DD36" s="734"/>
      <c r="DE36" s="734"/>
      <c r="DF36" s="740"/>
      <c r="DG36" s="739"/>
      <c r="DH36" s="734"/>
      <c r="DI36" s="734"/>
      <c r="DJ36" s="734"/>
      <c r="DK36" s="740"/>
      <c r="DL36" s="739"/>
      <c r="DM36" s="734"/>
      <c r="DN36" s="734"/>
      <c r="DO36" s="734"/>
      <c r="DP36" s="740"/>
      <c r="DQ36" s="739"/>
      <c r="DR36" s="734"/>
      <c r="DS36" s="734"/>
      <c r="DT36" s="734"/>
      <c r="DU36" s="740"/>
      <c r="DV36" s="727"/>
      <c r="DW36" s="728"/>
      <c r="DX36" s="728"/>
      <c r="DY36" s="728"/>
      <c r="DZ36" s="741"/>
      <c r="EA36" s="48"/>
    </row>
    <row r="37" spans="1:131" ht="26.25" customHeight="1" x14ac:dyDescent="0.15">
      <c r="A37" s="54">
        <v>10</v>
      </c>
      <c r="B37" s="727"/>
      <c r="C37" s="728"/>
      <c r="D37" s="728"/>
      <c r="E37" s="728"/>
      <c r="F37" s="728"/>
      <c r="G37" s="728"/>
      <c r="H37" s="728"/>
      <c r="I37" s="728"/>
      <c r="J37" s="728"/>
      <c r="K37" s="728"/>
      <c r="L37" s="728"/>
      <c r="M37" s="728"/>
      <c r="N37" s="728"/>
      <c r="O37" s="728"/>
      <c r="P37" s="729"/>
      <c r="Q37" s="730"/>
      <c r="R37" s="731"/>
      <c r="S37" s="731"/>
      <c r="T37" s="731"/>
      <c r="U37" s="731"/>
      <c r="V37" s="731"/>
      <c r="W37" s="731"/>
      <c r="X37" s="731"/>
      <c r="Y37" s="731"/>
      <c r="Z37" s="731"/>
      <c r="AA37" s="731"/>
      <c r="AB37" s="731"/>
      <c r="AC37" s="731"/>
      <c r="AD37" s="731"/>
      <c r="AE37" s="732"/>
      <c r="AF37" s="733"/>
      <c r="AG37" s="734"/>
      <c r="AH37" s="734"/>
      <c r="AI37" s="734"/>
      <c r="AJ37" s="735"/>
      <c r="AK37" s="736"/>
      <c r="AL37" s="731"/>
      <c r="AM37" s="731"/>
      <c r="AN37" s="731"/>
      <c r="AO37" s="731"/>
      <c r="AP37" s="731"/>
      <c r="AQ37" s="731"/>
      <c r="AR37" s="731"/>
      <c r="AS37" s="731"/>
      <c r="AT37" s="731"/>
      <c r="AU37" s="731"/>
      <c r="AV37" s="731"/>
      <c r="AW37" s="731"/>
      <c r="AX37" s="731"/>
      <c r="AY37" s="731"/>
      <c r="AZ37" s="775"/>
      <c r="BA37" s="775"/>
      <c r="BB37" s="775"/>
      <c r="BC37" s="775"/>
      <c r="BD37" s="775"/>
      <c r="BE37" s="737"/>
      <c r="BF37" s="737"/>
      <c r="BG37" s="737"/>
      <c r="BH37" s="737"/>
      <c r="BI37" s="738"/>
      <c r="BJ37" s="56"/>
      <c r="BK37" s="56"/>
      <c r="BL37" s="56"/>
      <c r="BM37" s="56"/>
      <c r="BN37" s="56"/>
      <c r="BO37" s="55"/>
      <c r="BP37" s="55"/>
      <c r="BQ37" s="52">
        <v>31</v>
      </c>
      <c r="BR37" s="72"/>
      <c r="BS37" s="727"/>
      <c r="BT37" s="728"/>
      <c r="BU37" s="728"/>
      <c r="BV37" s="728"/>
      <c r="BW37" s="728"/>
      <c r="BX37" s="728"/>
      <c r="BY37" s="728"/>
      <c r="BZ37" s="728"/>
      <c r="CA37" s="728"/>
      <c r="CB37" s="728"/>
      <c r="CC37" s="728"/>
      <c r="CD37" s="728"/>
      <c r="CE37" s="728"/>
      <c r="CF37" s="728"/>
      <c r="CG37" s="729"/>
      <c r="CH37" s="739"/>
      <c r="CI37" s="734"/>
      <c r="CJ37" s="734"/>
      <c r="CK37" s="734"/>
      <c r="CL37" s="740"/>
      <c r="CM37" s="739"/>
      <c r="CN37" s="734"/>
      <c r="CO37" s="734"/>
      <c r="CP37" s="734"/>
      <c r="CQ37" s="740"/>
      <c r="CR37" s="739"/>
      <c r="CS37" s="734"/>
      <c r="CT37" s="734"/>
      <c r="CU37" s="734"/>
      <c r="CV37" s="740"/>
      <c r="CW37" s="739"/>
      <c r="CX37" s="734"/>
      <c r="CY37" s="734"/>
      <c r="CZ37" s="734"/>
      <c r="DA37" s="740"/>
      <c r="DB37" s="739"/>
      <c r="DC37" s="734"/>
      <c r="DD37" s="734"/>
      <c r="DE37" s="734"/>
      <c r="DF37" s="740"/>
      <c r="DG37" s="739"/>
      <c r="DH37" s="734"/>
      <c r="DI37" s="734"/>
      <c r="DJ37" s="734"/>
      <c r="DK37" s="740"/>
      <c r="DL37" s="739"/>
      <c r="DM37" s="734"/>
      <c r="DN37" s="734"/>
      <c r="DO37" s="734"/>
      <c r="DP37" s="740"/>
      <c r="DQ37" s="739"/>
      <c r="DR37" s="734"/>
      <c r="DS37" s="734"/>
      <c r="DT37" s="734"/>
      <c r="DU37" s="740"/>
      <c r="DV37" s="727"/>
      <c r="DW37" s="728"/>
      <c r="DX37" s="728"/>
      <c r="DY37" s="728"/>
      <c r="DZ37" s="741"/>
      <c r="EA37" s="48"/>
    </row>
    <row r="38" spans="1:131" ht="26.25" customHeight="1" x14ac:dyDescent="0.15">
      <c r="A38" s="54">
        <v>11</v>
      </c>
      <c r="B38" s="727"/>
      <c r="C38" s="728"/>
      <c r="D38" s="728"/>
      <c r="E38" s="728"/>
      <c r="F38" s="728"/>
      <c r="G38" s="728"/>
      <c r="H38" s="728"/>
      <c r="I38" s="728"/>
      <c r="J38" s="728"/>
      <c r="K38" s="728"/>
      <c r="L38" s="728"/>
      <c r="M38" s="728"/>
      <c r="N38" s="728"/>
      <c r="O38" s="728"/>
      <c r="P38" s="729"/>
      <c r="Q38" s="730"/>
      <c r="R38" s="731"/>
      <c r="S38" s="731"/>
      <c r="T38" s="731"/>
      <c r="U38" s="731"/>
      <c r="V38" s="731"/>
      <c r="W38" s="731"/>
      <c r="X38" s="731"/>
      <c r="Y38" s="731"/>
      <c r="Z38" s="731"/>
      <c r="AA38" s="731"/>
      <c r="AB38" s="731"/>
      <c r="AC38" s="731"/>
      <c r="AD38" s="731"/>
      <c r="AE38" s="732"/>
      <c r="AF38" s="733"/>
      <c r="AG38" s="734"/>
      <c r="AH38" s="734"/>
      <c r="AI38" s="734"/>
      <c r="AJ38" s="735"/>
      <c r="AK38" s="736"/>
      <c r="AL38" s="731"/>
      <c r="AM38" s="731"/>
      <c r="AN38" s="731"/>
      <c r="AO38" s="731"/>
      <c r="AP38" s="731"/>
      <c r="AQ38" s="731"/>
      <c r="AR38" s="731"/>
      <c r="AS38" s="731"/>
      <c r="AT38" s="731"/>
      <c r="AU38" s="731"/>
      <c r="AV38" s="731"/>
      <c r="AW38" s="731"/>
      <c r="AX38" s="731"/>
      <c r="AY38" s="731"/>
      <c r="AZ38" s="775"/>
      <c r="BA38" s="775"/>
      <c r="BB38" s="775"/>
      <c r="BC38" s="775"/>
      <c r="BD38" s="775"/>
      <c r="BE38" s="737"/>
      <c r="BF38" s="737"/>
      <c r="BG38" s="737"/>
      <c r="BH38" s="737"/>
      <c r="BI38" s="738"/>
      <c r="BJ38" s="56"/>
      <c r="BK38" s="56"/>
      <c r="BL38" s="56"/>
      <c r="BM38" s="56"/>
      <c r="BN38" s="56"/>
      <c r="BO38" s="55"/>
      <c r="BP38" s="55"/>
      <c r="BQ38" s="52">
        <v>32</v>
      </c>
      <c r="BR38" s="72"/>
      <c r="BS38" s="727"/>
      <c r="BT38" s="728"/>
      <c r="BU38" s="728"/>
      <c r="BV38" s="728"/>
      <c r="BW38" s="728"/>
      <c r="BX38" s="728"/>
      <c r="BY38" s="728"/>
      <c r="BZ38" s="728"/>
      <c r="CA38" s="728"/>
      <c r="CB38" s="728"/>
      <c r="CC38" s="728"/>
      <c r="CD38" s="728"/>
      <c r="CE38" s="728"/>
      <c r="CF38" s="728"/>
      <c r="CG38" s="729"/>
      <c r="CH38" s="739"/>
      <c r="CI38" s="734"/>
      <c r="CJ38" s="734"/>
      <c r="CK38" s="734"/>
      <c r="CL38" s="740"/>
      <c r="CM38" s="739"/>
      <c r="CN38" s="734"/>
      <c r="CO38" s="734"/>
      <c r="CP38" s="734"/>
      <c r="CQ38" s="740"/>
      <c r="CR38" s="739"/>
      <c r="CS38" s="734"/>
      <c r="CT38" s="734"/>
      <c r="CU38" s="734"/>
      <c r="CV38" s="740"/>
      <c r="CW38" s="739"/>
      <c r="CX38" s="734"/>
      <c r="CY38" s="734"/>
      <c r="CZ38" s="734"/>
      <c r="DA38" s="740"/>
      <c r="DB38" s="739"/>
      <c r="DC38" s="734"/>
      <c r="DD38" s="734"/>
      <c r="DE38" s="734"/>
      <c r="DF38" s="740"/>
      <c r="DG38" s="739"/>
      <c r="DH38" s="734"/>
      <c r="DI38" s="734"/>
      <c r="DJ38" s="734"/>
      <c r="DK38" s="740"/>
      <c r="DL38" s="739"/>
      <c r="DM38" s="734"/>
      <c r="DN38" s="734"/>
      <c r="DO38" s="734"/>
      <c r="DP38" s="740"/>
      <c r="DQ38" s="739"/>
      <c r="DR38" s="734"/>
      <c r="DS38" s="734"/>
      <c r="DT38" s="734"/>
      <c r="DU38" s="740"/>
      <c r="DV38" s="727"/>
      <c r="DW38" s="728"/>
      <c r="DX38" s="728"/>
      <c r="DY38" s="728"/>
      <c r="DZ38" s="741"/>
      <c r="EA38" s="48"/>
    </row>
    <row r="39" spans="1:131" ht="26.25" customHeight="1" x14ac:dyDescent="0.15">
      <c r="A39" s="54">
        <v>12</v>
      </c>
      <c r="B39" s="727"/>
      <c r="C39" s="728"/>
      <c r="D39" s="728"/>
      <c r="E39" s="728"/>
      <c r="F39" s="728"/>
      <c r="G39" s="728"/>
      <c r="H39" s="728"/>
      <c r="I39" s="728"/>
      <c r="J39" s="728"/>
      <c r="K39" s="728"/>
      <c r="L39" s="728"/>
      <c r="M39" s="728"/>
      <c r="N39" s="728"/>
      <c r="O39" s="728"/>
      <c r="P39" s="729"/>
      <c r="Q39" s="730"/>
      <c r="R39" s="731"/>
      <c r="S39" s="731"/>
      <c r="T39" s="731"/>
      <c r="U39" s="731"/>
      <c r="V39" s="731"/>
      <c r="W39" s="731"/>
      <c r="X39" s="731"/>
      <c r="Y39" s="731"/>
      <c r="Z39" s="731"/>
      <c r="AA39" s="731"/>
      <c r="AB39" s="731"/>
      <c r="AC39" s="731"/>
      <c r="AD39" s="731"/>
      <c r="AE39" s="732"/>
      <c r="AF39" s="733"/>
      <c r="AG39" s="734"/>
      <c r="AH39" s="734"/>
      <c r="AI39" s="734"/>
      <c r="AJ39" s="735"/>
      <c r="AK39" s="736"/>
      <c r="AL39" s="731"/>
      <c r="AM39" s="731"/>
      <c r="AN39" s="731"/>
      <c r="AO39" s="731"/>
      <c r="AP39" s="731"/>
      <c r="AQ39" s="731"/>
      <c r="AR39" s="731"/>
      <c r="AS39" s="731"/>
      <c r="AT39" s="731"/>
      <c r="AU39" s="731"/>
      <c r="AV39" s="731"/>
      <c r="AW39" s="731"/>
      <c r="AX39" s="731"/>
      <c r="AY39" s="731"/>
      <c r="AZ39" s="775"/>
      <c r="BA39" s="775"/>
      <c r="BB39" s="775"/>
      <c r="BC39" s="775"/>
      <c r="BD39" s="775"/>
      <c r="BE39" s="737"/>
      <c r="BF39" s="737"/>
      <c r="BG39" s="737"/>
      <c r="BH39" s="737"/>
      <c r="BI39" s="738"/>
      <c r="BJ39" s="56"/>
      <c r="BK39" s="56"/>
      <c r="BL39" s="56"/>
      <c r="BM39" s="56"/>
      <c r="BN39" s="56"/>
      <c r="BO39" s="55"/>
      <c r="BP39" s="55"/>
      <c r="BQ39" s="52">
        <v>33</v>
      </c>
      <c r="BR39" s="72"/>
      <c r="BS39" s="727"/>
      <c r="BT39" s="728"/>
      <c r="BU39" s="728"/>
      <c r="BV39" s="728"/>
      <c r="BW39" s="728"/>
      <c r="BX39" s="728"/>
      <c r="BY39" s="728"/>
      <c r="BZ39" s="728"/>
      <c r="CA39" s="728"/>
      <c r="CB39" s="728"/>
      <c r="CC39" s="728"/>
      <c r="CD39" s="728"/>
      <c r="CE39" s="728"/>
      <c r="CF39" s="728"/>
      <c r="CG39" s="729"/>
      <c r="CH39" s="739"/>
      <c r="CI39" s="734"/>
      <c r="CJ39" s="734"/>
      <c r="CK39" s="734"/>
      <c r="CL39" s="740"/>
      <c r="CM39" s="739"/>
      <c r="CN39" s="734"/>
      <c r="CO39" s="734"/>
      <c r="CP39" s="734"/>
      <c r="CQ39" s="740"/>
      <c r="CR39" s="739"/>
      <c r="CS39" s="734"/>
      <c r="CT39" s="734"/>
      <c r="CU39" s="734"/>
      <c r="CV39" s="740"/>
      <c r="CW39" s="739"/>
      <c r="CX39" s="734"/>
      <c r="CY39" s="734"/>
      <c r="CZ39" s="734"/>
      <c r="DA39" s="740"/>
      <c r="DB39" s="739"/>
      <c r="DC39" s="734"/>
      <c r="DD39" s="734"/>
      <c r="DE39" s="734"/>
      <c r="DF39" s="740"/>
      <c r="DG39" s="739"/>
      <c r="DH39" s="734"/>
      <c r="DI39" s="734"/>
      <c r="DJ39" s="734"/>
      <c r="DK39" s="740"/>
      <c r="DL39" s="739"/>
      <c r="DM39" s="734"/>
      <c r="DN39" s="734"/>
      <c r="DO39" s="734"/>
      <c r="DP39" s="740"/>
      <c r="DQ39" s="739"/>
      <c r="DR39" s="734"/>
      <c r="DS39" s="734"/>
      <c r="DT39" s="734"/>
      <c r="DU39" s="740"/>
      <c r="DV39" s="727"/>
      <c r="DW39" s="728"/>
      <c r="DX39" s="728"/>
      <c r="DY39" s="728"/>
      <c r="DZ39" s="741"/>
      <c r="EA39" s="48"/>
    </row>
    <row r="40" spans="1:131" ht="26.25" customHeight="1" x14ac:dyDescent="0.15">
      <c r="A40" s="52">
        <v>13</v>
      </c>
      <c r="B40" s="727"/>
      <c r="C40" s="728"/>
      <c r="D40" s="728"/>
      <c r="E40" s="728"/>
      <c r="F40" s="728"/>
      <c r="G40" s="728"/>
      <c r="H40" s="728"/>
      <c r="I40" s="728"/>
      <c r="J40" s="728"/>
      <c r="K40" s="728"/>
      <c r="L40" s="728"/>
      <c r="M40" s="728"/>
      <c r="N40" s="728"/>
      <c r="O40" s="728"/>
      <c r="P40" s="729"/>
      <c r="Q40" s="730"/>
      <c r="R40" s="731"/>
      <c r="S40" s="731"/>
      <c r="T40" s="731"/>
      <c r="U40" s="731"/>
      <c r="V40" s="731"/>
      <c r="W40" s="731"/>
      <c r="X40" s="731"/>
      <c r="Y40" s="731"/>
      <c r="Z40" s="731"/>
      <c r="AA40" s="731"/>
      <c r="AB40" s="731"/>
      <c r="AC40" s="731"/>
      <c r="AD40" s="731"/>
      <c r="AE40" s="732"/>
      <c r="AF40" s="733"/>
      <c r="AG40" s="734"/>
      <c r="AH40" s="734"/>
      <c r="AI40" s="734"/>
      <c r="AJ40" s="735"/>
      <c r="AK40" s="736"/>
      <c r="AL40" s="731"/>
      <c r="AM40" s="731"/>
      <c r="AN40" s="731"/>
      <c r="AO40" s="731"/>
      <c r="AP40" s="731"/>
      <c r="AQ40" s="731"/>
      <c r="AR40" s="731"/>
      <c r="AS40" s="731"/>
      <c r="AT40" s="731"/>
      <c r="AU40" s="731"/>
      <c r="AV40" s="731"/>
      <c r="AW40" s="731"/>
      <c r="AX40" s="731"/>
      <c r="AY40" s="731"/>
      <c r="AZ40" s="775"/>
      <c r="BA40" s="775"/>
      <c r="BB40" s="775"/>
      <c r="BC40" s="775"/>
      <c r="BD40" s="775"/>
      <c r="BE40" s="737"/>
      <c r="BF40" s="737"/>
      <c r="BG40" s="737"/>
      <c r="BH40" s="737"/>
      <c r="BI40" s="738"/>
      <c r="BJ40" s="56"/>
      <c r="BK40" s="56"/>
      <c r="BL40" s="56"/>
      <c r="BM40" s="56"/>
      <c r="BN40" s="56"/>
      <c r="BO40" s="55"/>
      <c r="BP40" s="55"/>
      <c r="BQ40" s="52">
        <v>34</v>
      </c>
      <c r="BR40" s="72"/>
      <c r="BS40" s="727"/>
      <c r="BT40" s="728"/>
      <c r="BU40" s="728"/>
      <c r="BV40" s="728"/>
      <c r="BW40" s="728"/>
      <c r="BX40" s="728"/>
      <c r="BY40" s="728"/>
      <c r="BZ40" s="728"/>
      <c r="CA40" s="728"/>
      <c r="CB40" s="728"/>
      <c r="CC40" s="728"/>
      <c r="CD40" s="728"/>
      <c r="CE40" s="728"/>
      <c r="CF40" s="728"/>
      <c r="CG40" s="729"/>
      <c r="CH40" s="739"/>
      <c r="CI40" s="734"/>
      <c r="CJ40" s="734"/>
      <c r="CK40" s="734"/>
      <c r="CL40" s="740"/>
      <c r="CM40" s="739"/>
      <c r="CN40" s="734"/>
      <c r="CO40" s="734"/>
      <c r="CP40" s="734"/>
      <c r="CQ40" s="740"/>
      <c r="CR40" s="739"/>
      <c r="CS40" s="734"/>
      <c r="CT40" s="734"/>
      <c r="CU40" s="734"/>
      <c r="CV40" s="740"/>
      <c r="CW40" s="739"/>
      <c r="CX40" s="734"/>
      <c r="CY40" s="734"/>
      <c r="CZ40" s="734"/>
      <c r="DA40" s="740"/>
      <c r="DB40" s="739"/>
      <c r="DC40" s="734"/>
      <c r="DD40" s="734"/>
      <c r="DE40" s="734"/>
      <c r="DF40" s="740"/>
      <c r="DG40" s="739"/>
      <c r="DH40" s="734"/>
      <c r="DI40" s="734"/>
      <c r="DJ40" s="734"/>
      <c r="DK40" s="740"/>
      <c r="DL40" s="739"/>
      <c r="DM40" s="734"/>
      <c r="DN40" s="734"/>
      <c r="DO40" s="734"/>
      <c r="DP40" s="740"/>
      <c r="DQ40" s="739"/>
      <c r="DR40" s="734"/>
      <c r="DS40" s="734"/>
      <c r="DT40" s="734"/>
      <c r="DU40" s="740"/>
      <c r="DV40" s="727"/>
      <c r="DW40" s="728"/>
      <c r="DX40" s="728"/>
      <c r="DY40" s="728"/>
      <c r="DZ40" s="741"/>
      <c r="EA40" s="48"/>
    </row>
    <row r="41" spans="1:131" ht="26.25" customHeight="1" x14ac:dyDescent="0.15">
      <c r="A41" s="52">
        <v>14</v>
      </c>
      <c r="B41" s="727"/>
      <c r="C41" s="728"/>
      <c r="D41" s="728"/>
      <c r="E41" s="728"/>
      <c r="F41" s="728"/>
      <c r="G41" s="728"/>
      <c r="H41" s="728"/>
      <c r="I41" s="728"/>
      <c r="J41" s="728"/>
      <c r="K41" s="728"/>
      <c r="L41" s="728"/>
      <c r="M41" s="728"/>
      <c r="N41" s="728"/>
      <c r="O41" s="728"/>
      <c r="P41" s="729"/>
      <c r="Q41" s="730"/>
      <c r="R41" s="731"/>
      <c r="S41" s="731"/>
      <c r="T41" s="731"/>
      <c r="U41" s="731"/>
      <c r="V41" s="731"/>
      <c r="W41" s="731"/>
      <c r="X41" s="731"/>
      <c r="Y41" s="731"/>
      <c r="Z41" s="731"/>
      <c r="AA41" s="731"/>
      <c r="AB41" s="731"/>
      <c r="AC41" s="731"/>
      <c r="AD41" s="731"/>
      <c r="AE41" s="732"/>
      <c r="AF41" s="733"/>
      <c r="AG41" s="734"/>
      <c r="AH41" s="734"/>
      <c r="AI41" s="734"/>
      <c r="AJ41" s="735"/>
      <c r="AK41" s="736"/>
      <c r="AL41" s="731"/>
      <c r="AM41" s="731"/>
      <c r="AN41" s="731"/>
      <c r="AO41" s="731"/>
      <c r="AP41" s="731"/>
      <c r="AQ41" s="731"/>
      <c r="AR41" s="731"/>
      <c r="AS41" s="731"/>
      <c r="AT41" s="731"/>
      <c r="AU41" s="731"/>
      <c r="AV41" s="731"/>
      <c r="AW41" s="731"/>
      <c r="AX41" s="731"/>
      <c r="AY41" s="731"/>
      <c r="AZ41" s="775"/>
      <c r="BA41" s="775"/>
      <c r="BB41" s="775"/>
      <c r="BC41" s="775"/>
      <c r="BD41" s="775"/>
      <c r="BE41" s="737"/>
      <c r="BF41" s="737"/>
      <c r="BG41" s="737"/>
      <c r="BH41" s="737"/>
      <c r="BI41" s="738"/>
      <c r="BJ41" s="56"/>
      <c r="BK41" s="56"/>
      <c r="BL41" s="56"/>
      <c r="BM41" s="56"/>
      <c r="BN41" s="56"/>
      <c r="BO41" s="55"/>
      <c r="BP41" s="55"/>
      <c r="BQ41" s="52">
        <v>35</v>
      </c>
      <c r="BR41" s="72"/>
      <c r="BS41" s="727"/>
      <c r="BT41" s="728"/>
      <c r="BU41" s="728"/>
      <c r="BV41" s="728"/>
      <c r="BW41" s="728"/>
      <c r="BX41" s="728"/>
      <c r="BY41" s="728"/>
      <c r="BZ41" s="728"/>
      <c r="CA41" s="728"/>
      <c r="CB41" s="728"/>
      <c r="CC41" s="728"/>
      <c r="CD41" s="728"/>
      <c r="CE41" s="728"/>
      <c r="CF41" s="728"/>
      <c r="CG41" s="729"/>
      <c r="CH41" s="739"/>
      <c r="CI41" s="734"/>
      <c r="CJ41" s="734"/>
      <c r="CK41" s="734"/>
      <c r="CL41" s="740"/>
      <c r="CM41" s="739"/>
      <c r="CN41" s="734"/>
      <c r="CO41" s="734"/>
      <c r="CP41" s="734"/>
      <c r="CQ41" s="740"/>
      <c r="CR41" s="739"/>
      <c r="CS41" s="734"/>
      <c r="CT41" s="734"/>
      <c r="CU41" s="734"/>
      <c r="CV41" s="740"/>
      <c r="CW41" s="739"/>
      <c r="CX41" s="734"/>
      <c r="CY41" s="734"/>
      <c r="CZ41" s="734"/>
      <c r="DA41" s="740"/>
      <c r="DB41" s="739"/>
      <c r="DC41" s="734"/>
      <c r="DD41" s="734"/>
      <c r="DE41" s="734"/>
      <c r="DF41" s="740"/>
      <c r="DG41" s="739"/>
      <c r="DH41" s="734"/>
      <c r="DI41" s="734"/>
      <c r="DJ41" s="734"/>
      <c r="DK41" s="740"/>
      <c r="DL41" s="739"/>
      <c r="DM41" s="734"/>
      <c r="DN41" s="734"/>
      <c r="DO41" s="734"/>
      <c r="DP41" s="740"/>
      <c r="DQ41" s="739"/>
      <c r="DR41" s="734"/>
      <c r="DS41" s="734"/>
      <c r="DT41" s="734"/>
      <c r="DU41" s="740"/>
      <c r="DV41" s="727"/>
      <c r="DW41" s="728"/>
      <c r="DX41" s="728"/>
      <c r="DY41" s="728"/>
      <c r="DZ41" s="741"/>
      <c r="EA41" s="48"/>
    </row>
    <row r="42" spans="1:131" ht="26.25" customHeight="1" x14ac:dyDescent="0.15">
      <c r="A42" s="52">
        <v>15</v>
      </c>
      <c r="B42" s="727"/>
      <c r="C42" s="728"/>
      <c r="D42" s="728"/>
      <c r="E42" s="728"/>
      <c r="F42" s="728"/>
      <c r="G42" s="728"/>
      <c r="H42" s="728"/>
      <c r="I42" s="728"/>
      <c r="J42" s="728"/>
      <c r="K42" s="728"/>
      <c r="L42" s="728"/>
      <c r="M42" s="728"/>
      <c r="N42" s="728"/>
      <c r="O42" s="728"/>
      <c r="P42" s="729"/>
      <c r="Q42" s="730"/>
      <c r="R42" s="731"/>
      <c r="S42" s="731"/>
      <c r="T42" s="731"/>
      <c r="U42" s="731"/>
      <c r="V42" s="731"/>
      <c r="W42" s="731"/>
      <c r="X42" s="731"/>
      <c r="Y42" s="731"/>
      <c r="Z42" s="731"/>
      <c r="AA42" s="731"/>
      <c r="AB42" s="731"/>
      <c r="AC42" s="731"/>
      <c r="AD42" s="731"/>
      <c r="AE42" s="732"/>
      <c r="AF42" s="733"/>
      <c r="AG42" s="734"/>
      <c r="AH42" s="734"/>
      <c r="AI42" s="734"/>
      <c r="AJ42" s="735"/>
      <c r="AK42" s="736"/>
      <c r="AL42" s="731"/>
      <c r="AM42" s="731"/>
      <c r="AN42" s="731"/>
      <c r="AO42" s="731"/>
      <c r="AP42" s="731"/>
      <c r="AQ42" s="731"/>
      <c r="AR42" s="731"/>
      <c r="AS42" s="731"/>
      <c r="AT42" s="731"/>
      <c r="AU42" s="731"/>
      <c r="AV42" s="731"/>
      <c r="AW42" s="731"/>
      <c r="AX42" s="731"/>
      <c r="AY42" s="731"/>
      <c r="AZ42" s="775"/>
      <c r="BA42" s="775"/>
      <c r="BB42" s="775"/>
      <c r="BC42" s="775"/>
      <c r="BD42" s="775"/>
      <c r="BE42" s="737"/>
      <c r="BF42" s="737"/>
      <c r="BG42" s="737"/>
      <c r="BH42" s="737"/>
      <c r="BI42" s="738"/>
      <c r="BJ42" s="56"/>
      <c r="BK42" s="56"/>
      <c r="BL42" s="56"/>
      <c r="BM42" s="56"/>
      <c r="BN42" s="56"/>
      <c r="BO42" s="55"/>
      <c r="BP42" s="55"/>
      <c r="BQ42" s="52">
        <v>36</v>
      </c>
      <c r="BR42" s="72"/>
      <c r="BS42" s="727"/>
      <c r="BT42" s="728"/>
      <c r="BU42" s="728"/>
      <c r="BV42" s="728"/>
      <c r="BW42" s="728"/>
      <c r="BX42" s="728"/>
      <c r="BY42" s="728"/>
      <c r="BZ42" s="728"/>
      <c r="CA42" s="728"/>
      <c r="CB42" s="728"/>
      <c r="CC42" s="728"/>
      <c r="CD42" s="728"/>
      <c r="CE42" s="728"/>
      <c r="CF42" s="728"/>
      <c r="CG42" s="729"/>
      <c r="CH42" s="739"/>
      <c r="CI42" s="734"/>
      <c r="CJ42" s="734"/>
      <c r="CK42" s="734"/>
      <c r="CL42" s="740"/>
      <c r="CM42" s="739"/>
      <c r="CN42" s="734"/>
      <c r="CO42" s="734"/>
      <c r="CP42" s="734"/>
      <c r="CQ42" s="740"/>
      <c r="CR42" s="739"/>
      <c r="CS42" s="734"/>
      <c r="CT42" s="734"/>
      <c r="CU42" s="734"/>
      <c r="CV42" s="740"/>
      <c r="CW42" s="739"/>
      <c r="CX42" s="734"/>
      <c r="CY42" s="734"/>
      <c r="CZ42" s="734"/>
      <c r="DA42" s="740"/>
      <c r="DB42" s="739"/>
      <c r="DC42" s="734"/>
      <c r="DD42" s="734"/>
      <c r="DE42" s="734"/>
      <c r="DF42" s="740"/>
      <c r="DG42" s="739"/>
      <c r="DH42" s="734"/>
      <c r="DI42" s="734"/>
      <c r="DJ42" s="734"/>
      <c r="DK42" s="740"/>
      <c r="DL42" s="739"/>
      <c r="DM42" s="734"/>
      <c r="DN42" s="734"/>
      <c r="DO42" s="734"/>
      <c r="DP42" s="740"/>
      <c r="DQ42" s="739"/>
      <c r="DR42" s="734"/>
      <c r="DS42" s="734"/>
      <c r="DT42" s="734"/>
      <c r="DU42" s="740"/>
      <c r="DV42" s="727"/>
      <c r="DW42" s="728"/>
      <c r="DX42" s="728"/>
      <c r="DY42" s="728"/>
      <c r="DZ42" s="741"/>
      <c r="EA42" s="48"/>
    </row>
    <row r="43" spans="1:131" ht="26.25" customHeight="1" x14ac:dyDescent="0.15">
      <c r="A43" s="52">
        <v>16</v>
      </c>
      <c r="B43" s="727"/>
      <c r="C43" s="728"/>
      <c r="D43" s="728"/>
      <c r="E43" s="728"/>
      <c r="F43" s="728"/>
      <c r="G43" s="728"/>
      <c r="H43" s="728"/>
      <c r="I43" s="728"/>
      <c r="J43" s="728"/>
      <c r="K43" s="728"/>
      <c r="L43" s="728"/>
      <c r="M43" s="728"/>
      <c r="N43" s="728"/>
      <c r="O43" s="728"/>
      <c r="P43" s="729"/>
      <c r="Q43" s="730"/>
      <c r="R43" s="731"/>
      <c r="S43" s="731"/>
      <c r="T43" s="731"/>
      <c r="U43" s="731"/>
      <c r="V43" s="731"/>
      <c r="W43" s="731"/>
      <c r="X43" s="731"/>
      <c r="Y43" s="731"/>
      <c r="Z43" s="731"/>
      <c r="AA43" s="731"/>
      <c r="AB43" s="731"/>
      <c r="AC43" s="731"/>
      <c r="AD43" s="731"/>
      <c r="AE43" s="732"/>
      <c r="AF43" s="733"/>
      <c r="AG43" s="734"/>
      <c r="AH43" s="734"/>
      <c r="AI43" s="734"/>
      <c r="AJ43" s="735"/>
      <c r="AK43" s="736"/>
      <c r="AL43" s="731"/>
      <c r="AM43" s="731"/>
      <c r="AN43" s="731"/>
      <c r="AO43" s="731"/>
      <c r="AP43" s="731"/>
      <c r="AQ43" s="731"/>
      <c r="AR43" s="731"/>
      <c r="AS43" s="731"/>
      <c r="AT43" s="731"/>
      <c r="AU43" s="731"/>
      <c r="AV43" s="731"/>
      <c r="AW43" s="731"/>
      <c r="AX43" s="731"/>
      <c r="AY43" s="731"/>
      <c r="AZ43" s="775"/>
      <c r="BA43" s="775"/>
      <c r="BB43" s="775"/>
      <c r="BC43" s="775"/>
      <c r="BD43" s="775"/>
      <c r="BE43" s="737"/>
      <c r="BF43" s="737"/>
      <c r="BG43" s="737"/>
      <c r="BH43" s="737"/>
      <c r="BI43" s="738"/>
      <c r="BJ43" s="56"/>
      <c r="BK43" s="56"/>
      <c r="BL43" s="56"/>
      <c r="BM43" s="56"/>
      <c r="BN43" s="56"/>
      <c r="BO43" s="55"/>
      <c r="BP43" s="55"/>
      <c r="BQ43" s="52">
        <v>37</v>
      </c>
      <c r="BR43" s="72"/>
      <c r="BS43" s="727"/>
      <c r="BT43" s="728"/>
      <c r="BU43" s="728"/>
      <c r="BV43" s="728"/>
      <c r="BW43" s="728"/>
      <c r="BX43" s="728"/>
      <c r="BY43" s="728"/>
      <c r="BZ43" s="728"/>
      <c r="CA43" s="728"/>
      <c r="CB43" s="728"/>
      <c r="CC43" s="728"/>
      <c r="CD43" s="728"/>
      <c r="CE43" s="728"/>
      <c r="CF43" s="728"/>
      <c r="CG43" s="729"/>
      <c r="CH43" s="739"/>
      <c r="CI43" s="734"/>
      <c r="CJ43" s="734"/>
      <c r="CK43" s="734"/>
      <c r="CL43" s="740"/>
      <c r="CM43" s="739"/>
      <c r="CN43" s="734"/>
      <c r="CO43" s="734"/>
      <c r="CP43" s="734"/>
      <c r="CQ43" s="740"/>
      <c r="CR43" s="739"/>
      <c r="CS43" s="734"/>
      <c r="CT43" s="734"/>
      <c r="CU43" s="734"/>
      <c r="CV43" s="740"/>
      <c r="CW43" s="739"/>
      <c r="CX43" s="734"/>
      <c r="CY43" s="734"/>
      <c r="CZ43" s="734"/>
      <c r="DA43" s="740"/>
      <c r="DB43" s="739"/>
      <c r="DC43" s="734"/>
      <c r="DD43" s="734"/>
      <c r="DE43" s="734"/>
      <c r="DF43" s="740"/>
      <c r="DG43" s="739"/>
      <c r="DH43" s="734"/>
      <c r="DI43" s="734"/>
      <c r="DJ43" s="734"/>
      <c r="DK43" s="740"/>
      <c r="DL43" s="739"/>
      <c r="DM43" s="734"/>
      <c r="DN43" s="734"/>
      <c r="DO43" s="734"/>
      <c r="DP43" s="740"/>
      <c r="DQ43" s="739"/>
      <c r="DR43" s="734"/>
      <c r="DS43" s="734"/>
      <c r="DT43" s="734"/>
      <c r="DU43" s="740"/>
      <c r="DV43" s="727"/>
      <c r="DW43" s="728"/>
      <c r="DX43" s="728"/>
      <c r="DY43" s="728"/>
      <c r="DZ43" s="741"/>
      <c r="EA43" s="48"/>
    </row>
    <row r="44" spans="1:131" ht="26.25" customHeight="1" x14ac:dyDescent="0.15">
      <c r="A44" s="52">
        <v>17</v>
      </c>
      <c r="B44" s="727"/>
      <c r="C44" s="728"/>
      <c r="D44" s="728"/>
      <c r="E44" s="728"/>
      <c r="F44" s="728"/>
      <c r="G44" s="728"/>
      <c r="H44" s="728"/>
      <c r="I44" s="728"/>
      <c r="J44" s="728"/>
      <c r="K44" s="728"/>
      <c r="L44" s="728"/>
      <c r="M44" s="728"/>
      <c r="N44" s="728"/>
      <c r="O44" s="728"/>
      <c r="P44" s="729"/>
      <c r="Q44" s="730"/>
      <c r="R44" s="731"/>
      <c r="S44" s="731"/>
      <c r="T44" s="731"/>
      <c r="U44" s="731"/>
      <c r="V44" s="731"/>
      <c r="W44" s="731"/>
      <c r="X44" s="731"/>
      <c r="Y44" s="731"/>
      <c r="Z44" s="731"/>
      <c r="AA44" s="731"/>
      <c r="AB44" s="731"/>
      <c r="AC44" s="731"/>
      <c r="AD44" s="731"/>
      <c r="AE44" s="732"/>
      <c r="AF44" s="733"/>
      <c r="AG44" s="734"/>
      <c r="AH44" s="734"/>
      <c r="AI44" s="734"/>
      <c r="AJ44" s="735"/>
      <c r="AK44" s="736"/>
      <c r="AL44" s="731"/>
      <c r="AM44" s="731"/>
      <c r="AN44" s="731"/>
      <c r="AO44" s="731"/>
      <c r="AP44" s="731"/>
      <c r="AQ44" s="731"/>
      <c r="AR44" s="731"/>
      <c r="AS44" s="731"/>
      <c r="AT44" s="731"/>
      <c r="AU44" s="731"/>
      <c r="AV44" s="731"/>
      <c r="AW44" s="731"/>
      <c r="AX44" s="731"/>
      <c r="AY44" s="731"/>
      <c r="AZ44" s="775"/>
      <c r="BA44" s="775"/>
      <c r="BB44" s="775"/>
      <c r="BC44" s="775"/>
      <c r="BD44" s="775"/>
      <c r="BE44" s="737"/>
      <c r="BF44" s="737"/>
      <c r="BG44" s="737"/>
      <c r="BH44" s="737"/>
      <c r="BI44" s="738"/>
      <c r="BJ44" s="56"/>
      <c r="BK44" s="56"/>
      <c r="BL44" s="56"/>
      <c r="BM44" s="56"/>
      <c r="BN44" s="56"/>
      <c r="BO44" s="55"/>
      <c r="BP44" s="55"/>
      <c r="BQ44" s="52">
        <v>38</v>
      </c>
      <c r="BR44" s="72"/>
      <c r="BS44" s="727"/>
      <c r="BT44" s="728"/>
      <c r="BU44" s="728"/>
      <c r="BV44" s="728"/>
      <c r="BW44" s="728"/>
      <c r="BX44" s="728"/>
      <c r="BY44" s="728"/>
      <c r="BZ44" s="728"/>
      <c r="CA44" s="728"/>
      <c r="CB44" s="728"/>
      <c r="CC44" s="728"/>
      <c r="CD44" s="728"/>
      <c r="CE44" s="728"/>
      <c r="CF44" s="728"/>
      <c r="CG44" s="729"/>
      <c r="CH44" s="739"/>
      <c r="CI44" s="734"/>
      <c r="CJ44" s="734"/>
      <c r="CK44" s="734"/>
      <c r="CL44" s="740"/>
      <c r="CM44" s="739"/>
      <c r="CN44" s="734"/>
      <c r="CO44" s="734"/>
      <c r="CP44" s="734"/>
      <c r="CQ44" s="740"/>
      <c r="CR44" s="739"/>
      <c r="CS44" s="734"/>
      <c r="CT44" s="734"/>
      <c r="CU44" s="734"/>
      <c r="CV44" s="740"/>
      <c r="CW44" s="739"/>
      <c r="CX44" s="734"/>
      <c r="CY44" s="734"/>
      <c r="CZ44" s="734"/>
      <c r="DA44" s="740"/>
      <c r="DB44" s="739"/>
      <c r="DC44" s="734"/>
      <c r="DD44" s="734"/>
      <c r="DE44" s="734"/>
      <c r="DF44" s="740"/>
      <c r="DG44" s="739"/>
      <c r="DH44" s="734"/>
      <c r="DI44" s="734"/>
      <c r="DJ44" s="734"/>
      <c r="DK44" s="740"/>
      <c r="DL44" s="739"/>
      <c r="DM44" s="734"/>
      <c r="DN44" s="734"/>
      <c r="DO44" s="734"/>
      <c r="DP44" s="740"/>
      <c r="DQ44" s="739"/>
      <c r="DR44" s="734"/>
      <c r="DS44" s="734"/>
      <c r="DT44" s="734"/>
      <c r="DU44" s="740"/>
      <c r="DV44" s="727"/>
      <c r="DW44" s="728"/>
      <c r="DX44" s="728"/>
      <c r="DY44" s="728"/>
      <c r="DZ44" s="741"/>
      <c r="EA44" s="48"/>
    </row>
    <row r="45" spans="1:131" ht="26.25" customHeight="1" x14ac:dyDescent="0.15">
      <c r="A45" s="52">
        <v>18</v>
      </c>
      <c r="B45" s="727"/>
      <c r="C45" s="728"/>
      <c r="D45" s="728"/>
      <c r="E45" s="728"/>
      <c r="F45" s="728"/>
      <c r="G45" s="728"/>
      <c r="H45" s="728"/>
      <c r="I45" s="728"/>
      <c r="J45" s="728"/>
      <c r="K45" s="728"/>
      <c r="L45" s="728"/>
      <c r="M45" s="728"/>
      <c r="N45" s="728"/>
      <c r="O45" s="728"/>
      <c r="P45" s="729"/>
      <c r="Q45" s="730"/>
      <c r="R45" s="731"/>
      <c r="S45" s="731"/>
      <c r="T45" s="731"/>
      <c r="U45" s="731"/>
      <c r="V45" s="731"/>
      <c r="W45" s="731"/>
      <c r="X45" s="731"/>
      <c r="Y45" s="731"/>
      <c r="Z45" s="731"/>
      <c r="AA45" s="731"/>
      <c r="AB45" s="731"/>
      <c r="AC45" s="731"/>
      <c r="AD45" s="731"/>
      <c r="AE45" s="732"/>
      <c r="AF45" s="733"/>
      <c r="AG45" s="734"/>
      <c r="AH45" s="734"/>
      <c r="AI45" s="734"/>
      <c r="AJ45" s="735"/>
      <c r="AK45" s="736"/>
      <c r="AL45" s="731"/>
      <c r="AM45" s="731"/>
      <c r="AN45" s="731"/>
      <c r="AO45" s="731"/>
      <c r="AP45" s="731"/>
      <c r="AQ45" s="731"/>
      <c r="AR45" s="731"/>
      <c r="AS45" s="731"/>
      <c r="AT45" s="731"/>
      <c r="AU45" s="731"/>
      <c r="AV45" s="731"/>
      <c r="AW45" s="731"/>
      <c r="AX45" s="731"/>
      <c r="AY45" s="731"/>
      <c r="AZ45" s="775"/>
      <c r="BA45" s="775"/>
      <c r="BB45" s="775"/>
      <c r="BC45" s="775"/>
      <c r="BD45" s="775"/>
      <c r="BE45" s="737"/>
      <c r="BF45" s="737"/>
      <c r="BG45" s="737"/>
      <c r="BH45" s="737"/>
      <c r="BI45" s="738"/>
      <c r="BJ45" s="56"/>
      <c r="BK45" s="56"/>
      <c r="BL45" s="56"/>
      <c r="BM45" s="56"/>
      <c r="BN45" s="56"/>
      <c r="BO45" s="55"/>
      <c r="BP45" s="55"/>
      <c r="BQ45" s="52">
        <v>39</v>
      </c>
      <c r="BR45" s="72"/>
      <c r="BS45" s="727"/>
      <c r="BT45" s="728"/>
      <c r="BU45" s="728"/>
      <c r="BV45" s="728"/>
      <c r="BW45" s="728"/>
      <c r="BX45" s="728"/>
      <c r="BY45" s="728"/>
      <c r="BZ45" s="728"/>
      <c r="CA45" s="728"/>
      <c r="CB45" s="728"/>
      <c r="CC45" s="728"/>
      <c r="CD45" s="728"/>
      <c r="CE45" s="728"/>
      <c r="CF45" s="728"/>
      <c r="CG45" s="729"/>
      <c r="CH45" s="739"/>
      <c r="CI45" s="734"/>
      <c r="CJ45" s="734"/>
      <c r="CK45" s="734"/>
      <c r="CL45" s="740"/>
      <c r="CM45" s="739"/>
      <c r="CN45" s="734"/>
      <c r="CO45" s="734"/>
      <c r="CP45" s="734"/>
      <c r="CQ45" s="740"/>
      <c r="CR45" s="739"/>
      <c r="CS45" s="734"/>
      <c r="CT45" s="734"/>
      <c r="CU45" s="734"/>
      <c r="CV45" s="740"/>
      <c r="CW45" s="739"/>
      <c r="CX45" s="734"/>
      <c r="CY45" s="734"/>
      <c r="CZ45" s="734"/>
      <c r="DA45" s="740"/>
      <c r="DB45" s="739"/>
      <c r="DC45" s="734"/>
      <c r="DD45" s="734"/>
      <c r="DE45" s="734"/>
      <c r="DF45" s="740"/>
      <c r="DG45" s="739"/>
      <c r="DH45" s="734"/>
      <c r="DI45" s="734"/>
      <c r="DJ45" s="734"/>
      <c r="DK45" s="740"/>
      <c r="DL45" s="739"/>
      <c r="DM45" s="734"/>
      <c r="DN45" s="734"/>
      <c r="DO45" s="734"/>
      <c r="DP45" s="740"/>
      <c r="DQ45" s="739"/>
      <c r="DR45" s="734"/>
      <c r="DS45" s="734"/>
      <c r="DT45" s="734"/>
      <c r="DU45" s="740"/>
      <c r="DV45" s="727"/>
      <c r="DW45" s="728"/>
      <c r="DX45" s="728"/>
      <c r="DY45" s="728"/>
      <c r="DZ45" s="741"/>
      <c r="EA45" s="48"/>
    </row>
    <row r="46" spans="1:131" ht="26.25" customHeight="1" x14ac:dyDescent="0.15">
      <c r="A46" s="52">
        <v>19</v>
      </c>
      <c r="B46" s="727"/>
      <c r="C46" s="728"/>
      <c r="D46" s="728"/>
      <c r="E46" s="728"/>
      <c r="F46" s="728"/>
      <c r="G46" s="728"/>
      <c r="H46" s="728"/>
      <c r="I46" s="728"/>
      <c r="J46" s="728"/>
      <c r="K46" s="728"/>
      <c r="L46" s="728"/>
      <c r="M46" s="728"/>
      <c r="N46" s="728"/>
      <c r="O46" s="728"/>
      <c r="P46" s="729"/>
      <c r="Q46" s="730"/>
      <c r="R46" s="731"/>
      <c r="S46" s="731"/>
      <c r="T46" s="731"/>
      <c r="U46" s="731"/>
      <c r="V46" s="731"/>
      <c r="W46" s="731"/>
      <c r="X46" s="731"/>
      <c r="Y46" s="731"/>
      <c r="Z46" s="731"/>
      <c r="AA46" s="731"/>
      <c r="AB46" s="731"/>
      <c r="AC46" s="731"/>
      <c r="AD46" s="731"/>
      <c r="AE46" s="732"/>
      <c r="AF46" s="733"/>
      <c r="AG46" s="734"/>
      <c r="AH46" s="734"/>
      <c r="AI46" s="734"/>
      <c r="AJ46" s="735"/>
      <c r="AK46" s="736"/>
      <c r="AL46" s="731"/>
      <c r="AM46" s="731"/>
      <c r="AN46" s="731"/>
      <c r="AO46" s="731"/>
      <c r="AP46" s="731"/>
      <c r="AQ46" s="731"/>
      <c r="AR46" s="731"/>
      <c r="AS46" s="731"/>
      <c r="AT46" s="731"/>
      <c r="AU46" s="731"/>
      <c r="AV46" s="731"/>
      <c r="AW46" s="731"/>
      <c r="AX46" s="731"/>
      <c r="AY46" s="731"/>
      <c r="AZ46" s="775"/>
      <c r="BA46" s="775"/>
      <c r="BB46" s="775"/>
      <c r="BC46" s="775"/>
      <c r="BD46" s="775"/>
      <c r="BE46" s="737"/>
      <c r="BF46" s="737"/>
      <c r="BG46" s="737"/>
      <c r="BH46" s="737"/>
      <c r="BI46" s="738"/>
      <c r="BJ46" s="56"/>
      <c r="BK46" s="56"/>
      <c r="BL46" s="56"/>
      <c r="BM46" s="56"/>
      <c r="BN46" s="56"/>
      <c r="BO46" s="55"/>
      <c r="BP46" s="55"/>
      <c r="BQ46" s="52">
        <v>40</v>
      </c>
      <c r="BR46" s="72"/>
      <c r="BS46" s="727"/>
      <c r="BT46" s="728"/>
      <c r="BU46" s="728"/>
      <c r="BV46" s="728"/>
      <c r="BW46" s="728"/>
      <c r="BX46" s="728"/>
      <c r="BY46" s="728"/>
      <c r="BZ46" s="728"/>
      <c r="CA46" s="728"/>
      <c r="CB46" s="728"/>
      <c r="CC46" s="728"/>
      <c r="CD46" s="728"/>
      <c r="CE46" s="728"/>
      <c r="CF46" s="728"/>
      <c r="CG46" s="729"/>
      <c r="CH46" s="739"/>
      <c r="CI46" s="734"/>
      <c r="CJ46" s="734"/>
      <c r="CK46" s="734"/>
      <c r="CL46" s="740"/>
      <c r="CM46" s="739"/>
      <c r="CN46" s="734"/>
      <c r="CO46" s="734"/>
      <c r="CP46" s="734"/>
      <c r="CQ46" s="740"/>
      <c r="CR46" s="739"/>
      <c r="CS46" s="734"/>
      <c r="CT46" s="734"/>
      <c r="CU46" s="734"/>
      <c r="CV46" s="740"/>
      <c r="CW46" s="739"/>
      <c r="CX46" s="734"/>
      <c r="CY46" s="734"/>
      <c r="CZ46" s="734"/>
      <c r="DA46" s="740"/>
      <c r="DB46" s="739"/>
      <c r="DC46" s="734"/>
      <c r="DD46" s="734"/>
      <c r="DE46" s="734"/>
      <c r="DF46" s="740"/>
      <c r="DG46" s="739"/>
      <c r="DH46" s="734"/>
      <c r="DI46" s="734"/>
      <c r="DJ46" s="734"/>
      <c r="DK46" s="740"/>
      <c r="DL46" s="739"/>
      <c r="DM46" s="734"/>
      <c r="DN46" s="734"/>
      <c r="DO46" s="734"/>
      <c r="DP46" s="740"/>
      <c r="DQ46" s="739"/>
      <c r="DR46" s="734"/>
      <c r="DS46" s="734"/>
      <c r="DT46" s="734"/>
      <c r="DU46" s="740"/>
      <c r="DV46" s="727"/>
      <c r="DW46" s="728"/>
      <c r="DX46" s="728"/>
      <c r="DY46" s="728"/>
      <c r="DZ46" s="741"/>
      <c r="EA46" s="48"/>
    </row>
    <row r="47" spans="1:131" ht="26.25" customHeight="1" x14ac:dyDescent="0.15">
      <c r="A47" s="52">
        <v>20</v>
      </c>
      <c r="B47" s="727"/>
      <c r="C47" s="728"/>
      <c r="D47" s="728"/>
      <c r="E47" s="728"/>
      <c r="F47" s="728"/>
      <c r="G47" s="728"/>
      <c r="H47" s="728"/>
      <c r="I47" s="728"/>
      <c r="J47" s="728"/>
      <c r="K47" s="728"/>
      <c r="L47" s="728"/>
      <c r="M47" s="728"/>
      <c r="N47" s="728"/>
      <c r="O47" s="728"/>
      <c r="P47" s="729"/>
      <c r="Q47" s="730"/>
      <c r="R47" s="731"/>
      <c r="S47" s="731"/>
      <c r="T47" s="731"/>
      <c r="U47" s="731"/>
      <c r="V47" s="731"/>
      <c r="W47" s="731"/>
      <c r="X47" s="731"/>
      <c r="Y47" s="731"/>
      <c r="Z47" s="731"/>
      <c r="AA47" s="731"/>
      <c r="AB47" s="731"/>
      <c r="AC47" s="731"/>
      <c r="AD47" s="731"/>
      <c r="AE47" s="732"/>
      <c r="AF47" s="733"/>
      <c r="AG47" s="734"/>
      <c r="AH47" s="734"/>
      <c r="AI47" s="734"/>
      <c r="AJ47" s="735"/>
      <c r="AK47" s="736"/>
      <c r="AL47" s="731"/>
      <c r="AM47" s="731"/>
      <c r="AN47" s="731"/>
      <c r="AO47" s="731"/>
      <c r="AP47" s="731"/>
      <c r="AQ47" s="731"/>
      <c r="AR47" s="731"/>
      <c r="AS47" s="731"/>
      <c r="AT47" s="731"/>
      <c r="AU47" s="731"/>
      <c r="AV47" s="731"/>
      <c r="AW47" s="731"/>
      <c r="AX47" s="731"/>
      <c r="AY47" s="731"/>
      <c r="AZ47" s="775"/>
      <c r="BA47" s="775"/>
      <c r="BB47" s="775"/>
      <c r="BC47" s="775"/>
      <c r="BD47" s="775"/>
      <c r="BE47" s="737"/>
      <c r="BF47" s="737"/>
      <c r="BG47" s="737"/>
      <c r="BH47" s="737"/>
      <c r="BI47" s="738"/>
      <c r="BJ47" s="56"/>
      <c r="BK47" s="56"/>
      <c r="BL47" s="56"/>
      <c r="BM47" s="56"/>
      <c r="BN47" s="56"/>
      <c r="BO47" s="55"/>
      <c r="BP47" s="55"/>
      <c r="BQ47" s="52">
        <v>41</v>
      </c>
      <c r="BR47" s="72"/>
      <c r="BS47" s="727"/>
      <c r="BT47" s="728"/>
      <c r="BU47" s="728"/>
      <c r="BV47" s="728"/>
      <c r="BW47" s="728"/>
      <c r="BX47" s="728"/>
      <c r="BY47" s="728"/>
      <c r="BZ47" s="728"/>
      <c r="CA47" s="728"/>
      <c r="CB47" s="728"/>
      <c r="CC47" s="728"/>
      <c r="CD47" s="728"/>
      <c r="CE47" s="728"/>
      <c r="CF47" s="728"/>
      <c r="CG47" s="729"/>
      <c r="CH47" s="739"/>
      <c r="CI47" s="734"/>
      <c r="CJ47" s="734"/>
      <c r="CK47" s="734"/>
      <c r="CL47" s="740"/>
      <c r="CM47" s="739"/>
      <c r="CN47" s="734"/>
      <c r="CO47" s="734"/>
      <c r="CP47" s="734"/>
      <c r="CQ47" s="740"/>
      <c r="CR47" s="739"/>
      <c r="CS47" s="734"/>
      <c r="CT47" s="734"/>
      <c r="CU47" s="734"/>
      <c r="CV47" s="740"/>
      <c r="CW47" s="739"/>
      <c r="CX47" s="734"/>
      <c r="CY47" s="734"/>
      <c r="CZ47" s="734"/>
      <c r="DA47" s="740"/>
      <c r="DB47" s="739"/>
      <c r="DC47" s="734"/>
      <c r="DD47" s="734"/>
      <c r="DE47" s="734"/>
      <c r="DF47" s="740"/>
      <c r="DG47" s="739"/>
      <c r="DH47" s="734"/>
      <c r="DI47" s="734"/>
      <c r="DJ47" s="734"/>
      <c r="DK47" s="740"/>
      <c r="DL47" s="739"/>
      <c r="DM47" s="734"/>
      <c r="DN47" s="734"/>
      <c r="DO47" s="734"/>
      <c r="DP47" s="740"/>
      <c r="DQ47" s="739"/>
      <c r="DR47" s="734"/>
      <c r="DS47" s="734"/>
      <c r="DT47" s="734"/>
      <c r="DU47" s="740"/>
      <c r="DV47" s="727"/>
      <c r="DW47" s="728"/>
      <c r="DX47" s="728"/>
      <c r="DY47" s="728"/>
      <c r="DZ47" s="741"/>
      <c r="EA47" s="48"/>
    </row>
    <row r="48" spans="1:131" ht="26.25" customHeight="1" x14ac:dyDescent="0.15">
      <c r="A48" s="52">
        <v>21</v>
      </c>
      <c r="B48" s="727"/>
      <c r="C48" s="728"/>
      <c r="D48" s="728"/>
      <c r="E48" s="728"/>
      <c r="F48" s="728"/>
      <c r="G48" s="728"/>
      <c r="H48" s="728"/>
      <c r="I48" s="728"/>
      <c r="J48" s="728"/>
      <c r="K48" s="728"/>
      <c r="L48" s="728"/>
      <c r="M48" s="728"/>
      <c r="N48" s="728"/>
      <c r="O48" s="728"/>
      <c r="P48" s="729"/>
      <c r="Q48" s="730"/>
      <c r="R48" s="731"/>
      <c r="S48" s="731"/>
      <c r="T48" s="731"/>
      <c r="U48" s="731"/>
      <c r="V48" s="731"/>
      <c r="W48" s="731"/>
      <c r="X48" s="731"/>
      <c r="Y48" s="731"/>
      <c r="Z48" s="731"/>
      <c r="AA48" s="731"/>
      <c r="AB48" s="731"/>
      <c r="AC48" s="731"/>
      <c r="AD48" s="731"/>
      <c r="AE48" s="732"/>
      <c r="AF48" s="733"/>
      <c r="AG48" s="734"/>
      <c r="AH48" s="734"/>
      <c r="AI48" s="734"/>
      <c r="AJ48" s="735"/>
      <c r="AK48" s="736"/>
      <c r="AL48" s="731"/>
      <c r="AM48" s="731"/>
      <c r="AN48" s="731"/>
      <c r="AO48" s="731"/>
      <c r="AP48" s="731"/>
      <c r="AQ48" s="731"/>
      <c r="AR48" s="731"/>
      <c r="AS48" s="731"/>
      <c r="AT48" s="731"/>
      <c r="AU48" s="731"/>
      <c r="AV48" s="731"/>
      <c r="AW48" s="731"/>
      <c r="AX48" s="731"/>
      <c r="AY48" s="731"/>
      <c r="AZ48" s="775"/>
      <c r="BA48" s="775"/>
      <c r="BB48" s="775"/>
      <c r="BC48" s="775"/>
      <c r="BD48" s="775"/>
      <c r="BE48" s="737"/>
      <c r="BF48" s="737"/>
      <c r="BG48" s="737"/>
      <c r="BH48" s="737"/>
      <c r="BI48" s="738"/>
      <c r="BJ48" s="56"/>
      <c r="BK48" s="56"/>
      <c r="BL48" s="56"/>
      <c r="BM48" s="56"/>
      <c r="BN48" s="56"/>
      <c r="BO48" s="55"/>
      <c r="BP48" s="55"/>
      <c r="BQ48" s="52">
        <v>42</v>
      </c>
      <c r="BR48" s="72"/>
      <c r="BS48" s="727"/>
      <c r="BT48" s="728"/>
      <c r="BU48" s="728"/>
      <c r="BV48" s="728"/>
      <c r="BW48" s="728"/>
      <c r="BX48" s="728"/>
      <c r="BY48" s="728"/>
      <c r="BZ48" s="728"/>
      <c r="CA48" s="728"/>
      <c r="CB48" s="728"/>
      <c r="CC48" s="728"/>
      <c r="CD48" s="728"/>
      <c r="CE48" s="728"/>
      <c r="CF48" s="728"/>
      <c r="CG48" s="729"/>
      <c r="CH48" s="739"/>
      <c r="CI48" s="734"/>
      <c r="CJ48" s="734"/>
      <c r="CK48" s="734"/>
      <c r="CL48" s="740"/>
      <c r="CM48" s="739"/>
      <c r="CN48" s="734"/>
      <c r="CO48" s="734"/>
      <c r="CP48" s="734"/>
      <c r="CQ48" s="740"/>
      <c r="CR48" s="739"/>
      <c r="CS48" s="734"/>
      <c r="CT48" s="734"/>
      <c r="CU48" s="734"/>
      <c r="CV48" s="740"/>
      <c r="CW48" s="739"/>
      <c r="CX48" s="734"/>
      <c r="CY48" s="734"/>
      <c r="CZ48" s="734"/>
      <c r="DA48" s="740"/>
      <c r="DB48" s="739"/>
      <c r="DC48" s="734"/>
      <c r="DD48" s="734"/>
      <c r="DE48" s="734"/>
      <c r="DF48" s="740"/>
      <c r="DG48" s="739"/>
      <c r="DH48" s="734"/>
      <c r="DI48" s="734"/>
      <c r="DJ48" s="734"/>
      <c r="DK48" s="740"/>
      <c r="DL48" s="739"/>
      <c r="DM48" s="734"/>
      <c r="DN48" s="734"/>
      <c r="DO48" s="734"/>
      <c r="DP48" s="740"/>
      <c r="DQ48" s="739"/>
      <c r="DR48" s="734"/>
      <c r="DS48" s="734"/>
      <c r="DT48" s="734"/>
      <c r="DU48" s="740"/>
      <c r="DV48" s="727"/>
      <c r="DW48" s="728"/>
      <c r="DX48" s="728"/>
      <c r="DY48" s="728"/>
      <c r="DZ48" s="741"/>
      <c r="EA48" s="48"/>
    </row>
    <row r="49" spans="1:131" ht="26.25" customHeight="1" x14ac:dyDescent="0.15">
      <c r="A49" s="52">
        <v>22</v>
      </c>
      <c r="B49" s="727"/>
      <c r="C49" s="728"/>
      <c r="D49" s="728"/>
      <c r="E49" s="728"/>
      <c r="F49" s="728"/>
      <c r="G49" s="728"/>
      <c r="H49" s="728"/>
      <c r="I49" s="728"/>
      <c r="J49" s="728"/>
      <c r="K49" s="728"/>
      <c r="L49" s="728"/>
      <c r="M49" s="728"/>
      <c r="N49" s="728"/>
      <c r="O49" s="728"/>
      <c r="P49" s="729"/>
      <c r="Q49" s="730"/>
      <c r="R49" s="731"/>
      <c r="S49" s="731"/>
      <c r="T49" s="731"/>
      <c r="U49" s="731"/>
      <c r="V49" s="731"/>
      <c r="W49" s="731"/>
      <c r="X49" s="731"/>
      <c r="Y49" s="731"/>
      <c r="Z49" s="731"/>
      <c r="AA49" s="731"/>
      <c r="AB49" s="731"/>
      <c r="AC49" s="731"/>
      <c r="AD49" s="731"/>
      <c r="AE49" s="732"/>
      <c r="AF49" s="733"/>
      <c r="AG49" s="734"/>
      <c r="AH49" s="734"/>
      <c r="AI49" s="734"/>
      <c r="AJ49" s="735"/>
      <c r="AK49" s="736"/>
      <c r="AL49" s="731"/>
      <c r="AM49" s="731"/>
      <c r="AN49" s="731"/>
      <c r="AO49" s="731"/>
      <c r="AP49" s="731"/>
      <c r="AQ49" s="731"/>
      <c r="AR49" s="731"/>
      <c r="AS49" s="731"/>
      <c r="AT49" s="731"/>
      <c r="AU49" s="731"/>
      <c r="AV49" s="731"/>
      <c r="AW49" s="731"/>
      <c r="AX49" s="731"/>
      <c r="AY49" s="731"/>
      <c r="AZ49" s="775"/>
      <c r="BA49" s="775"/>
      <c r="BB49" s="775"/>
      <c r="BC49" s="775"/>
      <c r="BD49" s="775"/>
      <c r="BE49" s="737"/>
      <c r="BF49" s="737"/>
      <c r="BG49" s="737"/>
      <c r="BH49" s="737"/>
      <c r="BI49" s="738"/>
      <c r="BJ49" s="56"/>
      <c r="BK49" s="56"/>
      <c r="BL49" s="56"/>
      <c r="BM49" s="56"/>
      <c r="BN49" s="56"/>
      <c r="BO49" s="55"/>
      <c r="BP49" s="55"/>
      <c r="BQ49" s="52">
        <v>43</v>
      </c>
      <c r="BR49" s="72"/>
      <c r="BS49" s="727"/>
      <c r="BT49" s="728"/>
      <c r="BU49" s="728"/>
      <c r="BV49" s="728"/>
      <c r="BW49" s="728"/>
      <c r="BX49" s="728"/>
      <c r="BY49" s="728"/>
      <c r="BZ49" s="728"/>
      <c r="CA49" s="728"/>
      <c r="CB49" s="728"/>
      <c r="CC49" s="728"/>
      <c r="CD49" s="728"/>
      <c r="CE49" s="728"/>
      <c r="CF49" s="728"/>
      <c r="CG49" s="729"/>
      <c r="CH49" s="739"/>
      <c r="CI49" s="734"/>
      <c r="CJ49" s="734"/>
      <c r="CK49" s="734"/>
      <c r="CL49" s="740"/>
      <c r="CM49" s="739"/>
      <c r="CN49" s="734"/>
      <c r="CO49" s="734"/>
      <c r="CP49" s="734"/>
      <c r="CQ49" s="740"/>
      <c r="CR49" s="739"/>
      <c r="CS49" s="734"/>
      <c r="CT49" s="734"/>
      <c r="CU49" s="734"/>
      <c r="CV49" s="740"/>
      <c r="CW49" s="739"/>
      <c r="CX49" s="734"/>
      <c r="CY49" s="734"/>
      <c r="CZ49" s="734"/>
      <c r="DA49" s="740"/>
      <c r="DB49" s="739"/>
      <c r="DC49" s="734"/>
      <c r="DD49" s="734"/>
      <c r="DE49" s="734"/>
      <c r="DF49" s="740"/>
      <c r="DG49" s="739"/>
      <c r="DH49" s="734"/>
      <c r="DI49" s="734"/>
      <c r="DJ49" s="734"/>
      <c r="DK49" s="740"/>
      <c r="DL49" s="739"/>
      <c r="DM49" s="734"/>
      <c r="DN49" s="734"/>
      <c r="DO49" s="734"/>
      <c r="DP49" s="740"/>
      <c r="DQ49" s="739"/>
      <c r="DR49" s="734"/>
      <c r="DS49" s="734"/>
      <c r="DT49" s="734"/>
      <c r="DU49" s="740"/>
      <c r="DV49" s="727"/>
      <c r="DW49" s="728"/>
      <c r="DX49" s="728"/>
      <c r="DY49" s="728"/>
      <c r="DZ49" s="741"/>
      <c r="EA49" s="48"/>
    </row>
    <row r="50" spans="1:131" ht="26.25" customHeight="1" x14ac:dyDescent="0.15">
      <c r="A50" s="52">
        <v>23</v>
      </c>
      <c r="B50" s="727"/>
      <c r="C50" s="728"/>
      <c r="D50" s="728"/>
      <c r="E50" s="728"/>
      <c r="F50" s="728"/>
      <c r="G50" s="728"/>
      <c r="H50" s="728"/>
      <c r="I50" s="728"/>
      <c r="J50" s="728"/>
      <c r="K50" s="728"/>
      <c r="L50" s="728"/>
      <c r="M50" s="728"/>
      <c r="N50" s="728"/>
      <c r="O50" s="728"/>
      <c r="P50" s="729"/>
      <c r="Q50" s="776"/>
      <c r="R50" s="777"/>
      <c r="S50" s="777"/>
      <c r="T50" s="777"/>
      <c r="U50" s="777"/>
      <c r="V50" s="777"/>
      <c r="W50" s="777"/>
      <c r="X50" s="777"/>
      <c r="Y50" s="777"/>
      <c r="Z50" s="777"/>
      <c r="AA50" s="777"/>
      <c r="AB50" s="777"/>
      <c r="AC50" s="777"/>
      <c r="AD50" s="777"/>
      <c r="AE50" s="778"/>
      <c r="AF50" s="733"/>
      <c r="AG50" s="734"/>
      <c r="AH50" s="734"/>
      <c r="AI50" s="734"/>
      <c r="AJ50" s="735"/>
      <c r="AK50" s="779"/>
      <c r="AL50" s="777"/>
      <c r="AM50" s="777"/>
      <c r="AN50" s="777"/>
      <c r="AO50" s="777"/>
      <c r="AP50" s="777"/>
      <c r="AQ50" s="777"/>
      <c r="AR50" s="777"/>
      <c r="AS50" s="777"/>
      <c r="AT50" s="777"/>
      <c r="AU50" s="777"/>
      <c r="AV50" s="777"/>
      <c r="AW50" s="777"/>
      <c r="AX50" s="777"/>
      <c r="AY50" s="777"/>
      <c r="AZ50" s="780"/>
      <c r="BA50" s="780"/>
      <c r="BB50" s="780"/>
      <c r="BC50" s="780"/>
      <c r="BD50" s="780"/>
      <c r="BE50" s="737"/>
      <c r="BF50" s="737"/>
      <c r="BG50" s="737"/>
      <c r="BH50" s="737"/>
      <c r="BI50" s="738"/>
      <c r="BJ50" s="56"/>
      <c r="BK50" s="56"/>
      <c r="BL50" s="56"/>
      <c r="BM50" s="56"/>
      <c r="BN50" s="56"/>
      <c r="BO50" s="55"/>
      <c r="BP50" s="55"/>
      <c r="BQ50" s="52">
        <v>44</v>
      </c>
      <c r="BR50" s="72"/>
      <c r="BS50" s="727"/>
      <c r="BT50" s="728"/>
      <c r="BU50" s="728"/>
      <c r="BV50" s="728"/>
      <c r="BW50" s="728"/>
      <c r="BX50" s="728"/>
      <c r="BY50" s="728"/>
      <c r="BZ50" s="728"/>
      <c r="CA50" s="728"/>
      <c r="CB50" s="728"/>
      <c r="CC50" s="728"/>
      <c r="CD50" s="728"/>
      <c r="CE50" s="728"/>
      <c r="CF50" s="728"/>
      <c r="CG50" s="729"/>
      <c r="CH50" s="739"/>
      <c r="CI50" s="734"/>
      <c r="CJ50" s="734"/>
      <c r="CK50" s="734"/>
      <c r="CL50" s="740"/>
      <c r="CM50" s="739"/>
      <c r="CN50" s="734"/>
      <c r="CO50" s="734"/>
      <c r="CP50" s="734"/>
      <c r="CQ50" s="740"/>
      <c r="CR50" s="739"/>
      <c r="CS50" s="734"/>
      <c r="CT50" s="734"/>
      <c r="CU50" s="734"/>
      <c r="CV50" s="740"/>
      <c r="CW50" s="739"/>
      <c r="CX50" s="734"/>
      <c r="CY50" s="734"/>
      <c r="CZ50" s="734"/>
      <c r="DA50" s="740"/>
      <c r="DB50" s="739"/>
      <c r="DC50" s="734"/>
      <c r="DD50" s="734"/>
      <c r="DE50" s="734"/>
      <c r="DF50" s="740"/>
      <c r="DG50" s="739"/>
      <c r="DH50" s="734"/>
      <c r="DI50" s="734"/>
      <c r="DJ50" s="734"/>
      <c r="DK50" s="740"/>
      <c r="DL50" s="739"/>
      <c r="DM50" s="734"/>
      <c r="DN50" s="734"/>
      <c r="DO50" s="734"/>
      <c r="DP50" s="740"/>
      <c r="DQ50" s="739"/>
      <c r="DR50" s="734"/>
      <c r="DS50" s="734"/>
      <c r="DT50" s="734"/>
      <c r="DU50" s="740"/>
      <c r="DV50" s="727"/>
      <c r="DW50" s="728"/>
      <c r="DX50" s="728"/>
      <c r="DY50" s="728"/>
      <c r="DZ50" s="741"/>
      <c r="EA50" s="48"/>
    </row>
    <row r="51" spans="1:131" ht="26.25" customHeight="1" x14ac:dyDescent="0.15">
      <c r="A51" s="52">
        <v>24</v>
      </c>
      <c r="B51" s="727"/>
      <c r="C51" s="728"/>
      <c r="D51" s="728"/>
      <c r="E51" s="728"/>
      <c r="F51" s="728"/>
      <c r="G51" s="728"/>
      <c r="H51" s="728"/>
      <c r="I51" s="728"/>
      <c r="J51" s="728"/>
      <c r="K51" s="728"/>
      <c r="L51" s="728"/>
      <c r="M51" s="728"/>
      <c r="N51" s="728"/>
      <c r="O51" s="728"/>
      <c r="P51" s="729"/>
      <c r="Q51" s="776"/>
      <c r="R51" s="777"/>
      <c r="S51" s="777"/>
      <c r="T51" s="777"/>
      <c r="U51" s="777"/>
      <c r="V51" s="777"/>
      <c r="W51" s="777"/>
      <c r="X51" s="777"/>
      <c r="Y51" s="777"/>
      <c r="Z51" s="777"/>
      <c r="AA51" s="777"/>
      <c r="AB51" s="777"/>
      <c r="AC51" s="777"/>
      <c r="AD51" s="777"/>
      <c r="AE51" s="778"/>
      <c r="AF51" s="733"/>
      <c r="AG51" s="734"/>
      <c r="AH51" s="734"/>
      <c r="AI51" s="734"/>
      <c r="AJ51" s="735"/>
      <c r="AK51" s="779"/>
      <c r="AL51" s="777"/>
      <c r="AM51" s="777"/>
      <c r="AN51" s="777"/>
      <c r="AO51" s="777"/>
      <c r="AP51" s="777"/>
      <c r="AQ51" s="777"/>
      <c r="AR51" s="777"/>
      <c r="AS51" s="777"/>
      <c r="AT51" s="777"/>
      <c r="AU51" s="777"/>
      <c r="AV51" s="777"/>
      <c r="AW51" s="777"/>
      <c r="AX51" s="777"/>
      <c r="AY51" s="777"/>
      <c r="AZ51" s="780"/>
      <c r="BA51" s="780"/>
      <c r="BB51" s="780"/>
      <c r="BC51" s="780"/>
      <c r="BD51" s="780"/>
      <c r="BE51" s="737"/>
      <c r="BF51" s="737"/>
      <c r="BG51" s="737"/>
      <c r="BH51" s="737"/>
      <c r="BI51" s="738"/>
      <c r="BJ51" s="56"/>
      <c r="BK51" s="56"/>
      <c r="BL51" s="56"/>
      <c r="BM51" s="56"/>
      <c r="BN51" s="56"/>
      <c r="BO51" s="55"/>
      <c r="BP51" s="55"/>
      <c r="BQ51" s="52">
        <v>45</v>
      </c>
      <c r="BR51" s="72"/>
      <c r="BS51" s="727"/>
      <c r="BT51" s="728"/>
      <c r="BU51" s="728"/>
      <c r="BV51" s="728"/>
      <c r="BW51" s="728"/>
      <c r="BX51" s="728"/>
      <c r="BY51" s="728"/>
      <c r="BZ51" s="728"/>
      <c r="CA51" s="728"/>
      <c r="CB51" s="728"/>
      <c r="CC51" s="728"/>
      <c r="CD51" s="728"/>
      <c r="CE51" s="728"/>
      <c r="CF51" s="728"/>
      <c r="CG51" s="729"/>
      <c r="CH51" s="739"/>
      <c r="CI51" s="734"/>
      <c r="CJ51" s="734"/>
      <c r="CK51" s="734"/>
      <c r="CL51" s="740"/>
      <c r="CM51" s="739"/>
      <c r="CN51" s="734"/>
      <c r="CO51" s="734"/>
      <c r="CP51" s="734"/>
      <c r="CQ51" s="740"/>
      <c r="CR51" s="739"/>
      <c r="CS51" s="734"/>
      <c r="CT51" s="734"/>
      <c r="CU51" s="734"/>
      <c r="CV51" s="740"/>
      <c r="CW51" s="739"/>
      <c r="CX51" s="734"/>
      <c r="CY51" s="734"/>
      <c r="CZ51" s="734"/>
      <c r="DA51" s="740"/>
      <c r="DB51" s="739"/>
      <c r="DC51" s="734"/>
      <c r="DD51" s="734"/>
      <c r="DE51" s="734"/>
      <c r="DF51" s="740"/>
      <c r="DG51" s="739"/>
      <c r="DH51" s="734"/>
      <c r="DI51" s="734"/>
      <c r="DJ51" s="734"/>
      <c r="DK51" s="740"/>
      <c r="DL51" s="739"/>
      <c r="DM51" s="734"/>
      <c r="DN51" s="734"/>
      <c r="DO51" s="734"/>
      <c r="DP51" s="740"/>
      <c r="DQ51" s="739"/>
      <c r="DR51" s="734"/>
      <c r="DS51" s="734"/>
      <c r="DT51" s="734"/>
      <c r="DU51" s="740"/>
      <c r="DV51" s="727"/>
      <c r="DW51" s="728"/>
      <c r="DX51" s="728"/>
      <c r="DY51" s="728"/>
      <c r="DZ51" s="741"/>
      <c r="EA51" s="48"/>
    </row>
    <row r="52" spans="1:131" ht="26.25" customHeight="1" x14ac:dyDescent="0.15">
      <c r="A52" s="52">
        <v>25</v>
      </c>
      <c r="B52" s="727"/>
      <c r="C52" s="728"/>
      <c r="D52" s="728"/>
      <c r="E52" s="728"/>
      <c r="F52" s="728"/>
      <c r="G52" s="728"/>
      <c r="H52" s="728"/>
      <c r="I52" s="728"/>
      <c r="J52" s="728"/>
      <c r="K52" s="728"/>
      <c r="L52" s="728"/>
      <c r="M52" s="728"/>
      <c r="N52" s="728"/>
      <c r="O52" s="728"/>
      <c r="P52" s="729"/>
      <c r="Q52" s="776"/>
      <c r="R52" s="777"/>
      <c r="S52" s="777"/>
      <c r="T52" s="777"/>
      <c r="U52" s="777"/>
      <c r="V52" s="777"/>
      <c r="W52" s="777"/>
      <c r="X52" s="777"/>
      <c r="Y52" s="777"/>
      <c r="Z52" s="777"/>
      <c r="AA52" s="777"/>
      <c r="AB52" s="777"/>
      <c r="AC52" s="777"/>
      <c r="AD52" s="777"/>
      <c r="AE52" s="778"/>
      <c r="AF52" s="733"/>
      <c r="AG52" s="734"/>
      <c r="AH52" s="734"/>
      <c r="AI52" s="734"/>
      <c r="AJ52" s="735"/>
      <c r="AK52" s="779"/>
      <c r="AL52" s="777"/>
      <c r="AM52" s="777"/>
      <c r="AN52" s="777"/>
      <c r="AO52" s="777"/>
      <c r="AP52" s="777"/>
      <c r="AQ52" s="777"/>
      <c r="AR52" s="777"/>
      <c r="AS52" s="777"/>
      <c r="AT52" s="777"/>
      <c r="AU52" s="777"/>
      <c r="AV52" s="777"/>
      <c r="AW52" s="777"/>
      <c r="AX52" s="777"/>
      <c r="AY52" s="777"/>
      <c r="AZ52" s="780"/>
      <c r="BA52" s="780"/>
      <c r="BB52" s="780"/>
      <c r="BC52" s="780"/>
      <c r="BD52" s="780"/>
      <c r="BE52" s="737"/>
      <c r="BF52" s="737"/>
      <c r="BG52" s="737"/>
      <c r="BH52" s="737"/>
      <c r="BI52" s="738"/>
      <c r="BJ52" s="56"/>
      <c r="BK52" s="56"/>
      <c r="BL52" s="56"/>
      <c r="BM52" s="56"/>
      <c r="BN52" s="56"/>
      <c r="BO52" s="55"/>
      <c r="BP52" s="55"/>
      <c r="BQ52" s="52">
        <v>46</v>
      </c>
      <c r="BR52" s="72"/>
      <c r="BS52" s="727"/>
      <c r="BT52" s="728"/>
      <c r="BU52" s="728"/>
      <c r="BV52" s="728"/>
      <c r="BW52" s="728"/>
      <c r="BX52" s="728"/>
      <c r="BY52" s="728"/>
      <c r="BZ52" s="728"/>
      <c r="CA52" s="728"/>
      <c r="CB52" s="728"/>
      <c r="CC52" s="728"/>
      <c r="CD52" s="728"/>
      <c r="CE52" s="728"/>
      <c r="CF52" s="728"/>
      <c r="CG52" s="729"/>
      <c r="CH52" s="739"/>
      <c r="CI52" s="734"/>
      <c r="CJ52" s="734"/>
      <c r="CK52" s="734"/>
      <c r="CL52" s="740"/>
      <c r="CM52" s="739"/>
      <c r="CN52" s="734"/>
      <c r="CO52" s="734"/>
      <c r="CP52" s="734"/>
      <c r="CQ52" s="740"/>
      <c r="CR52" s="739"/>
      <c r="CS52" s="734"/>
      <c r="CT52" s="734"/>
      <c r="CU52" s="734"/>
      <c r="CV52" s="740"/>
      <c r="CW52" s="739"/>
      <c r="CX52" s="734"/>
      <c r="CY52" s="734"/>
      <c r="CZ52" s="734"/>
      <c r="DA52" s="740"/>
      <c r="DB52" s="739"/>
      <c r="DC52" s="734"/>
      <c r="DD52" s="734"/>
      <c r="DE52" s="734"/>
      <c r="DF52" s="740"/>
      <c r="DG52" s="739"/>
      <c r="DH52" s="734"/>
      <c r="DI52" s="734"/>
      <c r="DJ52" s="734"/>
      <c r="DK52" s="740"/>
      <c r="DL52" s="739"/>
      <c r="DM52" s="734"/>
      <c r="DN52" s="734"/>
      <c r="DO52" s="734"/>
      <c r="DP52" s="740"/>
      <c r="DQ52" s="739"/>
      <c r="DR52" s="734"/>
      <c r="DS52" s="734"/>
      <c r="DT52" s="734"/>
      <c r="DU52" s="740"/>
      <c r="DV52" s="727"/>
      <c r="DW52" s="728"/>
      <c r="DX52" s="728"/>
      <c r="DY52" s="728"/>
      <c r="DZ52" s="741"/>
      <c r="EA52" s="48"/>
    </row>
    <row r="53" spans="1:131" ht="26.25" customHeight="1" x14ac:dyDescent="0.15">
      <c r="A53" s="52">
        <v>26</v>
      </c>
      <c r="B53" s="727"/>
      <c r="C53" s="728"/>
      <c r="D53" s="728"/>
      <c r="E53" s="728"/>
      <c r="F53" s="728"/>
      <c r="G53" s="728"/>
      <c r="H53" s="728"/>
      <c r="I53" s="728"/>
      <c r="J53" s="728"/>
      <c r="K53" s="728"/>
      <c r="L53" s="728"/>
      <c r="M53" s="728"/>
      <c r="N53" s="728"/>
      <c r="O53" s="728"/>
      <c r="P53" s="729"/>
      <c r="Q53" s="776"/>
      <c r="R53" s="777"/>
      <c r="S53" s="777"/>
      <c r="T53" s="777"/>
      <c r="U53" s="777"/>
      <c r="V53" s="777"/>
      <c r="W53" s="777"/>
      <c r="X53" s="777"/>
      <c r="Y53" s="777"/>
      <c r="Z53" s="777"/>
      <c r="AA53" s="777"/>
      <c r="AB53" s="777"/>
      <c r="AC53" s="777"/>
      <c r="AD53" s="777"/>
      <c r="AE53" s="778"/>
      <c r="AF53" s="733"/>
      <c r="AG53" s="734"/>
      <c r="AH53" s="734"/>
      <c r="AI53" s="734"/>
      <c r="AJ53" s="735"/>
      <c r="AK53" s="779"/>
      <c r="AL53" s="777"/>
      <c r="AM53" s="777"/>
      <c r="AN53" s="777"/>
      <c r="AO53" s="777"/>
      <c r="AP53" s="777"/>
      <c r="AQ53" s="777"/>
      <c r="AR53" s="777"/>
      <c r="AS53" s="777"/>
      <c r="AT53" s="777"/>
      <c r="AU53" s="777"/>
      <c r="AV53" s="777"/>
      <c r="AW53" s="777"/>
      <c r="AX53" s="777"/>
      <c r="AY53" s="777"/>
      <c r="AZ53" s="780"/>
      <c r="BA53" s="780"/>
      <c r="BB53" s="780"/>
      <c r="BC53" s="780"/>
      <c r="BD53" s="780"/>
      <c r="BE53" s="737"/>
      <c r="BF53" s="737"/>
      <c r="BG53" s="737"/>
      <c r="BH53" s="737"/>
      <c r="BI53" s="738"/>
      <c r="BJ53" s="56"/>
      <c r="BK53" s="56"/>
      <c r="BL53" s="56"/>
      <c r="BM53" s="56"/>
      <c r="BN53" s="56"/>
      <c r="BO53" s="55"/>
      <c r="BP53" s="55"/>
      <c r="BQ53" s="52">
        <v>47</v>
      </c>
      <c r="BR53" s="72"/>
      <c r="BS53" s="727"/>
      <c r="BT53" s="728"/>
      <c r="BU53" s="728"/>
      <c r="BV53" s="728"/>
      <c r="BW53" s="728"/>
      <c r="BX53" s="728"/>
      <c r="BY53" s="728"/>
      <c r="BZ53" s="728"/>
      <c r="CA53" s="728"/>
      <c r="CB53" s="728"/>
      <c r="CC53" s="728"/>
      <c r="CD53" s="728"/>
      <c r="CE53" s="728"/>
      <c r="CF53" s="728"/>
      <c r="CG53" s="729"/>
      <c r="CH53" s="739"/>
      <c r="CI53" s="734"/>
      <c r="CJ53" s="734"/>
      <c r="CK53" s="734"/>
      <c r="CL53" s="740"/>
      <c r="CM53" s="739"/>
      <c r="CN53" s="734"/>
      <c r="CO53" s="734"/>
      <c r="CP53" s="734"/>
      <c r="CQ53" s="740"/>
      <c r="CR53" s="739"/>
      <c r="CS53" s="734"/>
      <c r="CT53" s="734"/>
      <c r="CU53" s="734"/>
      <c r="CV53" s="740"/>
      <c r="CW53" s="739"/>
      <c r="CX53" s="734"/>
      <c r="CY53" s="734"/>
      <c r="CZ53" s="734"/>
      <c r="DA53" s="740"/>
      <c r="DB53" s="739"/>
      <c r="DC53" s="734"/>
      <c r="DD53" s="734"/>
      <c r="DE53" s="734"/>
      <c r="DF53" s="740"/>
      <c r="DG53" s="739"/>
      <c r="DH53" s="734"/>
      <c r="DI53" s="734"/>
      <c r="DJ53" s="734"/>
      <c r="DK53" s="740"/>
      <c r="DL53" s="739"/>
      <c r="DM53" s="734"/>
      <c r="DN53" s="734"/>
      <c r="DO53" s="734"/>
      <c r="DP53" s="740"/>
      <c r="DQ53" s="739"/>
      <c r="DR53" s="734"/>
      <c r="DS53" s="734"/>
      <c r="DT53" s="734"/>
      <c r="DU53" s="740"/>
      <c r="DV53" s="727"/>
      <c r="DW53" s="728"/>
      <c r="DX53" s="728"/>
      <c r="DY53" s="728"/>
      <c r="DZ53" s="741"/>
      <c r="EA53" s="48"/>
    </row>
    <row r="54" spans="1:131" ht="26.25" customHeight="1" x14ac:dyDescent="0.15">
      <c r="A54" s="52">
        <v>27</v>
      </c>
      <c r="B54" s="727"/>
      <c r="C54" s="728"/>
      <c r="D54" s="728"/>
      <c r="E54" s="728"/>
      <c r="F54" s="728"/>
      <c r="G54" s="728"/>
      <c r="H54" s="728"/>
      <c r="I54" s="728"/>
      <c r="J54" s="728"/>
      <c r="K54" s="728"/>
      <c r="L54" s="728"/>
      <c r="M54" s="728"/>
      <c r="N54" s="728"/>
      <c r="O54" s="728"/>
      <c r="P54" s="729"/>
      <c r="Q54" s="776"/>
      <c r="R54" s="777"/>
      <c r="S54" s="777"/>
      <c r="T54" s="777"/>
      <c r="U54" s="777"/>
      <c r="V54" s="777"/>
      <c r="W54" s="777"/>
      <c r="X54" s="777"/>
      <c r="Y54" s="777"/>
      <c r="Z54" s="777"/>
      <c r="AA54" s="777"/>
      <c r="AB54" s="777"/>
      <c r="AC54" s="777"/>
      <c r="AD54" s="777"/>
      <c r="AE54" s="778"/>
      <c r="AF54" s="733"/>
      <c r="AG54" s="734"/>
      <c r="AH54" s="734"/>
      <c r="AI54" s="734"/>
      <c r="AJ54" s="735"/>
      <c r="AK54" s="779"/>
      <c r="AL54" s="777"/>
      <c r="AM54" s="777"/>
      <c r="AN54" s="777"/>
      <c r="AO54" s="777"/>
      <c r="AP54" s="777"/>
      <c r="AQ54" s="777"/>
      <c r="AR54" s="777"/>
      <c r="AS54" s="777"/>
      <c r="AT54" s="777"/>
      <c r="AU54" s="777"/>
      <c r="AV54" s="777"/>
      <c r="AW54" s="777"/>
      <c r="AX54" s="777"/>
      <c r="AY54" s="777"/>
      <c r="AZ54" s="780"/>
      <c r="BA54" s="780"/>
      <c r="BB54" s="780"/>
      <c r="BC54" s="780"/>
      <c r="BD54" s="780"/>
      <c r="BE54" s="737"/>
      <c r="BF54" s="737"/>
      <c r="BG54" s="737"/>
      <c r="BH54" s="737"/>
      <c r="BI54" s="738"/>
      <c r="BJ54" s="56"/>
      <c r="BK54" s="56"/>
      <c r="BL54" s="56"/>
      <c r="BM54" s="56"/>
      <c r="BN54" s="56"/>
      <c r="BO54" s="55"/>
      <c r="BP54" s="55"/>
      <c r="BQ54" s="52">
        <v>48</v>
      </c>
      <c r="BR54" s="72"/>
      <c r="BS54" s="727"/>
      <c r="BT54" s="728"/>
      <c r="BU54" s="728"/>
      <c r="BV54" s="728"/>
      <c r="BW54" s="728"/>
      <c r="BX54" s="728"/>
      <c r="BY54" s="728"/>
      <c r="BZ54" s="728"/>
      <c r="CA54" s="728"/>
      <c r="CB54" s="728"/>
      <c r="CC54" s="728"/>
      <c r="CD54" s="728"/>
      <c r="CE54" s="728"/>
      <c r="CF54" s="728"/>
      <c r="CG54" s="729"/>
      <c r="CH54" s="739"/>
      <c r="CI54" s="734"/>
      <c r="CJ54" s="734"/>
      <c r="CK54" s="734"/>
      <c r="CL54" s="740"/>
      <c r="CM54" s="739"/>
      <c r="CN54" s="734"/>
      <c r="CO54" s="734"/>
      <c r="CP54" s="734"/>
      <c r="CQ54" s="740"/>
      <c r="CR54" s="739"/>
      <c r="CS54" s="734"/>
      <c r="CT54" s="734"/>
      <c r="CU54" s="734"/>
      <c r="CV54" s="740"/>
      <c r="CW54" s="739"/>
      <c r="CX54" s="734"/>
      <c r="CY54" s="734"/>
      <c r="CZ54" s="734"/>
      <c r="DA54" s="740"/>
      <c r="DB54" s="739"/>
      <c r="DC54" s="734"/>
      <c r="DD54" s="734"/>
      <c r="DE54" s="734"/>
      <c r="DF54" s="740"/>
      <c r="DG54" s="739"/>
      <c r="DH54" s="734"/>
      <c r="DI54" s="734"/>
      <c r="DJ54" s="734"/>
      <c r="DK54" s="740"/>
      <c r="DL54" s="739"/>
      <c r="DM54" s="734"/>
      <c r="DN54" s="734"/>
      <c r="DO54" s="734"/>
      <c r="DP54" s="740"/>
      <c r="DQ54" s="739"/>
      <c r="DR54" s="734"/>
      <c r="DS54" s="734"/>
      <c r="DT54" s="734"/>
      <c r="DU54" s="740"/>
      <c r="DV54" s="727"/>
      <c r="DW54" s="728"/>
      <c r="DX54" s="728"/>
      <c r="DY54" s="728"/>
      <c r="DZ54" s="741"/>
      <c r="EA54" s="48"/>
    </row>
    <row r="55" spans="1:131" ht="26.25" customHeight="1" x14ac:dyDescent="0.15">
      <c r="A55" s="52">
        <v>28</v>
      </c>
      <c r="B55" s="727"/>
      <c r="C55" s="728"/>
      <c r="D55" s="728"/>
      <c r="E55" s="728"/>
      <c r="F55" s="728"/>
      <c r="G55" s="728"/>
      <c r="H55" s="728"/>
      <c r="I55" s="728"/>
      <c r="J55" s="728"/>
      <c r="K55" s="728"/>
      <c r="L55" s="728"/>
      <c r="M55" s="728"/>
      <c r="N55" s="728"/>
      <c r="O55" s="728"/>
      <c r="P55" s="729"/>
      <c r="Q55" s="776"/>
      <c r="R55" s="777"/>
      <c r="S55" s="777"/>
      <c r="T55" s="777"/>
      <c r="U55" s="777"/>
      <c r="V55" s="777"/>
      <c r="W55" s="777"/>
      <c r="X55" s="777"/>
      <c r="Y55" s="777"/>
      <c r="Z55" s="777"/>
      <c r="AA55" s="777"/>
      <c r="AB55" s="777"/>
      <c r="AC55" s="777"/>
      <c r="AD55" s="777"/>
      <c r="AE55" s="778"/>
      <c r="AF55" s="733"/>
      <c r="AG55" s="734"/>
      <c r="AH55" s="734"/>
      <c r="AI55" s="734"/>
      <c r="AJ55" s="735"/>
      <c r="AK55" s="779"/>
      <c r="AL55" s="777"/>
      <c r="AM55" s="777"/>
      <c r="AN55" s="777"/>
      <c r="AO55" s="777"/>
      <c r="AP55" s="777"/>
      <c r="AQ55" s="777"/>
      <c r="AR55" s="777"/>
      <c r="AS55" s="777"/>
      <c r="AT55" s="777"/>
      <c r="AU55" s="777"/>
      <c r="AV55" s="777"/>
      <c r="AW55" s="777"/>
      <c r="AX55" s="777"/>
      <c r="AY55" s="777"/>
      <c r="AZ55" s="780"/>
      <c r="BA55" s="780"/>
      <c r="BB55" s="780"/>
      <c r="BC55" s="780"/>
      <c r="BD55" s="780"/>
      <c r="BE55" s="737"/>
      <c r="BF55" s="737"/>
      <c r="BG55" s="737"/>
      <c r="BH55" s="737"/>
      <c r="BI55" s="738"/>
      <c r="BJ55" s="56"/>
      <c r="BK55" s="56"/>
      <c r="BL55" s="56"/>
      <c r="BM55" s="56"/>
      <c r="BN55" s="56"/>
      <c r="BO55" s="55"/>
      <c r="BP55" s="55"/>
      <c r="BQ55" s="52">
        <v>49</v>
      </c>
      <c r="BR55" s="72"/>
      <c r="BS55" s="727"/>
      <c r="BT55" s="728"/>
      <c r="BU55" s="728"/>
      <c r="BV55" s="728"/>
      <c r="BW55" s="728"/>
      <c r="BX55" s="728"/>
      <c r="BY55" s="728"/>
      <c r="BZ55" s="728"/>
      <c r="CA55" s="728"/>
      <c r="CB55" s="728"/>
      <c r="CC55" s="728"/>
      <c r="CD55" s="728"/>
      <c r="CE55" s="728"/>
      <c r="CF55" s="728"/>
      <c r="CG55" s="729"/>
      <c r="CH55" s="739"/>
      <c r="CI55" s="734"/>
      <c r="CJ55" s="734"/>
      <c r="CK55" s="734"/>
      <c r="CL55" s="740"/>
      <c r="CM55" s="739"/>
      <c r="CN55" s="734"/>
      <c r="CO55" s="734"/>
      <c r="CP55" s="734"/>
      <c r="CQ55" s="740"/>
      <c r="CR55" s="739"/>
      <c r="CS55" s="734"/>
      <c r="CT55" s="734"/>
      <c r="CU55" s="734"/>
      <c r="CV55" s="740"/>
      <c r="CW55" s="739"/>
      <c r="CX55" s="734"/>
      <c r="CY55" s="734"/>
      <c r="CZ55" s="734"/>
      <c r="DA55" s="740"/>
      <c r="DB55" s="739"/>
      <c r="DC55" s="734"/>
      <c r="DD55" s="734"/>
      <c r="DE55" s="734"/>
      <c r="DF55" s="740"/>
      <c r="DG55" s="739"/>
      <c r="DH55" s="734"/>
      <c r="DI55" s="734"/>
      <c r="DJ55" s="734"/>
      <c r="DK55" s="740"/>
      <c r="DL55" s="739"/>
      <c r="DM55" s="734"/>
      <c r="DN55" s="734"/>
      <c r="DO55" s="734"/>
      <c r="DP55" s="740"/>
      <c r="DQ55" s="739"/>
      <c r="DR55" s="734"/>
      <c r="DS55" s="734"/>
      <c r="DT55" s="734"/>
      <c r="DU55" s="740"/>
      <c r="DV55" s="727"/>
      <c r="DW55" s="728"/>
      <c r="DX55" s="728"/>
      <c r="DY55" s="728"/>
      <c r="DZ55" s="741"/>
      <c r="EA55" s="48"/>
    </row>
    <row r="56" spans="1:131" ht="26.25" customHeight="1" x14ac:dyDescent="0.15">
      <c r="A56" s="52">
        <v>29</v>
      </c>
      <c r="B56" s="727"/>
      <c r="C56" s="728"/>
      <c r="D56" s="728"/>
      <c r="E56" s="728"/>
      <c r="F56" s="728"/>
      <c r="G56" s="728"/>
      <c r="H56" s="728"/>
      <c r="I56" s="728"/>
      <c r="J56" s="728"/>
      <c r="K56" s="728"/>
      <c r="L56" s="728"/>
      <c r="M56" s="728"/>
      <c r="N56" s="728"/>
      <c r="O56" s="728"/>
      <c r="P56" s="729"/>
      <c r="Q56" s="776"/>
      <c r="R56" s="777"/>
      <c r="S56" s="777"/>
      <c r="T56" s="777"/>
      <c r="U56" s="777"/>
      <c r="V56" s="777"/>
      <c r="W56" s="777"/>
      <c r="X56" s="777"/>
      <c r="Y56" s="777"/>
      <c r="Z56" s="777"/>
      <c r="AA56" s="777"/>
      <c r="AB56" s="777"/>
      <c r="AC56" s="777"/>
      <c r="AD56" s="777"/>
      <c r="AE56" s="778"/>
      <c r="AF56" s="733"/>
      <c r="AG56" s="734"/>
      <c r="AH56" s="734"/>
      <c r="AI56" s="734"/>
      <c r="AJ56" s="735"/>
      <c r="AK56" s="779"/>
      <c r="AL56" s="777"/>
      <c r="AM56" s="777"/>
      <c r="AN56" s="777"/>
      <c r="AO56" s="777"/>
      <c r="AP56" s="777"/>
      <c r="AQ56" s="777"/>
      <c r="AR56" s="777"/>
      <c r="AS56" s="777"/>
      <c r="AT56" s="777"/>
      <c r="AU56" s="777"/>
      <c r="AV56" s="777"/>
      <c r="AW56" s="777"/>
      <c r="AX56" s="777"/>
      <c r="AY56" s="777"/>
      <c r="AZ56" s="780"/>
      <c r="BA56" s="780"/>
      <c r="BB56" s="780"/>
      <c r="BC56" s="780"/>
      <c r="BD56" s="780"/>
      <c r="BE56" s="737"/>
      <c r="BF56" s="737"/>
      <c r="BG56" s="737"/>
      <c r="BH56" s="737"/>
      <c r="BI56" s="738"/>
      <c r="BJ56" s="56"/>
      <c r="BK56" s="56"/>
      <c r="BL56" s="56"/>
      <c r="BM56" s="56"/>
      <c r="BN56" s="56"/>
      <c r="BO56" s="55"/>
      <c r="BP56" s="55"/>
      <c r="BQ56" s="52">
        <v>50</v>
      </c>
      <c r="BR56" s="72"/>
      <c r="BS56" s="727"/>
      <c r="BT56" s="728"/>
      <c r="BU56" s="728"/>
      <c r="BV56" s="728"/>
      <c r="BW56" s="728"/>
      <c r="BX56" s="728"/>
      <c r="BY56" s="728"/>
      <c r="BZ56" s="728"/>
      <c r="CA56" s="728"/>
      <c r="CB56" s="728"/>
      <c r="CC56" s="728"/>
      <c r="CD56" s="728"/>
      <c r="CE56" s="728"/>
      <c r="CF56" s="728"/>
      <c r="CG56" s="729"/>
      <c r="CH56" s="739"/>
      <c r="CI56" s="734"/>
      <c r="CJ56" s="734"/>
      <c r="CK56" s="734"/>
      <c r="CL56" s="740"/>
      <c r="CM56" s="739"/>
      <c r="CN56" s="734"/>
      <c r="CO56" s="734"/>
      <c r="CP56" s="734"/>
      <c r="CQ56" s="740"/>
      <c r="CR56" s="739"/>
      <c r="CS56" s="734"/>
      <c r="CT56" s="734"/>
      <c r="CU56" s="734"/>
      <c r="CV56" s="740"/>
      <c r="CW56" s="739"/>
      <c r="CX56" s="734"/>
      <c r="CY56" s="734"/>
      <c r="CZ56" s="734"/>
      <c r="DA56" s="740"/>
      <c r="DB56" s="739"/>
      <c r="DC56" s="734"/>
      <c r="DD56" s="734"/>
      <c r="DE56" s="734"/>
      <c r="DF56" s="740"/>
      <c r="DG56" s="739"/>
      <c r="DH56" s="734"/>
      <c r="DI56" s="734"/>
      <c r="DJ56" s="734"/>
      <c r="DK56" s="740"/>
      <c r="DL56" s="739"/>
      <c r="DM56" s="734"/>
      <c r="DN56" s="734"/>
      <c r="DO56" s="734"/>
      <c r="DP56" s="740"/>
      <c r="DQ56" s="739"/>
      <c r="DR56" s="734"/>
      <c r="DS56" s="734"/>
      <c r="DT56" s="734"/>
      <c r="DU56" s="740"/>
      <c r="DV56" s="727"/>
      <c r="DW56" s="728"/>
      <c r="DX56" s="728"/>
      <c r="DY56" s="728"/>
      <c r="DZ56" s="741"/>
      <c r="EA56" s="48"/>
    </row>
    <row r="57" spans="1:131" ht="26.25" customHeight="1" x14ac:dyDescent="0.15">
      <c r="A57" s="52">
        <v>30</v>
      </c>
      <c r="B57" s="727"/>
      <c r="C57" s="728"/>
      <c r="D57" s="728"/>
      <c r="E57" s="728"/>
      <c r="F57" s="728"/>
      <c r="G57" s="728"/>
      <c r="H57" s="728"/>
      <c r="I57" s="728"/>
      <c r="J57" s="728"/>
      <c r="K57" s="728"/>
      <c r="L57" s="728"/>
      <c r="M57" s="728"/>
      <c r="N57" s="728"/>
      <c r="O57" s="728"/>
      <c r="P57" s="729"/>
      <c r="Q57" s="776"/>
      <c r="R57" s="777"/>
      <c r="S57" s="777"/>
      <c r="T57" s="777"/>
      <c r="U57" s="777"/>
      <c r="V57" s="777"/>
      <c r="W57" s="777"/>
      <c r="X57" s="777"/>
      <c r="Y57" s="777"/>
      <c r="Z57" s="777"/>
      <c r="AA57" s="777"/>
      <c r="AB57" s="777"/>
      <c r="AC57" s="777"/>
      <c r="AD57" s="777"/>
      <c r="AE57" s="778"/>
      <c r="AF57" s="733"/>
      <c r="AG57" s="734"/>
      <c r="AH57" s="734"/>
      <c r="AI57" s="734"/>
      <c r="AJ57" s="735"/>
      <c r="AK57" s="779"/>
      <c r="AL57" s="777"/>
      <c r="AM57" s="777"/>
      <c r="AN57" s="777"/>
      <c r="AO57" s="777"/>
      <c r="AP57" s="777"/>
      <c r="AQ57" s="777"/>
      <c r="AR57" s="777"/>
      <c r="AS57" s="777"/>
      <c r="AT57" s="777"/>
      <c r="AU57" s="777"/>
      <c r="AV57" s="777"/>
      <c r="AW57" s="777"/>
      <c r="AX57" s="777"/>
      <c r="AY57" s="777"/>
      <c r="AZ57" s="780"/>
      <c r="BA57" s="780"/>
      <c r="BB57" s="780"/>
      <c r="BC57" s="780"/>
      <c r="BD57" s="780"/>
      <c r="BE57" s="737"/>
      <c r="BF57" s="737"/>
      <c r="BG57" s="737"/>
      <c r="BH57" s="737"/>
      <c r="BI57" s="738"/>
      <c r="BJ57" s="56"/>
      <c r="BK57" s="56"/>
      <c r="BL57" s="56"/>
      <c r="BM57" s="56"/>
      <c r="BN57" s="56"/>
      <c r="BO57" s="55"/>
      <c r="BP57" s="55"/>
      <c r="BQ57" s="52">
        <v>51</v>
      </c>
      <c r="BR57" s="72"/>
      <c r="BS57" s="727"/>
      <c r="BT57" s="728"/>
      <c r="BU57" s="728"/>
      <c r="BV57" s="728"/>
      <c r="BW57" s="728"/>
      <c r="BX57" s="728"/>
      <c r="BY57" s="728"/>
      <c r="BZ57" s="728"/>
      <c r="CA57" s="728"/>
      <c r="CB57" s="728"/>
      <c r="CC57" s="728"/>
      <c r="CD57" s="728"/>
      <c r="CE57" s="728"/>
      <c r="CF57" s="728"/>
      <c r="CG57" s="729"/>
      <c r="CH57" s="739"/>
      <c r="CI57" s="734"/>
      <c r="CJ57" s="734"/>
      <c r="CK57" s="734"/>
      <c r="CL57" s="740"/>
      <c r="CM57" s="739"/>
      <c r="CN57" s="734"/>
      <c r="CO57" s="734"/>
      <c r="CP57" s="734"/>
      <c r="CQ57" s="740"/>
      <c r="CR57" s="739"/>
      <c r="CS57" s="734"/>
      <c r="CT57" s="734"/>
      <c r="CU57" s="734"/>
      <c r="CV57" s="740"/>
      <c r="CW57" s="739"/>
      <c r="CX57" s="734"/>
      <c r="CY57" s="734"/>
      <c r="CZ57" s="734"/>
      <c r="DA57" s="740"/>
      <c r="DB57" s="739"/>
      <c r="DC57" s="734"/>
      <c r="DD57" s="734"/>
      <c r="DE57" s="734"/>
      <c r="DF57" s="740"/>
      <c r="DG57" s="739"/>
      <c r="DH57" s="734"/>
      <c r="DI57" s="734"/>
      <c r="DJ57" s="734"/>
      <c r="DK57" s="740"/>
      <c r="DL57" s="739"/>
      <c r="DM57" s="734"/>
      <c r="DN57" s="734"/>
      <c r="DO57" s="734"/>
      <c r="DP57" s="740"/>
      <c r="DQ57" s="739"/>
      <c r="DR57" s="734"/>
      <c r="DS57" s="734"/>
      <c r="DT57" s="734"/>
      <c r="DU57" s="740"/>
      <c r="DV57" s="727"/>
      <c r="DW57" s="728"/>
      <c r="DX57" s="728"/>
      <c r="DY57" s="728"/>
      <c r="DZ57" s="741"/>
      <c r="EA57" s="48"/>
    </row>
    <row r="58" spans="1:131" ht="26.25" customHeight="1" x14ac:dyDescent="0.15">
      <c r="A58" s="52">
        <v>31</v>
      </c>
      <c r="B58" s="727"/>
      <c r="C58" s="728"/>
      <c r="D58" s="728"/>
      <c r="E58" s="728"/>
      <c r="F58" s="728"/>
      <c r="G58" s="728"/>
      <c r="H58" s="728"/>
      <c r="I58" s="728"/>
      <c r="J58" s="728"/>
      <c r="K58" s="728"/>
      <c r="L58" s="728"/>
      <c r="M58" s="728"/>
      <c r="N58" s="728"/>
      <c r="O58" s="728"/>
      <c r="P58" s="729"/>
      <c r="Q58" s="776"/>
      <c r="R58" s="777"/>
      <c r="S58" s="777"/>
      <c r="T58" s="777"/>
      <c r="U58" s="777"/>
      <c r="V58" s="777"/>
      <c r="W58" s="777"/>
      <c r="X58" s="777"/>
      <c r="Y58" s="777"/>
      <c r="Z58" s="777"/>
      <c r="AA58" s="777"/>
      <c r="AB58" s="777"/>
      <c r="AC58" s="777"/>
      <c r="AD58" s="777"/>
      <c r="AE58" s="778"/>
      <c r="AF58" s="733"/>
      <c r="AG58" s="734"/>
      <c r="AH58" s="734"/>
      <c r="AI58" s="734"/>
      <c r="AJ58" s="735"/>
      <c r="AK58" s="779"/>
      <c r="AL58" s="777"/>
      <c r="AM58" s="777"/>
      <c r="AN58" s="777"/>
      <c r="AO58" s="777"/>
      <c r="AP58" s="777"/>
      <c r="AQ58" s="777"/>
      <c r="AR58" s="777"/>
      <c r="AS58" s="777"/>
      <c r="AT58" s="777"/>
      <c r="AU58" s="777"/>
      <c r="AV58" s="777"/>
      <c r="AW58" s="777"/>
      <c r="AX58" s="777"/>
      <c r="AY58" s="777"/>
      <c r="AZ58" s="780"/>
      <c r="BA58" s="780"/>
      <c r="BB58" s="780"/>
      <c r="BC58" s="780"/>
      <c r="BD58" s="780"/>
      <c r="BE58" s="737"/>
      <c r="BF58" s="737"/>
      <c r="BG58" s="737"/>
      <c r="BH58" s="737"/>
      <c r="BI58" s="738"/>
      <c r="BJ58" s="56"/>
      <c r="BK58" s="56"/>
      <c r="BL58" s="56"/>
      <c r="BM58" s="56"/>
      <c r="BN58" s="56"/>
      <c r="BO58" s="55"/>
      <c r="BP58" s="55"/>
      <c r="BQ58" s="52">
        <v>52</v>
      </c>
      <c r="BR58" s="72"/>
      <c r="BS58" s="727"/>
      <c r="BT58" s="728"/>
      <c r="BU58" s="728"/>
      <c r="BV58" s="728"/>
      <c r="BW58" s="728"/>
      <c r="BX58" s="728"/>
      <c r="BY58" s="728"/>
      <c r="BZ58" s="728"/>
      <c r="CA58" s="728"/>
      <c r="CB58" s="728"/>
      <c r="CC58" s="728"/>
      <c r="CD58" s="728"/>
      <c r="CE58" s="728"/>
      <c r="CF58" s="728"/>
      <c r="CG58" s="729"/>
      <c r="CH58" s="739"/>
      <c r="CI58" s="734"/>
      <c r="CJ58" s="734"/>
      <c r="CK58" s="734"/>
      <c r="CL58" s="740"/>
      <c r="CM58" s="739"/>
      <c r="CN58" s="734"/>
      <c r="CO58" s="734"/>
      <c r="CP58" s="734"/>
      <c r="CQ58" s="740"/>
      <c r="CR58" s="739"/>
      <c r="CS58" s="734"/>
      <c r="CT58" s="734"/>
      <c r="CU58" s="734"/>
      <c r="CV58" s="740"/>
      <c r="CW58" s="739"/>
      <c r="CX58" s="734"/>
      <c r="CY58" s="734"/>
      <c r="CZ58" s="734"/>
      <c r="DA58" s="740"/>
      <c r="DB58" s="739"/>
      <c r="DC58" s="734"/>
      <c r="DD58" s="734"/>
      <c r="DE58" s="734"/>
      <c r="DF58" s="740"/>
      <c r="DG58" s="739"/>
      <c r="DH58" s="734"/>
      <c r="DI58" s="734"/>
      <c r="DJ58" s="734"/>
      <c r="DK58" s="740"/>
      <c r="DL58" s="739"/>
      <c r="DM58" s="734"/>
      <c r="DN58" s="734"/>
      <c r="DO58" s="734"/>
      <c r="DP58" s="740"/>
      <c r="DQ58" s="739"/>
      <c r="DR58" s="734"/>
      <c r="DS58" s="734"/>
      <c r="DT58" s="734"/>
      <c r="DU58" s="740"/>
      <c r="DV58" s="727"/>
      <c r="DW58" s="728"/>
      <c r="DX58" s="728"/>
      <c r="DY58" s="728"/>
      <c r="DZ58" s="741"/>
      <c r="EA58" s="48"/>
    </row>
    <row r="59" spans="1:131" ht="26.25" customHeight="1" x14ac:dyDescent="0.15">
      <c r="A59" s="52">
        <v>32</v>
      </c>
      <c r="B59" s="727"/>
      <c r="C59" s="728"/>
      <c r="D59" s="728"/>
      <c r="E59" s="728"/>
      <c r="F59" s="728"/>
      <c r="G59" s="728"/>
      <c r="H59" s="728"/>
      <c r="I59" s="728"/>
      <c r="J59" s="728"/>
      <c r="K59" s="728"/>
      <c r="L59" s="728"/>
      <c r="M59" s="728"/>
      <c r="N59" s="728"/>
      <c r="O59" s="728"/>
      <c r="P59" s="729"/>
      <c r="Q59" s="776"/>
      <c r="R59" s="777"/>
      <c r="S59" s="777"/>
      <c r="T59" s="777"/>
      <c r="U59" s="777"/>
      <c r="V59" s="777"/>
      <c r="W59" s="777"/>
      <c r="X59" s="777"/>
      <c r="Y59" s="777"/>
      <c r="Z59" s="777"/>
      <c r="AA59" s="777"/>
      <c r="AB59" s="777"/>
      <c r="AC59" s="777"/>
      <c r="AD59" s="777"/>
      <c r="AE59" s="778"/>
      <c r="AF59" s="733"/>
      <c r="AG59" s="734"/>
      <c r="AH59" s="734"/>
      <c r="AI59" s="734"/>
      <c r="AJ59" s="735"/>
      <c r="AK59" s="779"/>
      <c r="AL59" s="777"/>
      <c r="AM59" s="777"/>
      <c r="AN59" s="777"/>
      <c r="AO59" s="777"/>
      <c r="AP59" s="777"/>
      <c r="AQ59" s="777"/>
      <c r="AR59" s="777"/>
      <c r="AS59" s="777"/>
      <c r="AT59" s="777"/>
      <c r="AU59" s="777"/>
      <c r="AV59" s="777"/>
      <c r="AW59" s="777"/>
      <c r="AX59" s="777"/>
      <c r="AY59" s="777"/>
      <c r="AZ59" s="780"/>
      <c r="BA59" s="780"/>
      <c r="BB59" s="780"/>
      <c r="BC59" s="780"/>
      <c r="BD59" s="780"/>
      <c r="BE59" s="737"/>
      <c r="BF59" s="737"/>
      <c r="BG59" s="737"/>
      <c r="BH59" s="737"/>
      <c r="BI59" s="738"/>
      <c r="BJ59" s="56"/>
      <c r="BK59" s="56"/>
      <c r="BL59" s="56"/>
      <c r="BM59" s="56"/>
      <c r="BN59" s="56"/>
      <c r="BO59" s="55"/>
      <c r="BP59" s="55"/>
      <c r="BQ59" s="52">
        <v>53</v>
      </c>
      <c r="BR59" s="72"/>
      <c r="BS59" s="727"/>
      <c r="BT59" s="728"/>
      <c r="BU59" s="728"/>
      <c r="BV59" s="728"/>
      <c r="BW59" s="728"/>
      <c r="BX59" s="728"/>
      <c r="BY59" s="728"/>
      <c r="BZ59" s="728"/>
      <c r="CA59" s="728"/>
      <c r="CB59" s="728"/>
      <c r="CC59" s="728"/>
      <c r="CD59" s="728"/>
      <c r="CE59" s="728"/>
      <c r="CF59" s="728"/>
      <c r="CG59" s="729"/>
      <c r="CH59" s="739"/>
      <c r="CI59" s="734"/>
      <c r="CJ59" s="734"/>
      <c r="CK59" s="734"/>
      <c r="CL59" s="740"/>
      <c r="CM59" s="739"/>
      <c r="CN59" s="734"/>
      <c r="CO59" s="734"/>
      <c r="CP59" s="734"/>
      <c r="CQ59" s="740"/>
      <c r="CR59" s="739"/>
      <c r="CS59" s="734"/>
      <c r="CT59" s="734"/>
      <c r="CU59" s="734"/>
      <c r="CV59" s="740"/>
      <c r="CW59" s="739"/>
      <c r="CX59" s="734"/>
      <c r="CY59" s="734"/>
      <c r="CZ59" s="734"/>
      <c r="DA59" s="740"/>
      <c r="DB59" s="739"/>
      <c r="DC59" s="734"/>
      <c r="DD59" s="734"/>
      <c r="DE59" s="734"/>
      <c r="DF59" s="740"/>
      <c r="DG59" s="739"/>
      <c r="DH59" s="734"/>
      <c r="DI59" s="734"/>
      <c r="DJ59" s="734"/>
      <c r="DK59" s="740"/>
      <c r="DL59" s="739"/>
      <c r="DM59" s="734"/>
      <c r="DN59" s="734"/>
      <c r="DO59" s="734"/>
      <c r="DP59" s="740"/>
      <c r="DQ59" s="739"/>
      <c r="DR59" s="734"/>
      <c r="DS59" s="734"/>
      <c r="DT59" s="734"/>
      <c r="DU59" s="740"/>
      <c r="DV59" s="727"/>
      <c r="DW59" s="728"/>
      <c r="DX59" s="728"/>
      <c r="DY59" s="728"/>
      <c r="DZ59" s="741"/>
      <c r="EA59" s="48"/>
    </row>
    <row r="60" spans="1:131" ht="26.25" customHeight="1" x14ac:dyDescent="0.15">
      <c r="A60" s="52">
        <v>33</v>
      </c>
      <c r="B60" s="727"/>
      <c r="C60" s="728"/>
      <c r="D60" s="728"/>
      <c r="E60" s="728"/>
      <c r="F60" s="728"/>
      <c r="G60" s="728"/>
      <c r="H60" s="728"/>
      <c r="I60" s="728"/>
      <c r="J60" s="728"/>
      <c r="K60" s="728"/>
      <c r="L60" s="728"/>
      <c r="M60" s="728"/>
      <c r="N60" s="728"/>
      <c r="O60" s="728"/>
      <c r="P60" s="729"/>
      <c r="Q60" s="776"/>
      <c r="R60" s="777"/>
      <c r="S60" s="777"/>
      <c r="T60" s="777"/>
      <c r="U60" s="777"/>
      <c r="V60" s="777"/>
      <c r="W60" s="777"/>
      <c r="X60" s="777"/>
      <c r="Y60" s="777"/>
      <c r="Z60" s="777"/>
      <c r="AA60" s="777"/>
      <c r="AB60" s="777"/>
      <c r="AC60" s="777"/>
      <c r="AD60" s="777"/>
      <c r="AE60" s="778"/>
      <c r="AF60" s="733"/>
      <c r="AG60" s="734"/>
      <c r="AH60" s="734"/>
      <c r="AI60" s="734"/>
      <c r="AJ60" s="735"/>
      <c r="AK60" s="779"/>
      <c r="AL60" s="777"/>
      <c r="AM60" s="777"/>
      <c r="AN60" s="777"/>
      <c r="AO60" s="777"/>
      <c r="AP60" s="777"/>
      <c r="AQ60" s="777"/>
      <c r="AR60" s="777"/>
      <c r="AS60" s="777"/>
      <c r="AT60" s="777"/>
      <c r="AU60" s="777"/>
      <c r="AV60" s="777"/>
      <c r="AW60" s="777"/>
      <c r="AX60" s="777"/>
      <c r="AY60" s="777"/>
      <c r="AZ60" s="780"/>
      <c r="BA60" s="780"/>
      <c r="BB60" s="780"/>
      <c r="BC60" s="780"/>
      <c r="BD60" s="780"/>
      <c r="BE60" s="737"/>
      <c r="BF60" s="737"/>
      <c r="BG60" s="737"/>
      <c r="BH60" s="737"/>
      <c r="BI60" s="738"/>
      <c r="BJ60" s="56"/>
      <c r="BK60" s="56"/>
      <c r="BL60" s="56"/>
      <c r="BM60" s="56"/>
      <c r="BN60" s="56"/>
      <c r="BO60" s="55"/>
      <c r="BP60" s="55"/>
      <c r="BQ60" s="52">
        <v>54</v>
      </c>
      <c r="BR60" s="72"/>
      <c r="BS60" s="727"/>
      <c r="BT60" s="728"/>
      <c r="BU60" s="728"/>
      <c r="BV60" s="728"/>
      <c r="BW60" s="728"/>
      <c r="BX60" s="728"/>
      <c r="BY60" s="728"/>
      <c r="BZ60" s="728"/>
      <c r="CA60" s="728"/>
      <c r="CB60" s="728"/>
      <c r="CC60" s="728"/>
      <c r="CD60" s="728"/>
      <c r="CE60" s="728"/>
      <c r="CF60" s="728"/>
      <c r="CG60" s="729"/>
      <c r="CH60" s="739"/>
      <c r="CI60" s="734"/>
      <c r="CJ60" s="734"/>
      <c r="CK60" s="734"/>
      <c r="CL60" s="740"/>
      <c r="CM60" s="739"/>
      <c r="CN60" s="734"/>
      <c r="CO60" s="734"/>
      <c r="CP60" s="734"/>
      <c r="CQ60" s="740"/>
      <c r="CR60" s="739"/>
      <c r="CS60" s="734"/>
      <c r="CT60" s="734"/>
      <c r="CU60" s="734"/>
      <c r="CV60" s="740"/>
      <c r="CW60" s="739"/>
      <c r="CX60" s="734"/>
      <c r="CY60" s="734"/>
      <c r="CZ60" s="734"/>
      <c r="DA60" s="740"/>
      <c r="DB60" s="739"/>
      <c r="DC60" s="734"/>
      <c r="DD60" s="734"/>
      <c r="DE60" s="734"/>
      <c r="DF60" s="740"/>
      <c r="DG60" s="739"/>
      <c r="DH60" s="734"/>
      <c r="DI60" s="734"/>
      <c r="DJ60" s="734"/>
      <c r="DK60" s="740"/>
      <c r="DL60" s="739"/>
      <c r="DM60" s="734"/>
      <c r="DN60" s="734"/>
      <c r="DO60" s="734"/>
      <c r="DP60" s="740"/>
      <c r="DQ60" s="739"/>
      <c r="DR60" s="734"/>
      <c r="DS60" s="734"/>
      <c r="DT60" s="734"/>
      <c r="DU60" s="740"/>
      <c r="DV60" s="727"/>
      <c r="DW60" s="728"/>
      <c r="DX60" s="728"/>
      <c r="DY60" s="728"/>
      <c r="DZ60" s="741"/>
      <c r="EA60" s="48"/>
    </row>
    <row r="61" spans="1:131" ht="26.25" customHeight="1" x14ac:dyDescent="0.15">
      <c r="A61" s="52">
        <v>34</v>
      </c>
      <c r="B61" s="727"/>
      <c r="C61" s="728"/>
      <c r="D61" s="728"/>
      <c r="E61" s="728"/>
      <c r="F61" s="728"/>
      <c r="G61" s="728"/>
      <c r="H61" s="728"/>
      <c r="I61" s="728"/>
      <c r="J61" s="728"/>
      <c r="K61" s="728"/>
      <c r="L61" s="728"/>
      <c r="M61" s="728"/>
      <c r="N61" s="728"/>
      <c r="O61" s="728"/>
      <c r="P61" s="729"/>
      <c r="Q61" s="776"/>
      <c r="R61" s="777"/>
      <c r="S61" s="777"/>
      <c r="T61" s="777"/>
      <c r="U61" s="777"/>
      <c r="V61" s="777"/>
      <c r="W61" s="777"/>
      <c r="X61" s="777"/>
      <c r="Y61" s="777"/>
      <c r="Z61" s="777"/>
      <c r="AA61" s="777"/>
      <c r="AB61" s="777"/>
      <c r="AC61" s="777"/>
      <c r="AD61" s="777"/>
      <c r="AE61" s="778"/>
      <c r="AF61" s="733"/>
      <c r="AG61" s="734"/>
      <c r="AH61" s="734"/>
      <c r="AI61" s="734"/>
      <c r="AJ61" s="735"/>
      <c r="AK61" s="779"/>
      <c r="AL61" s="777"/>
      <c r="AM61" s="777"/>
      <c r="AN61" s="777"/>
      <c r="AO61" s="777"/>
      <c r="AP61" s="777"/>
      <c r="AQ61" s="777"/>
      <c r="AR61" s="777"/>
      <c r="AS61" s="777"/>
      <c r="AT61" s="777"/>
      <c r="AU61" s="777"/>
      <c r="AV61" s="777"/>
      <c r="AW61" s="777"/>
      <c r="AX61" s="777"/>
      <c r="AY61" s="777"/>
      <c r="AZ61" s="780"/>
      <c r="BA61" s="780"/>
      <c r="BB61" s="780"/>
      <c r="BC61" s="780"/>
      <c r="BD61" s="780"/>
      <c r="BE61" s="737"/>
      <c r="BF61" s="737"/>
      <c r="BG61" s="737"/>
      <c r="BH61" s="737"/>
      <c r="BI61" s="738"/>
      <c r="BJ61" s="56"/>
      <c r="BK61" s="56"/>
      <c r="BL61" s="56"/>
      <c r="BM61" s="56"/>
      <c r="BN61" s="56"/>
      <c r="BO61" s="55"/>
      <c r="BP61" s="55"/>
      <c r="BQ61" s="52">
        <v>55</v>
      </c>
      <c r="BR61" s="72"/>
      <c r="BS61" s="727"/>
      <c r="BT61" s="728"/>
      <c r="BU61" s="728"/>
      <c r="BV61" s="728"/>
      <c r="BW61" s="728"/>
      <c r="BX61" s="728"/>
      <c r="BY61" s="728"/>
      <c r="BZ61" s="728"/>
      <c r="CA61" s="728"/>
      <c r="CB61" s="728"/>
      <c r="CC61" s="728"/>
      <c r="CD61" s="728"/>
      <c r="CE61" s="728"/>
      <c r="CF61" s="728"/>
      <c r="CG61" s="729"/>
      <c r="CH61" s="739"/>
      <c r="CI61" s="734"/>
      <c r="CJ61" s="734"/>
      <c r="CK61" s="734"/>
      <c r="CL61" s="740"/>
      <c r="CM61" s="739"/>
      <c r="CN61" s="734"/>
      <c r="CO61" s="734"/>
      <c r="CP61" s="734"/>
      <c r="CQ61" s="740"/>
      <c r="CR61" s="739"/>
      <c r="CS61" s="734"/>
      <c r="CT61" s="734"/>
      <c r="CU61" s="734"/>
      <c r="CV61" s="740"/>
      <c r="CW61" s="739"/>
      <c r="CX61" s="734"/>
      <c r="CY61" s="734"/>
      <c r="CZ61" s="734"/>
      <c r="DA61" s="740"/>
      <c r="DB61" s="739"/>
      <c r="DC61" s="734"/>
      <c r="DD61" s="734"/>
      <c r="DE61" s="734"/>
      <c r="DF61" s="740"/>
      <c r="DG61" s="739"/>
      <c r="DH61" s="734"/>
      <c r="DI61" s="734"/>
      <c r="DJ61" s="734"/>
      <c r="DK61" s="740"/>
      <c r="DL61" s="739"/>
      <c r="DM61" s="734"/>
      <c r="DN61" s="734"/>
      <c r="DO61" s="734"/>
      <c r="DP61" s="740"/>
      <c r="DQ61" s="739"/>
      <c r="DR61" s="734"/>
      <c r="DS61" s="734"/>
      <c r="DT61" s="734"/>
      <c r="DU61" s="740"/>
      <c r="DV61" s="727"/>
      <c r="DW61" s="728"/>
      <c r="DX61" s="728"/>
      <c r="DY61" s="728"/>
      <c r="DZ61" s="741"/>
      <c r="EA61" s="48"/>
    </row>
    <row r="62" spans="1:131" ht="26.25" customHeight="1" x14ac:dyDescent="0.15">
      <c r="A62" s="52">
        <v>35</v>
      </c>
      <c r="B62" s="727"/>
      <c r="C62" s="728"/>
      <c r="D62" s="728"/>
      <c r="E62" s="728"/>
      <c r="F62" s="728"/>
      <c r="G62" s="728"/>
      <c r="H62" s="728"/>
      <c r="I62" s="728"/>
      <c r="J62" s="728"/>
      <c r="K62" s="728"/>
      <c r="L62" s="728"/>
      <c r="M62" s="728"/>
      <c r="N62" s="728"/>
      <c r="O62" s="728"/>
      <c r="P62" s="729"/>
      <c r="Q62" s="776"/>
      <c r="R62" s="777"/>
      <c r="S62" s="777"/>
      <c r="T62" s="777"/>
      <c r="U62" s="777"/>
      <c r="V62" s="777"/>
      <c r="W62" s="777"/>
      <c r="X62" s="777"/>
      <c r="Y62" s="777"/>
      <c r="Z62" s="777"/>
      <c r="AA62" s="777"/>
      <c r="AB62" s="777"/>
      <c r="AC62" s="777"/>
      <c r="AD62" s="777"/>
      <c r="AE62" s="778"/>
      <c r="AF62" s="733"/>
      <c r="AG62" s="734"/>
      <c r="AH62" s="734"/>
      <c r="AI62" s="734"/>
      <c r="AJ62" s="735"/>
      <c r="AK62" s="779"/>
      <c r="AL62" s="777"/>
      <c r="AM62" s="777"/>
      <c r="AN62" s="777"/>
      <c r="AO62" s="777"/>
      <c r="AP62" s="777"/>
      <c r="AQ62" s="777"/>
      <c r="AR62" s="777"/>
      <c r="AS62" s="777"/>
      <c r="AT62" s="777"/>
      <c r="AU62" s="777"/>
      <c r="AV62" s="777"/>
      <c r="AW62" s="777"/>
      <c r="AX62" s="777"/>
      <c r="AY62" s="777"/>
      <c r="AZ62" s="780"/>
      <c r="BA62" s="780"/>
      <c r="BB62" s="780"/>
      <c r="BC62" s="780"/>
      <c r="BD62" s="780"/>
      <c r="BE62" s="737"/>
      <c r="BF62" s="737"/>
      <c r="BG62" s="737"/>
      <c r="BH62" s="737"/>
      <c r="BI62" s="738"/>
      <c r="BJ62" s="781" t="s">
        <v>420</v>
      </c>
      <c r="BK62" s="742"/>
      <c r="BL62" s="742"/>
      <c r="BM62" s="742"/>
      <c r="BN62" s="743"/>
      <c r="BO62" s="55"/>
      <c r="BP62" s="55"/>
      <c r="BQ62" s="52">
        <v>56</v>
      </c>
      <c r="BR62" s="72"/>
      <c r="BS62" s="727"/>
      <c r="BT62" s="728"/>
      <c r="BU62" s="728"/>
      <c r="BV62" s="728"/>
      <c r="BW62" s="728"/>
      <c r="BX62" s="728"/>
      <c r="BY62" s="728"/>
      <c r="BZ62" s="728"/>
      <c r="CA62" s="728"/>
      <c r="CB62" s="728"/>
      <c r="CC62" s="728"/>
      <c r="CD62" s="728"/>
      <c r="CE62" s="728"/>
      <c r="CF62" s="728"/>
      <c r="CG62" s="729"/>
      <c r="CH62" s="739"/>
      <c r="CI62" s="734"/>
      <c r="CJ62" s="734"/>
      <c r="CK62" s="734"/>
      <c r="CL62" s="740"/>
      <c r="CM62" s="739"/>
      <c r="CN62" s="734"/>
      <c r="CO62" s="734"/>
      <c r="CP62" s="734"/>
      <c r="CQ62" s="740"/>
      <c r="CR62" s="739"/>
      <c r="CS62" s="734"/>
      <c r="CT62" s="734"/>
      <c r="CU62" s="734"/>
      <c r="CV62" s="740"/>
      <c r="CW62" s="739"/>
      <c r="CX62" s="734"/>
      <c r="CY62" s="734"/>
      <c r="CZ62" s="734"/>
      <c r="DA62" s="740"/>
      <c r="DB62" s="739"/>
      <c r="DC62" s="734"/>
      <c r="DD62" s="734"/>
      <c r="DE62" s="734"/>
      <c r="DF62" s="740"/>
      <c r="DG62" s="739"/>
      <c r="DH62" s="734"/>
      <c r="DI62" s="734"/>
      <c r="DJ62" s="734"/>
      <c r="DK62" s="740"/>
      <c r="DL62" s="739"/>
      <c r="DM62" s="734"/>
      <c r="DN62" s="734"/>
      <c r="DO62" s="734"/>
      <c r="DP62" s="740"/>
      <c r="DQ62" s="739"/>
      <c r="DR62" s="734"/>
      <c r="DS62" s="734"/>
      <c r="DT62" s="734"/>
      <c r="DU62" s="740"/>
      <c r="DV62" s="727"/>
      <c r="DW62" s="728"/>
      <c r="DX62" s="728"/>
      <c r="DY62" s="728"/>
      <c r="DZ62" s="741"/>
      <c r="EA62" s="48"/>
    </row>
    <row r="63" spans="1:131" ht="26.25" customHeight="1" x14ac:dyDescent="0.15">
      <c r="A63" s="53" t="s">
        <v>251</v>
      </c>
      <c r="B63" s="744" t="s">
        <v>354</v>
      </c>
      <c r="C63" s="745"/>
      <c r="D63" s="745"/>
      <c r="E63" s="745"/>
      <c r="F63" s="745"/>
      <c r="G63" s="745"/>
      <c r="H63" s="745"/>
      <c r="I63" s="745"/>
      <c r="J63" s="745"/>
      <c r="K63" s="745"/>
      <c r="L63" s="745"/>
      <c r="M63" s="745"/>
      <c r="N63" s="745"/>
      <c r="O63" s="745"/>
      <c r="P63" s="746"/>
      <c r="Q63" s="788"/>
      <c r="R63" s="753"/>
      <c r="S63" s="753"/>
      <c r="T63" s="753"/>
      <c r="U63" s="753"/>
      <c r="V63" s="753"/>
      <c r="W63" s="753"/>
      <c r="X63" s="753"/>
      <c r="Y63" s="753"/>
      <c r="Z63" s="753"/>
      <c r="AA63" s="753"/>
      <c r="AB63" s="753"/>
      <c r="AC63" s="753"/>
      <c r="AD63" s="753"/>
      <c r="AE63" s="789"/>
      <c r="AF63" s="750">
        <v>4683</v>
      </c>
      <c r="AG63" s="748"/>
      <c r="AH63" s="748"/>
      <c r="AI63" s="748"/>
      <c r="AJ63" s="751"/>
      <c r="AK63" s="752"/>
      <c r="AL63" s="753"/>
      <c r="AM63" s="753"/>
      <c r="AN63" s="753"/>
      <c r="AO63" s="753"/>
      <c r="AP63" s="748">
        <v>12754</v>
      </c>
      <c r="AQ63" s="748"/>
      <c r="AR63" s="748"/>
      <c r="AS63" s="748"/>
      <c r="AT63" s="748"/>
      <c r="AU63" s="749">
        <v>7183</v>
      </c>
      <c r="AV63" s="757"/>
      <c r="AW63" s="757"/>
      <c r="AX63" s="757"/>
      <c r="AY63" s="790"/>
      <c r="AZ63" s="791"/>
      <c r="BA63" s="791"/>
      <c r="BB63" s="791"/>
      <c r="BC63" s="791"/>
      <c r="BD63" s="791"/>
      <c r="BE63" s="754"/>
      <c r="BF63" s="754"/>
      <c r="BG63" s="754"/>
      <c r="BH63" s="754"/>
      <c r="BI63" s="755"/>
      <c r="BJ63" s="756" t="s">
        <v>201</v>
      </c>
      <c r="BK63" s="757"/>
      <c r="BL63" s="757"/>
      <c r="BM63" s="757"/>
      <c r="BN63" s="758"/>
      <c r="BO63" s="55"/>
      <c r="BP63" s="55"/>
      <c r="BQ63" s="52">
        <v>57</v>
      </c>
      <c r="BR63" s="72"/>
      <c r="BS63" s="727"/>
      <c r="BT63" s="728"/>
      <c r="BU63" s="728"/>
      <c r="BV63" s="728"/>
      <c r="BW63" s="728"/>
      <c r="BX63" s="728"/>
      <c r="BY63" s="728"/>
      <c r="BZ63" s="728"/>
      <c r="CA63" s="728"/>
      <c r="CB63" s="728"/>
      <c r="CC63" s="728"/>
      <c r="CD63" s="728"/>
      <c r="CE63" s="728"/>
      <c r="CF63" s="728"/>
      <c r="CG63" s="729"/>
      <c r="CH63" s="739"/>
      <c r="CI63" s="734"/>
      <c r="CJ63" s="734"/>
      <c r="CK63" s="734"/>
      <c r="CL63" s="740"/>
      <c r="CM63" s="739"/>
      <c r="CN63" s="734"/>
      <c r="CO63" s="734"/>
      <c r="CP63" s="734"/>
      <c r="CQ63" s="740"/>
      <c r="CR63" s="739"/>
      <c r="CS63" s="734"/>
      <c r="CT63" s="734"/>
      <c r="CU63" s="734"/>
      <c r="CV63" s="740"/>
      <c r="CW63" s="739"/>
      <c r="CX63" s="734"/>
      <c r="CY63" s="734"/>
      <c r="CZ63" s="734"/>
      <c r="DA63" s="740"/>
      <c r="DB63" s="739"/>
      <c r="DC63" s="734"/>
      <c r="DD63" s="734"/>
      <c r="DE63" s="734"/>
      <c r="DF63" s="740"/>
      <c r="DG63" s="739"/>
      <c r="DH63" s="734"/>
      <c r="DI63" s="734"/>
      <c r="DJ63" s="734"/>
      <c r="DK63" s="740"/>
      <c r="DL63" s="739"/>
      <c r="DM63" s="734"/>
      <c r="DN63" s="734"/>
      <c r="DO63" s="734"/>
      <c r="DP63" s="740"/>
      <c r="DQ63" s="739"/>
      <c r="DR63" s="734"/>
      <c r="DS63" s="734"/>
      <c r="DT63" s="734"/>
      <c r="DU63" s="740"/>
      <c r="DV63" s="727"/>
      <c r="DW63" s="728"/>
      <c r="DX63" s="728"/>
      <c r="DY63" s="728"/>
      <c r="DZ63" s="741"/>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727"/>
      <c r="BT64" s="728"/>
      <c r="BU64" s="728"/>
      <c r="BV64" s="728"/>
      <c r="BW64" s="728"/>
      <c r="BX64" s="728"/>
      <c r="BY64" s="728"/>
      <c r="BZ64" s="728"/>
      <c r="CA64" s="728"/>
      <c r="CB64" s="728"/>
      <c r="CC64" s="728"/>
      <c r="CD64" s="728"/>
      <c r="CE64" s="728"/>
      <c r="CF64" s="728"/>
      <c r="CG64" s="729"/>
      <c r="CH64" s="739"/>
      <c r="CI64" s="734"/>
      <c r="CJ64" s="734"/>
      <c r="CK64" s="734"/>
      <c r="CL64" s="740"/>
      <c r="CM64" s="739"/>
      <c r="CN64" s="734"/>
      <c r="CO64" s="734"/>
      <c r="CP64" s="734"/>
      <c r="CQ64" s="740"/>
      <c r="CR64" s="739"/>
      <c r="CS64" s="734"/>
      <c r="CT64" s="734"/>
      <c r="CU64" s="734"/>
      <c r="CV64" s="740"/>
      <c r="CW64" s="739"/>
      <c r="CX64" s="734"/>
      <c r="CY64" s="734"/>
      <c r="CZ64" s="734"/>
      <c r="DA64" s="740"/>
      <c r="DB64" s="739"/>
      <c r="DC64" s="734"/>
      <c r="DD64" s="734"/>
      <c r="DE64" s="734"/>
      <c r="DF64" s="740"/>
      <c r="DG64" s="739"/>
      <c r="DH64" s="734"/>
      <c r="DI64" s="734"/>
      <c r="DJ64" s="734"/>
      <c r="DK64" s="740"/>
      <c r="DL64" s="739"/>
      <c r="DM64" s="734"/>
      <c r="DN64" s="734"/>
      <c r="DO64" s="734"/>
      <c r="DP64" s="740"/>
      <c r="DQ64" s="739"/>
      <c r="DR64" s="734"/>
      <c r="DS64" s="734"/>
      <c r="DT64" s="734"/>
      <c r="DU64" s="740"/>
      <c r="DV64" s="727"/>
      <c r="DW64" s="728"/>
      <c r="DX64" s="728"/>
      <c r="DY64" s="728"/>
      <c r="DZ64" s="741"/>
      <c r="EA64" s="48"/>
    </row>
    <row r="65" spans="1:131" ht="26.25" customHeight="1" x14ac:dyDescent="0.15">
      <c r="A65" s="56" t="s">
        <v>406</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727"/>
      <c r="BT65" s="728"/>
      <c r="BU65" s="728"/>
      <c r="BV65" s="728"/>
      <c r="BW65" s="728"/>
      <c r="BX65" s="728"/>
      <c r="BY65" s="728"/>
      <c r="BZ65" s="728"/>
      <c r="CA65" s="728"/>
      <c r="CB65" s="728"/>
      <c r="CC65" s="728"/>
      <c r="CD65" s="728"/>
      <c r="CE65" s="728"/>
      <c r="CF65" s="728"/>
      <c r="CG65" s="729"/>
      <c r="CH65" s="739"/>
      <c r="CI65" s="734"/>
      <c r="CJ65" s="734"/>
      <c r="CK65" s="734"/>
      <c r="CL65" s="740"/>
      <c r="CM65" s="739"/>
      <c r="CN65" s="734"/>
      <c r="CO65" s="734"/>
      <c r="CP65" s="734"/>
      <c r="CQ65" s="740"/>
      <c r="CR65" s="739"/>
      <c r="CS65" s="734"/>
      <c r="CT65" s="734"/>
      <c r="CU65" s="734"/>
      <c r="CV65" s="740"/>
      <c r="CW65" s="739"/>
      <c r="CX65" s="734"/>
      <c r="CY65" s="734"/>
      <c r="CZ65" s="734"/>
      <c r="DA65" s="740"/>
      <c r="DB65" s="739"/>
      <c r="DC65" s="734"/>
      <c r="DD65" s="734"/>
      <c r="DE65" s="734"/>
      <c r="DF65" s="740"/>
      <c r="DG65" s="739"/>
      <c r="DH65" s="734"/>
      <c r="DI65" s="734"/>
      <c r="DJ65" s="734"/>
      <c r="DK65" s="740"/>
      <c r="DL65" s="739"/>
      <c r="DM65" s="734"/>
      <c r="DN65" s="734"/>
      <c r="DO65" s="734"/>
      <c r="DP65" s="740"/>
      <c r="DQ65" s="739"/>
      <c r="DR65" s="734"/>
      <c r="DS65" s="734"/>
      <c r="DT65" s="734"/>
      <c r="DU65" s="740"/>
      <c r="DV65" s="727"/>
      <c r="DW65" s="728"/>
      <c r="DX65" s="728"/>
      <c r="DY65" s="728"/>
      <c r="DZ65" s="741"/>
      <c r="EA65" s="48"/>
    </row>
    <row r="66" spans="1:131" ht="26.25" customHeight="1" x14ac:dyDescent="0.15">
      <c r="A66" s="713" t="s">
        <v>381</v>
      </c>
      <c r="B66" s="714"/>
      <c r="C66" s="714"/>
      <c r="D66" s="714"/>
      <c r="E66" s="714"/>
      <c r="F66" s="714"/>
      <c r="G66" s="714"/>
      <c r="H66" s="714"/>
      <c r="I66" s="714"/>
      <c r="J66" s="714"/>
      <c r="K66" s="714"/>
      <c r="L66" s="714"/>
      <c r="M66" s="714"/>
      <c r="N66" s="714"/>
      <c r="O66" s="714"/>
      <c r="P66" s="715"/>
      <c r="Q66" s="707" t="s">
        <v>409</v>
      </c>
      <c r="R66" s="708"/>
      <c r="S66" s="708"/>
      <c r="T66" s="708"/>
      <c r="U66" s="719"/>
      <c r="V66" s="707" t="s">
        <v>410</v>
      </c>
      <c r="W66" s="708"/>
      <c r="X66" s="708"/>
      <c r="Y66" s="708"/>
      <c r="Z66" s="719"/>
      <c r="AA66" s="707" t="s">
        <v>411</v>
      </c>
      <c r="AB66" s="708"/>
      <c r="AC66" s="708"/>
      <c r="AD66" s="708"/>
      <c r="AE66" s="719"/>
      <c r="AF66" s="1019" t="s">
        <v>246</v>
      </c>
      <c r="AG66" s="1014"/>
      <c r="AH66" s="1014"/>
      <c r="AI66" s="1014"/>
      <c r="AJ66" s="1020"/>
      <c r="AK66" s="707" t="s">
        <v>363</v>
      </c>
      <c r="AL66" s="714"/>
      <c r="AM66" s="714"/>
      <c r="AN66" s="714"/>
      <c r="AO66" s="715"/>
      <c r="AP66" s="707" t="s">
        <v>350</v>
      </c>
      <c r="AQ66" s="708"/>
      <c r="AR66" s="708"/>
      <c r="AS66" s="708"/>
      <c r="AT66" s="719"/>
      <c r="AU66" s="707" t="s">
        <v>421</v>
      </c>
      <c r="AV66" s="708"/>
      <c r="AW66" s="708"/>
      <c r="AX66" s="708"/>
      <c r="AY66" s="719"/>
      <c r="AZ66" s="707" t="s">
        <v>400</v>
      </c>
      <c r="BA66" s="708"/>
      <c r="BB66" s="708"/>
      <c r="BC66" s="708"/>
      <c r="BD66" s="709"/>
      <c r="BE66" s="55"/>
      <c r="BF66" s="55"/>
      <c r="BG66" s="55"/>
      <c r="BH66" s="55"/>
      <c r="BI66" s="55"/>
      <c r="BJ66" s="55"/>
      <c r="BK66" s="55"/>
      <c r="BL66" s="55"/>
      <c r="BM66" s="55"/>
      <c r="BN66" s="55"/>
      <c r="BO66" s="55"/>
      <c r="BP66" s="55"/>
      <c r="BQ66" s="52">
        <v>60</v>
      </c>
      <c r="BR66" s="73"/>
      <c r="BS66" s="785"/>
      <c r="BT66" s="786"/>
      <c r="BU66" s="786"/>
      <c r="BV66" s="786"/>
      <c r="BW66" s="786"/>
      <c r="BX66" s="786"/>
      <c r="BY66" s="786"/>
      <c r="BZ66" s="786"/>
      <c r="CA66" s="786"/>
      <c r="CB66" s="786"/>
      <c r="CC66" s="786"/>
      <c r="CD66" s="786"/>
      <c r="CE66" s="786"/>
      <c r="CF66" s="786"/>
      <c r="CG66" s="792"/>
      <c r="CH66" s="782"/>
      <c r="CI66" s="783"/>
      <c r="CJ66" s="783"/>
      <c r="CK66" s="783"/>
      <c r="CL66" s="784"/>
      <c r="CM66" s="782"/>
      <c r="CN66" s="783"/>
      <c r="CO66" s="783"/>
      <c r="CP66" s="783"/>
      <c r="CQ66" s="784"/>
      <c r="CR66" s="782"/>
      <c r="CS66" s="783"/>
      <c r="CT66" s="783"/>
      <c r="CU66" s="783"/>
      <c r="CV66" s="784"/>
      <c r="CW66" s="782"/>
      <c r="CX66" s="783"/>
      <c r="CY66" s="783"/>
      <c r="CZ66" s="783"/>
      <c r="DA66" s="784"/>
      <c r="DB66" s="782"/>
      <c r="DC66" s="783"/>
      <c r="DD66" s="783"/>
      <c r="DE66" s="783"/>
      <c r="DF66" s="784"/>
      <c r="DG66" s="782"/>
      <c r="DH66" s="783"/>
      <c r="DI66" s="783"/>
      <c r="DJ66" s="783"/>
      <c r="DK66" s="784"/>
      <c r="DL66" s="782"/>
      <c r="DM66" s="783"/>
      <c r="DN66" s="783"/>
      <c r="DO66" s="783"/>
      <c r="DP66" s="784"/>
      <c r="DQ66" s="782"/>
      <c r="DR66" s="783"/>
      <c r="DS66" s="783"/>
      <c r="DT66" s="783"/>
      <c r="DU66" s="784"/>
      <c r="DV66" s="785"/>
      <c r="DW66" s="786"/>
      <c r="DX66" s="786"/>
      <c r="DY66" s="786"/>
      <c r="DZ66" s="787"/>
      <c r="EA66" s="48"/>
    </row>
    <row r="67" spans="1:131" ht="26.25" customHeight="1" x14ac:dyDescent="0.15">
      <c r="A67" s="716"/>
      <c r="B67" s="717"/>
      <c r="C67" s="717"/>
      <c r="D67" s="717"/>
      <c r="E67" s="717"/>
      <c r="F67" s="717"/>
      <c r="G67" s="717"/>
      <c r="H67" s="717"/>
      <c r="I67" s="717"/>
      <c r="J67" s="717"/>
      <c r="K67" s="717"/>
      <c r="L67" s="717"/>
      <c r="M67" s="717"/>
      <c r="N67" s="717"/>
      <c r="O67" s="717"/>
      <c r="P67" s="718"/>
      <c r="Q67" s="710"/>
      <c r="R67" s="711"/>
      <c r="S67" s="711"/>
      <c r="T67" s="711"/>
      <c r="U67" s="720"/>
      <c r="V67" s="710"/>
      <c r="W67" s="711"/>
      <c r="X67" s="711"/>
      <c r="Y67" s="711"/>
      <c r="Z67" s="720"/>
      <c r="AA67" s="710"/>
      <c r="AB67" s="711"/>
      <c r="AC67" s="711"/>
      <c r="AD67" s="711"/>
      <c r="AE67" s="720"/>
      <c r="AF67" s="1021"/>
      <c r="AG67" s="1017"/>
      <c r="AH67" s="1017"/>
      <c r="AI67" s="1017"/>
      <c r="AJ67" s="1022"/>
      <c r="AK67" s="1023"/>
      <c r="AL67" s="717"/>
      <c r="AM67" s="717"/>
      <c r="AN67" s="717"/>
      <c r="AO67" s="718"/>
      <c r="AP67" s="710"/>
      <c r="AQ67" s="711"/>
      <c r="AR67" s="711"/>
      <c r="AS67" s="711"/>
      <c r="AT67" s="720"/>
      <c r="AU67" s="710"/>
      <c r="AV67" s="711"/>
      <c r="AW67" s="711"/>
      <c r="AX67" s="711"/>
      <c r="AY67" s="720"/>
      <c r="AZ67" s="710"/>
      <c r="BA67" s="711"/>
      <c r="BB67" s="711"/>
      <c r="BC67" s="711"/>
      <c r="BD67" s="712"/>
      <c r="BE67" s="55"/>
      <c r="BF67" s="55"/>
      <c r="BG67" s="55"/>
      <c r="BH67" s="55"/>
      <c r="BI67" s="55"/>
      <c r="BJ67" s="55"/>
      <c r="BK67" s="55"/>
      <c r="BL67" s="55"/>
      <c r="BM67" s="55"/>
      <c r="BN67" s="55"/>
      <c r="BO67" s="55"/>
      <c r="BP67" s="55"/>
      <c r="BQ67" s="52">
        <v>61</v>
      </c>
      <c r="BR67" s="73"/>
      <c r="BS67" s="785"/>
      <c r="BT67" s="786"/>
      <c r="BU67" s="786"/>
      <c r="BV67" s="786"/>
      <c r="BW67" s="786"/>
      <c r="BX67" s="786"/>
      <c r="BY67" s="786"/>
      <c r="BZ67" s="786"/>
      <c r="CA67" s="786"/>
      <c r="CB67" s="786"/>
      <c r="CC67" s="786"/>
      <c r="CD67" s="786"/>
      <c r="CE67" s="786"/>
      <c r="CF67" s="786"/>
      <c r="CG67" s="792"/>
      <c r="CH67" s="782"/>
      <c r="CI67" s="783"/>
      <c r="CJ67" s="783"/>
      <c r="CK67" s="783"/>
      <c r="CL67" s="784"/>
      <c r="CM67" s="782"/>
      <c r="CN67" s="783"/>
      <c r="CO67" s="783"/>
      <c r="CP67" s="783"/>
      <c r="CQ67" s="784"/>
      <c r="CR67" s="782"/>
      <c r="CS67" s="783"/>
      <c r="CT67" s="783"/>
      <c r="CU67" s="783"/>
      <c r="CV67" s="784"/>
      <c r="CW67" s="782"/>
      <c r="CX67" s="783"/>
      <c r="CY67" s="783"/>
      <c r="CZ67" s="783"/>
      <c r="DA67" s="784"/>
      <c r="DB67" s="782"/>
      <c r="DC67" s="783"/>
      <c r="DD67" s="783"/>
      <c r="DE67" s="783"/>
      <c r="DF67" s="784"/>
      <c r="DG67" s="782"/>
      <c r="DH67" s="783"/>
      <c r="DI67" s="783"/>
      <c r="DJ67" s="783"/>
      <c r="DK67" s="784"/>
      <c r="DL67" s="782"/>
      <c r="DM67" s="783"/>
      <c r="DN67" s="783"/>
      <c r="DO67" s="783"/>
      <c r="DP67" s="784"/>
      <c r="DQ67" s="782"/>
      <c r="DR67" s="783"/>
      <c r="DS67" s="783"/>
      <c r="DT67" s="783"/>
      <c r="DU67" s="784"/>
      <c r="DV67" s="785"/>
      <c r="DW67" s="786"/>
      <c r="DX67" s="786"/>
      <c r="DY67" s="786"/>
      <c r="DZ67" s="787"/>
      <c r="EA67" s="48"/>
    </row>
    <row r="68" spans="1:131" ht="26.25" customHeight="1" x14ac:dyDescent="0.15">
      <c r="A68" s="51">
        <v>1</v>
      </c>
      <c r="B68" s="691" t="s">
        <v>499</v>
      </c>
      <c r="C68" s="692"/>
      <c r="D68" s="692"/>
      <c r="E68" s="692"/>
      <c r="F68" s="692"/>
      <c r="G68" s="692"/>
      <c r="H68" s="692"/>
      <c r="I68" s="692"/>
      <c r="J68" s="692"/>
      <c r="K68" s="692"/>
      <c r="L68" s="692"/>
      <c r="M68" s="692"/>
      <c r="N68" s="692"/>
      <c r="O68" s="692"/>
      <c r="P68" s="693"/>
      <c r="Q68" s="694">
        <v>1598</v>
      </c>
      <c r="R68" s="695"/>
      <c r="S68" s="695"/>
      <c r="T68" s="695"/>
      <c r="U68" s="695"/>
      <c r="V68" s="695">
        <v>1456</v>
      </c>
      <c r="W68" s="695"/>
      <c r="X68" s="695"/>
      <c r="Y68" s="695"/>
      <c r="Z68" s="695"/>
      <c r="AA68" s="695">
        <v>142</v>
      </c>
      <c r="AB68" s="695"/>
      <c r="AC68" s="695"/>
      <c r="AD68" s="695"/>
      <c r="AE68" s="695"/>
      <c r="AF68" s="695">
        <v>142</v>
      </c>
      <c r="AG68" s="695"/>
      <c r="AH68" s="695"/>
      <c r="AI68" s="695"/>
      <c r="AJ68" s="695"/>
      <c r="AK68" s="695" t="s">
        <v>201</v>
      </c>
      <c r="AL68" s="695"/>
      <c r="AM68" s="695"/>
      <c r="AN68" s="695"/>
      <c r="AO68" s="695"/>
      <c r="AP68" s="695" t="s">
        <v>201</v>
      </c>
      <c r="AQ68" s="695"/>
      <c r="AR68" s="695"/>
      <c r="AS68" s="695"/>
      <c r="AT68" s="695"/>
      <c r="AU68" s="695" t="s">
        <v>201</v>
      </c>
      <c r="AV68" s="695"/>
      <c r="AW68" s="695"/>
      <c r="AX68" s="695"/>
      <c r="AY68" s="695"/>
      <c r="AZ68" s="701"/>
      <c r="BA68" s="701"/>
      <c r="BB68" s="701"/>
      <c r="BC68" s="701"/>
      <c r="BD68" s="702"/>
      <c r="BE68" s="55"/>
      <c r="BF68" s="55"/>
      <c r="BG68" s="55"/>
      <c r="BH68" s="55"/>
      <c r="BI68" s="55"/>
      <c r="BJ68" s="55"/>
      <c r="BK68" s="55"/>
      <c r="BL68" s="55"/>
      <c r="BM68" s="55"/>
      <c r="BN68" s="55"/>
      <c r="BO68" s="55"/>
      <c r="BP68" s="55"/>
      <c r="BQ68" s="52">
        <v>62</v>
      </c>
      <c r="BR68" s="73"/>
      <c r="BS68" s="785"/>
      <c r="BT68" s="786"/>
      <c r="BU68" s="786"/>
      <c r="BV68" s="786"/>
      <c r="BW68" s="786"/>
      <c r="BX68" s="786"/>
      <c r="BY68" s="786"/>
      <c r="BZ68" s="786"/>
      <c r="CA68" s="786"/>
      <c r="CB68" s="786"/>
      <c r="CC68" s="786"/>
      <c r="CD68" s="786"/>
      <c r="CE68" s="786"/>
      <c r="CF68" s="786"/>
      <c r="CG68" s="792"/>
      <c r="CH68" s="782"/>
      <c r="CI68" s="783"/>
      <c r="CJ68" s="783"/>
      <c r="CK68" s="783"/>
      <c r="CL68" s="784"/>
      <c r="CM68" s="782"/>
      <c r="CN68" s="783"/>
      <c r="CO68" s="783"/>
      <c r="CP68" s="783"/>
      <c r="CQ68" s="784"/>
      <c r="CR68" s="782"/>
      <c r="CS68" s="783"/>
      <c r="CT68" s="783"/>
      <c r="CU68" s="783"/>
      <c r="CV68" s="784"/>
      <c r="CW68" s="782"/>
      <c r="CX68" s="783"/>
      <c r="CY68" s="783"/>
      <c r="CZ68" s="783"/>
      <c r="DA68" s="784"/>
      <c r="DB68" s="782"/>
      <c r="DC68" s="783"/>
      <c r="DD68" s="783"/>
      <c r="DE68" s="783"/>
      <c r="DF68" s="784"/>
      <c r="DG68" s="782"/>
      <c r="DH68" s="783"/>
      <c r="DI68" s="783"/>
      <c r="DJ68" s="783"/>
      <c r="DK68" s="784"/>
      <c r="DL68" s="782"/>
      <c r="DM68" s="783"/>
      <c r="DN68" s="783"/>
      <c r="DO68" s="783"/>
      <c r="DP68" s="784"/>
      <c r="DQ68" s="782"/>
      <c r="DR68" s="783"/>
      <c r="DS68" s="783"/>
      <c r="DT68" s="783"/>
      <c r="DU68" s="784"/>
      <c r="DV68" s="785"/>
      <c r="DW68" s="786"/>
      <c r="DX68" s="786"/>
      <c r="DY68" s="786"/>
      <c r="DZ68" s="787"/>
      <c r="EA68" s="48"/>
    </row>
    <row r="69" spans="1:131" ht="26.25" customHeight="1" x14ac:dyDescent="0.15">
      <c r="A69" s="52">
        <v>2</v>
      </c>
      <c r="B69" s="727" t="s">
        <v>500</v>
      </c>
      <c r="C69" s="728"/>
      <c r="D69" s="728"/>
      <c r="E69" s="728"/>
      <c r="F69" s="728"/>
      <c r="G69" s="728"/>
      <c r="H69" s="728"/>
      <c r="I69" s="728"/>
      <c r="J69" s="728"/>
      <c r="K69" s="728"/>
      <c r="L69" s="728"/>
      <c r="M69" s="728"/>
      <c r="N69" s="728"/>
      <c r="O69" s="728"/>
      <c r="P69" s="729"/>
      <c r="Q69" s="730">
        <v>956629</v>
      </c>
      <c r="R69" s="731"/>
      <c r="S69" s="731"/>
      <c r="T69" s="731"/>
      <c r="U69" s="731"/>
      <c r="V69" s="731">
        <v>904884</v>
      </c>
      <c r="W69" s="731"/>
      <c r="X69" s="731"/>
      <c r="Y69" s="731"/>
      <c r="Z69" s="731"/>
      <c r="AA69" s="731">
        <v>51745</v>
      </c>
      <c r="AB69" s="731"/>
      <c r="AC69" s="731"/>
      <c r="AD69" s="731"/>
      <c r="AE69" s="731"/>
      <c r="AF69" s="731">
        <v>51745</v>
      </c>
      <c r="AG69" s="731"/>
      <c r="AH69" s="731"/>
      <c r="AI69" s="731"/>
      <c r="AJ69" s="731"/>
      <c r="AK69" s="731">
        <v>1</v>
      </c>
      <c r="AL69" s="731"/>
      <c r="AM69" s="731"/>
      <c r="AN69" s="731"/>
      <c r="AO69" s="731"/>
      <c r="AP69" s="731" t="s">
        <v>201</v>
      </c>
      <c r="AQ69" s="731"/>
      <c r="AR69" s="731"/>
      <c r="AS69" s="731"/>
      <c r="AT69" s="731"/>
      <c r="AU69" s="731" t="s">
        <v>201</v>
      </c>
      <c r="AV69" s="731"/>
      <c r="AW69" s="731"/>
      <c r="AX69" s="731"/>
      <c r="AY69" s="731"/>
      <c r="AZ69" s="737"/>
      <c r="BA69" s="737"/>
      <c r="BB69" s="737"/>
      <c r="BC69" s="737"/>
      <c r="BD69" s="738"/>
      <c r="BE69" s="55"/>
      <c r="BF69" s="55"/>
      <c r="BG69" s="55"/>
      <c r="BH69" s="55"/>
      <c r="BI69" s="55"/>
      <c r="BJ69" s="55"/>
      <c r="BK69" s="55"/>
      <c r="BL69" s="55"/>
      <c r="BM69" s="55"/>
      <c r="BN69" s="55"/>
      <c r="BO69" s="55"/>
      <c r="BP69" s="55"/>
      <c r="BQ69" s="52">
        <v>63</v>
      </c>
      <c r="BR69" s="73"/>
      <c r="BS69" s="785"/>
      <c r="BT69" s="786"/>
      <c r="BU69" s="786"/>
      <c r="BV69" s="786"/>
      <c r="BW69" s="786"/>
      <c r="BX69" s="786"/>
      <c r="BY69" s="786"/>
      <c r="BZ69" s="786"/>
      <c r="CA69" s="786"/>
      <c r="CB69" s="786"/>
      <c r="CC69" s="786"/>
      <c r="CD69" s="786"/>
      <c r="CE69" s="786"/>
      <c r="CF69" s="786"/>
      <c r="CG69" s="792"/>
      <c r="CH69" s="782"/>
      <c r="CI69" s="783"/>
      <c r="CJ69" s="783"/>
      <c r="CK69" s="783"/>
      <c r="CL69" s="784"/>
      <c r="CM69" s="782"/>
      <c r="CN69" s="783"/>
      <c r="CO69" s="783"/>
      <c r="CP69" s="783"/>
      <c r="CQ69" s="784"/>
      <c r="CR69" s="782"/>
      <c r="CS69" s="783"/>
      <c r="CT69" s="783"/>
      <c r="CU69" s="783"/>
      <c r="CV69" s="784"/>
      <c r="CW69" s="782"/>
      <c r="CX69" s="783"/>
      <c r="CY69" s="783"/>
      <c r="CZ69" s="783"/>
      <c r="DA69" s="784"/>
      <c r="DB69" s="782"/>
      <c r="DC69" s="783"/>
      <c r="DD69" s="783"/>
      <c r="DE69" s="783"/>
      <c r="DF69" s="784"/>
      <c r="DG69" s="782"/>
      <c r="DH69" s="783"/>
      <c r="DI69" s="783"/>
      <c r="DJ69" s="783"/>
      <c r="DK69" s="784"/>
      <c r="DL69" s="782"/>
      <c r="DM69" s="783"/>
      <c r="DN69" s="783"/>
      <c r="DO69" s="783"/>
      <c r="DP69" s="784"/>
      <c r="DQ69" s="782"/>
      <c r="DR69" s="783"/>
      <c r="DS69" s="783"/>
      <c r="DT69" s="783"/>
      <c r="DU69" s="784"/>
      <c r="DV69" s="785"/>
      <c r="DW69" s="786"/>
      <c r="DX69" s="786"/>
      <c r="DY69" s="786"/>
      <c r="DZ69" s="787"/>
      <c r="EA69" s="48"/>
    </row>
    <row r="70" spans="1:131" ht="26.25" customHeight="1" x14ac:dyDescent="0.15">
      <c r="A70" s="52">
        <v>3</v>
      </c>
      <c r="B70" s="727" t="s">
        <v>306</v>
      </c>
      <c r="C70" s="728"/>
      <c r="D70" s="728"/>
      <c r="E70" s="728"/>
      <c r="F70" s="728"/>
      <c r="G70" s="728"/>
      <c r="H70" s="728"/>
      <c r="I70" s="728"/>
      <c r="J70" s="728"/>
      <c r="K70" s="728"/>
      <c r="L70" s="728"/>
      <c r="M70" s="728"/>
      <c r="N70" s="728"/>
      <c r="O70" s="728"/>
      <c r="P70" s="729"/>
      <c r="Q70" s="730">
        <v>7</v>
      </c>
      <c r="R70" s="731"/>
      <c r="S70" s="731"/>
      <c r="T70" s="731"/>
      <c r="U70" s="731"/>
      <c r="V70" s="731">
        <v>7</v>
      </c>
      <c r="W70" s="731"/>
      <c r="X70" s="731"/>
      <c r="Y70" s="731"/>
      <c r="Z70" s="731"/>
      <c r="AA70" s="731">
        <v>0</v>
      </c>
      <c r="AB70" s="731"/>
      <c r="AC70" s="731"/>
      <c r="AD70" s="731"/>
      <c r="AE70" s="731"/>
      <c r="AF70" s="731">
        <v>0</v>
      </c>
      <c r="AG70" s="731"/>
      <c r="AH70" s="731"/>
      <c r="AI70" s="731"/>
      <c r="AJ70" s="731"/>
      <c r="AK70" s="731" t="s">
        <v>201</v>
      </c>
      <c r="AL70" s="731"/>
      <c r="AM70" s="731"/>
      <c r="AN70" s="731"/>
      <c r="AO70" s="731"/>
      <c r="AP70" s="731" t="s">
        <v>201</v>
      </c>
      <c r="AQ70" s="731"/>
      <c r="AR70" s="731"/>
      <c r="AS70" s="731"/>
      <c r="AT70" s="731"/>
      <c r="AU70" s="731" t="s">
        <v>201</v>
      </c>
      <c r="AV70" s="731"/>
      <c r="AW70" s="731"/>
      <c r="AX70" s="731"/>
      <c r="AY70" s="731"/>
      <c r="AZ70" s="737"/>
      <c r="BA70" s="737"/>
      <c r="BB70" s="737"/>
      <c r="BC70" s="737"/>
      <c r="BD70" s="738"/>
      <c r="BE70" s="55"/>
      <c r="BF70" s="55"/>
      <c r="BG70" s="55"/>
      <c r="BH70" s="55"/>
      <c r="BI70" s="55"/>
      <c r="BJ70" s="55"/>
      <c r="BK70" s="55"/>
      <c r="BL70" s="55"/>
      <c r="BM70" s="55"/>
      <c r="BN70" s="55"/>
      <c r="BO70" s="55"/>
      <c r="BP70" s="55"/>
      <c r="BQ70" s="52">
        <v>64</v>
      </c>
      <c r="BR70" s="73"/>
      <c r="BS70" s="785"/>
      <c r="BT70" s="786"/>
      <c r="BU70" s="786"/>
      <c r="BV70" s="786"/>
      <c r="BW70" s="786"/>
      <c r="BX70" s="786"/>
      <c r="BY70" s="786"/>
      <c r="BZ70" s="786"/>
      <c r="CA70" s="786"/>
      <c r="CB70" s="786"/>
      <c r="CC70" s="786"/>
      <c r="CD70" s="786"/>
      <c r="CE70" s="786"/>
      <c r="CF70" s="786"/>
      <c r="CG70" s="792"/>
      <c r="CH70" s="782"/>
      <c r="CI70" s="783"/>
      <c r="CJ70" s="783"/>
      <c r="CK70" s="783"/>
      <c r="CL70" s="784"/>
      <c r="CM70" s="782"/>
      <c r="CN70" s="783"/>
      <c r="CO70" s="783"/>
      <c r="CP70" s="783"/>
      <c r="CQ70" s="784"/>
      <c r="CR70" s="782"/>
      <c r="CS70" s="783"/>
      <c r="CT70" s="783"/>
      <c r="CU70" s="783"/>
      <c r="CV70" s="784"/>
      <c r="CW70" s="782"/>
      <c r="CX70" s="783"/>
      <c r="CY70" s="783"/>
      <c r="CZ70" s="783"/>
      <c r="DA70" s="784"/>
      <c r="DB70" s="782"/>
      <c r="DC70" s="783"/>
      <c r="DD70" s="783"/>
      <c r="DE70" s="783"/>
      <c r="DF70" s="784"/>
      <c r="DG70" s="782"/>
      <c r="DH70" s="783"/>
      <c r="DI70" s="783"/>
      <c r="DJ70" s="783"/>
      <c r="DK70" s="784"/>
      <c r="DL70" s="782"/>
      <c r="DM70" s="783"/>
      <c r="DN70" s="783"/>
      <c r="DO70" s="783"/>
      <c r="DP70" s="784"/>
      <c r="DQ70" s="782"/>
      <c r="DR70" s="783"/>
      <c r="DS70" s="783"/>
      <c r="DT70" s="783"/>
      <c r="DU70" s="784"/>
      <c r="DV70" s="785"/>
      <c r="DW70" s="786"/>
      <c r="DX70" s="786"/>
      <c r="DY70" s="786"/>
      <c r="DZ70" s="787"/>
      <c r="EA70" s="48"/>
    </row>
    <row r="71" spans="1:131" ht="26.25" customHeight="1" x14ac:dyDescent="0.15">
      <c r="A71" s="52">
        <v>4</v>
      </c>
      <c r="B71" s="727" t="s">
        <v>497</v>
      </c>
      <c r="C71" s="728"/>
      <c r="D71" s="728"/>
      <c r="E71" s="728"/>
      <c r="F71" s="728"/>
      <c r="G71" s="728"/>
      <c r="H71" s="728"/>
      <c r="I71" s="728"/>
      <c r="J71" s="728"/>
      <c r="K71" s="728"/>
      <c r="L71" s="728"/>
      <c r="M71" s="728"/>
      <c r="N71" s="728"/>
      <c r="O71" s="728"/>
      <c r="P71" s="729"/>
      <c r="Q71" s="730">
        <v>8728</v>
      </c>
      <c r="R71" s="731"/>
      <c r="S71" s="731"/>
      <c r="T71" s="731"/>
      <c r="U71" s="731"/>
      <c r="V71" s="731">
        <v>8505</v>
      </c>
      <c r="W71" s="731"/>
      <c r="X71" s="731"/>
      <c r="Y71" s="731"/>
      <c r="Z71" s="731"/>
      <c r="AA71" s="731">
        <v>223</v>
      </c>
      <c r="AB71" s="731"/>
      <c r="AC71" s="731"/>
      <c r="AD71" s="731"/>
      <c r="AE71" s="731"/>
      <c r="AF71" s="731">
        <v>223</v>
      </c>
      <c r="AG71" s="731"/>
      <c r="AH71" s="731"/>
      <c r="AI71" s="731"/>
      <c r="AJ71" s="731"/>
      <c r="AK71" s="731" t="s">
        <v>201</v>
      </c>
      <c r="AL71" s="731"/>
      <c r="AM71" s="731"/>
      <c r="AN71" s="731"/>
      <c r="AO71" s="731"/>
      <c r="AP71" s="731" t="s">
        <v>201</v>
      </c>
      <c r="AQ71" s="731"/>
      <c r="AR71" s="731"/>
      <c r="AS71" s="731"/>
      <c r="AT71" s="731"/>
      <c r="AU71" s="731" t="s">
        <v>201</v>
      </c>
      <c r="AV71" s="731"/>
      <c r="AW71" s="731"/>
      <c r="AX71" s="731"/>
      <c r="AY71" s="731"/>
      <c r="AZ71" s="737"/>
      <c r="BA71" s="737"/>
      <c r="BB71" s="737"/>
      <c r="BC71" s="737"/>
      <c r="BD71" s="738"/>
      <c r="BE71" s="55"/>
      <c r="BF71" s="55"/>
      <c r="BG71" s="55"/>
      <c r="BH71" s="55"/>
      <c r="BI71" s="55"/>
      <c r="BJ71" s="55"/>
      <c r="BK71" s="55"/>
      <c r="BL71" s="55"/>
      <c r="BM71" s="55"/>
      <c r="BN71" s="55"/>
      <c r="BO71" s="55"/>
      <c r="BP71" s="55"/>
      <c r="BQ71" s="52">
        <v>65</v>
      </c>
      <c r="BR71" s="73"/>
      <c r="BS71" s="785"/>
      <c r="BT71" s="786"/>
      <c r="BU71" s="786"/>
      <c r="BV71" s="786"/>
      <c r="BW71" s="786"/>
      <c r="BX71" s="786"/>
      <c r="BY71" s="786"/>
      <c r="BZ71" s="786"/>
      <c r="CA71" s="786"/>
      <c r="CB71" s="786"/>
      <c r="CC71" s="786"/>
      <c r="CD71" s="786"/>
      <c r="CE71" s="786"/>
      <c r="CF71" s="786"/>
      <c r="CG71" s="792"/>
      <c r="CH71" s="782"/>
      <c r="CI71" s="783"/>
      <c r="CJ71" s="783"/>
      <c r="CK71" s="783"/>
      <c r="CL71" s="784"/>
      <c r="CM71" s="782"/>
      <c r="CN71" s="783"/>
      <c r="CO71" s="783"/>
      <c r="CP71" s="783"/>
      <c r="CQ71" s="784"/>
      <c r="CR71" s="782"/>
      <c r="CS71" s="783"/>
      <c r="CT71" s="783"/>
      <c r="CU71" s="783"/>
      <c r="CV71" s="784"/>
      <c r="CW71" s="782"/>
      <c r="CX71" s="783"/>
      <c r="CY71" s="783"/>
      <c r="CZ71" s="783"/>
      <c r="DA71" s="784"/>
      <c r="DB71" s="782"/>
      <c r="DC71" s="783"/>
      <c r="DD71" s="783"/>
      <c r="DE71" s="783"/>
      <c r="DF71" s="784"/>
      <c r="DG71" s="782"/>
      <c r="DH71" s="783"/>
      <c r="DI71" s="783"/>
      <c r="DJ71" s="783"/>
      <c r="DK71" s="784"/>
      <c r="DL71" s="782"/>
      <c r="DM71" s="783"/>
      <c r="DN71" s="783"/>
      <c r="DO71" s="783"/>
      <c r="DP71" s="784"/>
      <c r="DQ71" s="782"/>
      <c r="DR71" s="783"/>
      <c r="DS71" s="783"/>
      <c r="DT71" s="783"/>
      <c r="DU71" s="784"/>
      <c r="DV71" s="785"/>
      <c r="DW71" s="786"/>
      <c r="DX71" s="786"/>
      <c r="DY71" s="786"/>
      <c r="DZ71" s="787"/>
      <c r="EA71" s="48"/>
    </row>
    <row r="72" spans="1:131" ht="26.25" customHeight="1" x14ac:dyDescent="0.15">
      <c r="A72" s="52">
        <v>5</v>
      </c>
      <c r="B72" s="727" t="s">
        <v>501</v>
      </c>
      <c r="C72" s="728"/>
      <c r="D72" s="728"/>
      <c r="E72" s="728"/>
      <c r="F72" s="728"/>
      <c r="G72" s="728"/>
      <c r="H72" s="728"/>
      <c r="I72" s="728"/>
      <c r="J72" s="728"/>
      <c r="K72" s="728"/>
      <c r="L72" s="728"/>
      <c r="M72" s="728"/>
      <c r="N72" s="728"/>
      <c r="O72" s="728"/>
      <c r="P72" s="729"/>
      <c r="Q72" s="730">
        <v>55393</v>
      </c>
      <c r="R72" s="731"/>
      <c r="S72" s="731"/>
      <c r="T72" s="731"/>
      <c r="U72" s="731"/>
      <c r="V72" s="731">
        <v>54257</v>
      </c>
      <c r="W72" s="731"/>
      <c r="X72" s="731"/>
      <c r="Y72" s="731"/>
      <c r="Z72" s="731"/>
      <c r="AA72" s="731">
        <v>1136</v>
      </c>
      <c r="AB72" s="731"/>
      <c r="AC72" s="731"/>
      <c r="AD72" s="731"/>
      <c r="AE72" s="731"/>
      <c r="AF72" s="731">
        <v>1136</v>
      </c>
      <c r="AG72" s="731"/>
      <c r="AH72" s="731"/>
      <c r="AI72" s="731"/>
      <c r="AJ72" s="731"/>
      <c r="AK72" s="731">
        <v>8114</v>
      </c>
      <c r="AL72" s="731"/>
      <c r="AM72" s="731"/>
      <c r="AN72" s="731"/>
      <c r="AO72" s="731"/>
      <c r="AP72" s="731" t="s">
        <v>201</v>
      </c>
      <c r="AQ72" s="731"/>
      <c r="AR72" s="731"/>
      <c r="AS72" s="731"/>
      <c r="AT72" s="731"/>
      <c r="AU72" s="731" t="s">
        <v>201</v>
      </c>
      <c r="AV72" s="731"/>
      <c r="AW72" s="731"/>
      <c r="AX72" s="731"/>
      <c r="AY72" s="731"/>
      <c r="AZ72" s="737"/>
      <c r="BA72" s="737"/>
      <c r="BB72" s="737"/>
      <c r="BC72" s="737"/>
      <c r="BD72" s="738"/>
      <c r="BE72" s="55"/>
      <c r="BF72" s="55"/>
      <c r="BG72" s="55"/>
      <c r="BH72" s="55"/>
      <c r="BI72" s="55"/>
      <c r="BJ72" s="55"/>
      <c r="BK72" s="55"/>
      <c r="BL72" s="55"/>
      <c r="BM72" s="55"/>
      <c r="BN72" s="55"/>
      <c r="BO72" s="55"/>
      <c r="BP72" s="55"/>
      <c r="BQ72" s="52">
        <v>66</v>
      </c>
      <c r="BR72" s="73"/>
      <c r="BS72" s="785"/>
      <c r="BT72" s="786"/>
      <c r="BU72" s="786"/>
      <c r="BV72" s="786"/>
      <c r="BW72" s="786"/>
      <c r="BX72" s="786"/>
      <c r="BY72" s="786"/>
      <c r="BZ72" s="786"/>
      <c r="CA72" s="786"/>
      <c r="CB72" s="786"/>
      <c r="CC72" s="786"/>
      <c r="CD72" s="786"/>
      <c r="CE72" s="786"/>
      <c r="CF72" s="786"/>
      <c r="CG72" s="792"/>
      <c r="CH72" s="782"/>
      <c r="CI72" s="783"/>
      <c r="CJ72" s="783"/>
      <c r="CK72" s="783"/>
      <c r="CL72" s="784"/>
      <c r="CM72" s="782"/>
      <c r="CN72" s="783"/>
      <c r="CO72" s="783"/>
      <c r="CP72" s="783"/>
      <c r="CQ72" s="784"/>
      <c r="CR72" s="782"/>
      <c r="CS72" s="783"/>
      <c r="CT72" s="783"/>
      <c r="CU72" s="783"/>
      <c r="CV72" s="784"/>
      <c r="CW72" s="782"/>
      <c r="CX72" s="783"/>
      <c r="CY72" s="783"/>
      <c r="CZ72" s="783"/>
      <c r="DA72" s="784"/>
      <c r="DB72" s="782"/>
      <c r="DC72" s="783"/>
      <c r="DD72" s="783"/>
      <c r="DE72" s="783"/>
      <c r="DF72" s="784"/>
      <c r="DG72" s="782"/>
      <c r="DH72" s="783"/>
      <c r="DI72" s="783"/>
      <c r="DJ72" s="783"/>
      <c r="DK72" s="784"/>
      <c r="DL72" s="782"/>
      <c r="DM72" s="783"/>
      <c r="DN72" s="783"/>
      <c r="DO72" s="783"/>
      <c r="DP72" s="784"/>
      <c r="DQ72" s="782"/>
      <c r="DR72" s="783"/>
      <c r="DS72" s="783"/>
      <c r="DT72" s="783"/>
      <c r="DU72" s="784"/>
      <c r="DV72" s="785"/>
      <c r="DW72" s="786"/>
      <c r="DX72" s="786"/>
      <c r="DY72" s="786"/>
      <c r="DZ72" s="787"/>
      <c r="EA72" s="48"/>
    </row>
    <row r="73" spans="1:131" ht="26.25" customHeight="1" x14ac:dyDescent="0.15">
      <c r="A73" s="52">
        <v>6</v>
      </c>
      <c r="B73" s="727"/>
      <c r="C73" s="728"/>
      <c r="D73" s="728"/>
      <c r="E73" s="728"/>
      <c r="F73" s="728"/>
      <c r="G73" s="728"/>
      <c r="H73" s="728"/>
      <c r="I73" s="728"/>
      <c r="J73" s="728"/>
      <c r="K73" s="728"/>
      <c r="L73" s="728"/>
      <c r="M73" s="728"/>
      <c r="N73" s="728"/>
      <c r="O73" s="728"/>
      <c r="P73" s="729"/>
      <c r="Q73" s="730"/>
      <c r="R73" s="731"/>
      <c r="S73" s="731"/>
      <c r="T73" s="731"/>
      <c r="U73" s="731"/>
      <c r="V73" s="731"/>
      <c r="W73" s="731"/>
      <c r="X73" s="731"/>
      <c r="Y73" s="731"/>
      <c r="Z73" s="731"/>
      <c r="AA73" s="731"/>
      <c r="AB73" s="731"/>
      <c r="AC73" s="731"/>
      <c r="AD73" s="731"/>
      <c r="AE73" s="731"/>
      <c r="AF73" s="731"/>
      <c r="AG73" s="731"/>
      <c r="AH73" s="731"/>
      <c r="AI73" s="731"/>
      <c r="AJ73" s="731"/>
      <c r="AK73" s="731"/>
      <c r="AL73" s="731"/>
      <c r="AM73" s="731"/>
      <c r="AN73" s="731"/>
      <c r="AO73" s="731"/>
      <c r="AP73" s="731"/>
      <c r="AQ73" s="731"/>
      <c r="AR73" s="731"/>
      <c r="AS73" s="731"/>
      <c r="AT73" s="731"/>
      <c r="AU73" s="731"/>
      <c r="AV73" s="731"/>
      <c r="AW73" s="731"/>
      <c r="AX73" s="731"/>
      <c r="AY73" s="731"/>
      <c r="AZ73" s="737"/>
      <c r="BA73" s="737"/>
      <c r="BB73" s="737"/>
      <c r="BC73" s="737"/>
      <c r="BD73" s="738"/>
      <c r="BE73" s="55"/>
      <c r="BF73" s="55"/>
      <c r="BG73" s="55"/>
      <c r="BH73" s="55"/>
      <c r="BI73" s="55"/>
      <c r="BJ73" s="55"/>
      <c r="BK73" s="55"/>
      <c r="BL73" s="55"/>
      <c r="BM73" s="55"/>
      <c r="BN73" s="55"/>
      <c r="BO73" s="55"/>
      <c r="BP73" s="55"/>
      <c r="BQ73" s="52">
        <v>67</v>
      </c>
      <c r="BR73" s="73"/>
      <c r="BS73" s="785"/>
      <c r="BT73" s="786"/>
      <c r="BU73" s="786"/>
      <c r="BV73" s="786"/>
      <c r="BW73" s="786"/>
      <c r="BX73" s="786"/>
      <c r="BY73" s="786"/>
      <c r="BZ73" s="786"/>
      <c r="CA73" s="786"/>
      <c r="CB73" s="786"/>
      <c r="CC73" s="786"/>
      <c r="CD73" s="786"/>
      <c r="CE73" s="786"/>
      <c r="CF73" s="786"/>
      <c r="CG73" s="792"/>
      <c r="CH73" s="782"/>
      <c r="CI73" s="783"/>
      <c r="CJ73" s="783"/>
      <c r="CK73" s="783"/>
      <c r="CL73" s="784"/>
      <c r="CM73" s="782"/>
      <c r="CN73" s="783"/>
      <c r="CO73" s="783"/>
      <c r="CP73" s="783"/>
      <c r="CQ73" s="784"/>
      <c r="CR73" s="782"/>
      <c r="CS73" s="783"/>
      <c r="CT73" s="783"/>
      <c r="CU73" s="783"/>
      <c r="CV73" s="784"/>
      <c r="CW73" s="782"/>
      <c r="CX73" s="783"/>
      <c r="CY73" s="783"/>
      <c r="CZ73" s="783"/>
      <c r="DA73" s="784"/>
      <c r="DB73" s="782"/>
      <c r="DC73" s="783"/>
      <c r="DD73" s="783"/>
      <c r="DE73" s="783"/>
      <c r="DF73" s="784"/>
      <c r="DG73" s="782"/>
      <c r="DH73" s="783"/>
      <c r="DI73" s="783"/>
      <c r="DJ73" s="783"/>
      <c r="DK73" s="784"/>
      <c r="DL73" s="782"/>
      <c r="DM73" s="783"/>
      <c r="DN73" s="783"/>
      <c r="DO73" s="783"/>
      <c r="DP73" s="784"/>
      <c r="DQ73" s="782"/>
      <c r="DR73" s="783"/>
      <c r="DS73" s="783"/>
      <c r="DT73" s="783"/>
      <c r="DU73" s="784"/>
      <c r="DV73" s="785"/>
      <c r="DW73" s="786"/>
      <c r="DX73" s="786"/>
      <c r="DY73" s="786"/>
      <c r="DZ73" s="787"/>
      <c r="EA73" s="48"/>
    </row>
    <row r="74" spans="1:131" ht="26.25" customHeight="1" x14ac:dyDescent="0.15">
      <c r="A74" s="52">
        <v>7</v>
      </c>
      <c r="B74" s="727"/>
      <c r="C74" s="728"/>
      <c r="D74" s="728"/>
      <c r="E74" s="728"/>
      <c r="F74" s="728"/>
      <c r="G74" s="728"/>
      <c r="H74" s="728"/>
      <c r="I74" s="728"/>
      <c r="J74" s="728"/>
      <c r="K74" s="728"/>
      <c r="L74" s="728"/>
      <c r="M74" s="728"/>
      <c r="N74" s="728"/>
      <c r="O74" s="728"/>
      <c r="P74" s="729"/>
      <c r="Q74" s="730"/>
      <c r="R74" s="731"/>
      <c r="S74" s="731"/>
      <c r="T74" s="731"/>
      <c r="U74" s="731"/>
      <c r="V74" s="731"/>
      <c r="W74" s="731"/>
      <c r="X74" s="731"/>
      <c r="Y74" s="731"/>
      <c r="Z74" s="731"/>
      <c r="AA74" s="731"/>
      <c r="AB74" s="731"/>
      <c r="AC74" s="731"/>
      <c r="AD74" s="731"/>
      <c r="AE74" s="731"/>
      <c r="AF74" s="731"/>
      <c r="AG74" s="731"/>
      <c r="AH74" s="731"/>
      <c r="AI74" s="731"/>
      <c r="AJ74" s="731"/>
      <c r="AK74" s="731"/>
      <c r="AL74" s="731"/>
      <c r="AM74" s="731"/>
      <c r="AN74" s="731"/>
      <c r="AO74" s="731"/>
      <c r="AP74" s="731"/>
      <c r="AQ74" s="731"/>
      <c r="AR74" s="731"/>
      <c r="AS74" s="731"/>
      <c r="AT74" s="731"/>
      <c r="AU74" s="731"/>
      <c r="AV74" s="731"/>
      <c r="AW74" s="731"/>
      <c r="AX74" s="731"/>
      <c r="AY74" s="731"/>
      <c r="AZ74" s="737"/>
      <c r="BA74" s="737"/>
      <c r="BB74" s="737"/>
      <c r="BC74" s="737"/>
      <c r="BD74" s="738"/>
      <c r="BE74" s="55"/>
      <c r="BF74" s="55"/>
      <c r="BG74" s="55"/>
      <c r="BH74" s="55"/>
      <c r="BI74" s="55"/>
      <c r="BJ74" s="55"/>
      <c r="BK74" s="55"/>
      <c r="BL74" s="55"/>
      <c r="BM74" s="55"/>
      <c r="BN74" s="55"/>
      <c r="BO74" s="55"/>
      <c r="BP74" s="55"/>
      <c r="BQ74" s="52">
        <v>68</v>
      </c>
      <c r="BR74" s="73"/>
      <c r="BS74" s="785"/>
      <c r="BT74" s="786"/>
      <c r="BU74" s="786"/>
      <c r="BV74" s="786"/>
      <c r="BW74" s="786"/>
      <c r="BX74" s="786"/>
      <c r="BY74" s="786"/>
      <c r="BZ74" s="786"/>
      <c r="CA74" s="786"/>
      <c r="CB74" s="786"/>
      <c r="CC74" s="786"/>
      <c r="CD74" s="786"/>
      <c r="CE74" s="786"/>
      <c r="CF74" s="786"/>
      <c r="CG74" s="792"/>
      <c r="CH74" s="782"/>
      <c r="CI74" s="783"/>
      <c r="CJ74" s="783"/>
      <c r="CK74" s="783"/>
      <c r="CL74" s="784"/>
      <c r="CM74" s="782"/>
      <c r="CN74" s="783"/>
      <c r="CO74" s="783"/>
      <c r="CP74" s="783"/>
      <c r="CQ74" s="784"/>
      <c r="CR74" s="782"/>
      <c r="CS74" s="783"/>
      <c r="CT74" s="783"/>
      <c r="CU74" s="783"/>
      <c r="CV74" s="784"/>
      <c r="CW74" s="782"/>
      <c r="CX74" s="783"/>
      <c r="CY74" s="783"/>
      <c r="CZ74" s="783"/>
      <c r="DA74" s="784"/>
      <c r="DB74" s="782"/>
      <c r="DC74" s="783"/>
      <c r="DD74" s="783"/>
      <c r="DE74" s="783"/>
      <c r="DF74" s="784"/>
      <c r="DG74" s="782"/>
      <c r="DH74" s="783"/>
      <c r="DI74" s="783"/>
      <c r="DJ74" s="783"/>
      <c r="DK74" s="784"/>
      <c r="DL74" s="782"/>
      <c r="DM74" s="783"/>
      <c r="DN74" s="783"/>
      <c r="DO74" s="783"/>
      <c r="DP74" s="784"/>
      <c r="DQ74" s="782"/>
      <c r="DR74" s="783"/>
      <c r="DS74" s="783"/>
      <c r="DT74" s="783"/>
      <c r="DU74" s="784"/>
      <c r="DV74" s="785"/>
      <c r="DW74" s="786"/>
      <c r="DX74" s="786"/>
      <c r="DY74" s="786"/>
      <c r="DZ74" s="787"/>
      <c r="EA74" s="48"/>
    </row>
    <row r="75" spans="1:131" ht="26.25" customHeight="1" x14ac:dyDescent="0.15">
      <c r="A75" s="52">
        <v>8</v>
      </c>
      <c r="B75" s="727"/>
      <c r="C75" s="728"/>
      <c r="D75" s="728"/>
      <c r="E75" s="728"/>
      <c r="F75" s="728"/>
      <c r="G75" s="728"/>
      <c r="H75" s="728"/>
      <c r="I75" s="728"/>
      <c r="J75" s="728"/>
      <c r="K75" s="728"/>
      <c r="L75" s="728"/>
      <c r="M75" s="728"/>
      <c r="N75" s="728"/>
      <c r="O75" s="728"/>
      <c r="P75" s="729"/>
      <c r="Q75" s="739"/>
      <c r="R75" s="734"/>
      <c r="S75" s="734"/>
      <c r="T75" s="734"/>
      <c r="U75" s="736"/>
      <c r="V75" s="732"/>
      <c r="W75" s="734"/>
      <c r="X75" s="734"/>
      <c r="Y75" s="734"/>
      <c r="Z75" s="736"/>
      <c r="AA75" s="732"/>
      <c r="AB75" s="734"/>
      <c r="AC75" s="734"/>
      <c r="AD75" s="734"/>
      <c r="AE75" s="736"/>
      <c r="AF75" s="732"/>
      <c r="AG75" s="734"/>
      <c r="AH75" s="734"/>
      <c r="AI75" s="734"/>
      <c r="AJ75" s="736"/>
      <c r="AK75" s="732"/>
      <c r="AL75" s="734"/>
      <c r="AM75" s="734"/>
      <c r="AN75" s="734"/>
      <c r="AO75" s="736"/>
      <c r="AP75" s="732"/>
      <c r="AQ75" s="734"/>
      <c r="AR75" s="734"/>
      <c r="AS75" s="734"/>
      <c r="AT75" s="736"/>
      <c r="AU75" s="732"/>
      <c r="AV75" s="734"/>
      <c r="AW75" s="734"/>
      <c r="AX75" s="734"/>
      <c r="AY75" s="736"/>
      <c r="AZ75" s="737"/>
      <c r="BA75" s="737"/>
      <c r="BB75" s="737"/>
      <c r="BC75" s="737"/>
      <c r="BD75" s="738"/>
      <c r="BE75" s="55"/>
      <c r="BF75" s="55"/>
      <c r="BG75" s="55"/>
      <c r="BH75" s="55"/>
      <c r="BI75" s="55"/>
      <c r="BJ75" s="55"/>
      <c r="BK75" s="55"/>
      <c r="BL75" s="55"/>
      <c r="BM75" s="55"/>
      <c r="BN75" s="55"/>
      <c r="BO75" s="55"/>
      <c r="BP75" s="55"/>
      <c r="BQ75" s="52">
        <v>69</v>
      </c>
      <c r="BR75" s="73"/>
      <c r="BS75" s="785"/>
      <c r="BT75" s="786"/>
      <c r="BU75" s="786"/>
      <c r="BV75" s="786"/>
      <c r="BW75" s="786"/>
      <c r="BX75" s="786"/>
      <c r="BY75" s="786"/>
      <c r="BZ75" s="786"/>
      <c r="CA75" s="786"/>
      <c r="CB75" s="786"/>
      <c r="CC75" s="786"/>
      <c r="CD75" s="786"/>
      <c r="CE75" s="786"/>
      <c r="CF75" s="786"/>
      <c r="CG75" s="792"/>
      <c r="CH75" s="782"/>
      <c r="CI75" s="783"/>
      <c r="CJ75" s="783"/>
      <c r="CK75" s="783"/>
      <c r="CL75" s="784"/>
      <c r="CM75" s="782"/>
      <c r="CN75" s="783"/>
      <c r="CO75" s="783"/>
      <c r="CP75" s="783"/>
      <c r="CQ75" s="784"/>
      <c r="CR75" s="782"/>
      <c r="CS75" s="783"/>
      <c r="CT75" s="783"/>
      <c r="CU75" s="783"/>
      <c r="CV75" s="784"/>
      <c r="CW75" s="782"/>
      <c r="CX75" s="783"/>
      <c r="CY75" s="783"/>
      <c r="CZ75" s="783"/>
      <c r="DA75" s="784"/>
      <c r="DB75" s="782"/>
      <c r="DC75" s="783"/>
      <c r="DD75" s="783"/>
      <c r="DE75" s="783"/>
      <c r="DF75" s="784"/>
      <c r="DG75" s="782"/>
      <c r="DH75" s="783"/>
      <c r="DI75" s="783"/>
      <c r="DJ75" s="783"/>
      <c r="DK75" s="784"/>
      <c r="DL75" s="782"/>
      <c r="DM75" s="783"/>
      <c r="DN75" s="783"/>
      <c r="DO75" s="783"/>
      <c r="DP75" s="784"/>
      <c r="DQ75" s="782"/>
      <c r="DR75" s="783"/>
      <c r="DS75" s="783"/>
      <c r="DT75" s="783"/>
      <c r="DU75" s="784"/>
      <c r="DV75" s="785"/>
      <c r="DW75" s="786"/>
      <c r="DX75" s="786"/>
      <c r="DY75" s="786"/>
      <c r="DZ75" s="787"/>
      <c r="EA75" s="48"/>
    </row>
    <row r="76" spans="1:131" ht="26.25" customHeight="1" x14ac:dyDescent="0.15">
      <c r="A76" s="52">
        <v>9</v>
      </c>
      <c r="B76" s="727"/>
      <c r="C76" s="728"/>
      <c r="D76" s="728"/>
      <c r="E76" s="728"/>
      <c r="F76" s="728"/>
      <c r="G76" s="728"/>
      <c r="H76" s="728"/>
      <c r="I76" s="728"/>
      <c r="J76" s="728"/>
      <c r="K76" s="728"/>
      <c r="L76" s="728"/>
      <c r="M76" s="728"/>
      <c r="N76" s="728"/>
      <c r="O76" s="728"/>
      <c r="P76" s="729"/>
      <c r="Q76" s="739"/>
      <c r="R76" s="734"/>
      <c r="S76" s="734"/>
      <c r="T76" s="734"/>
      <c r="U76" s="736"/>
      <c r="V76" s="732"/>
      <c r="W76" s="734"/>
      <c r="X76" s="734"/>
      <c r="Y76" s="734"/>
      <c r="Z76" s="736"/>
      <c r="AA76" s="732"/>
      <c r="AB76" s="734"/>
      <c r="AC76" s="734"/>
      <c r="AD76" s="734"/>
      <c r="AE76" s="736"/>
      <c r="AF76" s="732"/>
      <c r="AG76" s="734"/>
      <c r="AH76" s="734"/>
      <c r="AI76" s="734"/>
      <c r="AJ76" s="736"/>
      <c r="AK76" s="732"/>
      <c r="AL76" s="734"/>
      <c r="AM76" s="734"/>
      <c r="AN76" s="734"/>
      <c r="AO76" s="736"/>
      <c r="AP76" s="732"/>
      <c r="AQ76" s="734"/>
      <c r="AR76" s="734"/>
      <c r="AS76" s="734"/>
      <c r="AT76" s="736"/>
      <c r="AU76" s="732"/>
      <c r="AV76" s="734"/>
      <c r="AW76" s="734"/>
      <c r="AX76" s="734"/>
      <c r="AY76" s="736"/>
      <c r="AZ76" s="737"/>
      <c r="BA76" s="737"/>
      <c r="BB76" s="737"/>
      <c r="BC76" s="737"/>
      <c r="BD76" s="738"/>
      <c r="BE76" s="55"/>
      <c r="BF76" s="55"/>
      <c r="BG76" s="55"/>
      <c r="BH76" s="55"/>
      <c r="BI76" s="55"/>
      <c r="BJ76" s="55"/>
      <c r="BK76" s="55"/>
      <c r="BL76" s="55"/>
      <c r="BM76" s="55"/>
      <c r="BN76" s="55"/>
      <c r="BO76" s="55"/>
      <c r="BP76" s="55"/>
      <c r="BQ76" s="52">
        <v>70</v>
      </c>
      <c r="BR76" s="73"/>
      <c r="BS76" s="785"/>
      <c r="BT76" s="786"/>
      <c r="BU76" s="786"/>
      <c r="BV76" s="786"/>
      <c r="BW76" s="786"/>
      <c r="BX76" s="786"/>
      <c r="BY76" s="786"/>
      <c r="BZ76" s="786"/>
      <c r="CA76" s="786"/>
      <c r="CB76" s="786"/>
      <c r="CC76" s="786"/>
      <c r="CD76" s="786"/>
      <c r="CE76" s="786"/>
      <c r="CF76" s="786"/>
      <c r="CG76" s="792"/>
      <c r="CH76" s="782"/>
      <c r="CI76" s="783"/>
      <c r="CJ76" s="783"/>
      <c r="CK76" s="783"/>
      <c r="CL76" s="784"/>
      <c r="CM76" s="782"/>
      <c r="CN76" s="783"/>
      <c r="CO76" s="783"/>
      <c r="CP76" s="783"/>
      <c r="CQ76" s="784"/>
      <c r="CR76" s="782"/>
      <c r="CS76" s="783"/>
      <c r="CT76" s="783"/>
      <c r="CU76" s="783"/>
      <c r="CV76" s="784"/>
      <c r="CW76" s="782"/>
      <c r="CX76" s="783"/>
      <c r="CY76" s="783"/>
      <c r="CZ76" s="783"/>
      <c r="DA76" s="784"/>
      <c r="DB76" s="782"/>
      <c r="DC76" s="783"/>
      <c r="DD76" s="783"/>
      <c r="DE76" s="783"/>
      <c r="DF76" s="784"/>
      <c r="DG76" s="782"/>
      <c r="DH76" s="783"/>
      <c r="DI76" s="783"/>
      <c r="DJ76" s="783"/>
      <c r="DK76" s="784"/>
      <c r="DL76" s="782"/>
      <c r="DM76" s="783"/>
      <c r="DN76" s="783"/>
      <c r="DO76" s="783"/>
      <c r="DP76" s="784"/>
      <c r="DQ76" s="782"/>
      <c r="DR76" s="783"/>
      <c r="DS76" s="783"/>
      <c r="DT76" s="783"/>
      <c r="DU76" s="784"/>
      <c r="DV76" s="785"/>
      <c r="DW76" s="786"/>
      <c r="DX76" s="786"/>
      <c r="DY76" s="786"/>
      <c r="DZ76" s="787"/>
      <c r="EA76" s="48"/>
    </row>
    <row r="77" spans="1:131" ht="26.25" customHeight="1" x14ac:dyDescent="0.15">
      <c r="A77" s="52">
        <v>10</v>
      </c>
      <c r="B77" s="727"/>
      <c r="C77" s="728"/>
      <c r="D77" s="728"/>
      <c r="E77" s="728"/>
      <c r="F77" s="728"/>
      <c r="G77" s="728"/>
      <c r="H77" s="728"/>
      <c r="I77" s="728"/>
      <c r="J77" s="728"/>
      <c r="K77" s="728"/>
      <c r="L77" s="728"/>
      <c r="M77" s="728"/>
      <c r="N77" s="728"/>
      <c r="O77" s="728"/>
      <c r="P77" s="729"/>
      <c r="Q77" s="739"/>
      <c r="R77" s="734"/>
      <c r="S77" s="734"/>
      <c r="T77" s="734"/>
      <c r="U77" s="736"/>
      <c r="V77" s="732"/>
      <c r="W77" s="734"/>
      <c r="X77" s="734"/>
      <c r="Y77" s="734"/>
      <c r="Z77" s="736"/>
      <c r="AA77" s="732"/>
      <c r="AB77" s="734"/>
      <c r="AC77" s="734"/>
      <c r="AD77" s="734"/>
      <c r="AE77" s="736"/>
      <c r="AF77" s="732"/>
      <c r="AG77" s="734"/>
      <c r="AH77" s="734"/>
      <c r="AI77" s="734"/>
      <c r="AJ77" s="736"/>
      <c r="AK77" s="732"/>
      <c r="AL77" s="734"/>
      <c r="AM77" s="734"/>
      <c r="AN77" s="734"/>
      <c r="AO77" s="736"/>
      <c r="AP77" s="732"/>
      <c r="AQ77" s="734"/>
      <c r="AR77" s="734"/>
      <c r="AS77" s="734"/>
      <c r="AT77" s="736"/>
      <c r="AU77" s="732"/>
      <c r="AV77" s="734"/>
      <c r="AW77" s="734"/>
      <c r="AX77" s="734"/>
      <c r="AY77" s="736"/>
      <c r="AZ77" s="737"/>
      <c r="BA77" s="737"/>
      <c r="BB77" s="737"/>
      <c r="BC77" s="737"/>
      <c r="BD77" s="738"/>
      <c r="BE77" s="55"/>
      <c r="BF77" s="55"/>
      <c r="BG77" s="55"/>
      <c r="BH77" s="55"/>
      <c r="BI77" s="55"/>
      <c r="BJ77" s="55"/>
      <c r="BK77" s="55"/>
      <c r="BL77" s="55"/>
      <c r="BM77" s="55"/>
      <c r="BN77" s="55"/>
      <c r="BO77" s="55"/>
      <c r="BP77" s="55"/>
      <c r="BQ77" s="52">
        <v>71</v>
      </c>
      <c r="BR77" s="73"/>
      <c r="BS77" s="785"/>
      <c r="BT77" s="786"/>
      <c r="BU77" s="786"/>
      <c r="BV77" s="786"/>
      <c r="BW77" s="786"/>
      <c r="BX77" s="786"/>
      <c r="BY77" s="786"/>
      <c r="BZ77" s="786"/>
      <c r="CA77" s="786"/>
      <c r="CB77" s="786"/>
      <c r="CC77" s="786"/>
      <c r="CD77" s="786"/>
      <c r="CE77" s="786"/>
      <c r="CF77" s="786"/>
      <c r="CG77" s="792"/>
      <c r="CH77" s="782"/>
      <c r="CI77" s="783"/>
      <c r="CJ77" s="783"/>
      <c r="CK77" s="783"/>
      <c r="CL77" s="784"/>
      <c r="CM77" s="782"/>
      <c r="CN77" s="783"/>
      <c r="CO77" s="783"/>
      <c r="CP77" s="783"/>
      <c r="CQ77" s="784"/>
      <c r="CR77" s="782"/>
      <c r="CS77" s="783"/>
      <c r="CT77" s="783"/>
      <c r="CU77" s="783"/>
      <c r="CV77" s="784"/>
      <c r="CW77" s="782"/>
      <c r="CX77" s="783"/>
      <c r="CY77" s="783"/>
      <c r="CZ77" s="783"/>
      <c r="DA77" s="784"/>
      <c r="DB77" s="782"/>
      <c r="DC77" s="783"/>
      <c r="DD77" s="783"/>
      <c r="DE77" s="783"/>
      <c r="DF77" s="784"/>
      <c r="DG77" s="782"/>
      <c r="DH77" s="783"/>
      <c r="DI77" s="783"/>
      <c r="DJ77" s="783"/>
      <c r="DK77" s="784"/>
      <c r="DL77" s="782"/>
      <c r="DM77" s="783"/>
      <c r="DN77" s="783"/>
      <c r="DO77" s="783"/>
      <c r="DP77" s="784"/>
      <c r="DQ77" s="782"/>
      <c r="DR77" s="783"/>
      <c r="DS77" s="783"/>
      <c r="DT77" s="783"/>
      <c r="DU77" s="784"/>
      <c r="DV77" s="785"/>
      <c r="DW77" s="786"/>
      <c r="DX77" s="786"/>
      <c r="DY77" s="786"/>
      <c r="DZ77" s="787"/>
      <c r="EA77" s="48"/>
    </row>
    <row r="78" spans="1:131" ht="26.25" customHeight="1" x14ac:dyDescent="0.15">
      <c r="A78" s="52">
        <v>11</v>
      </c>
      <c r="B78" s="727"/>
      <c r="C78" s="728"/>
      <c r="D78" s="728"/>
      <c r="E78" s="728"/>
      <c r="F78" s="728"/>
      <c r="G78" s="728"/>
      <c r="H78" s="728"/>
      <c r="I78" s="728"/>
      <c r="J78" s="728"/>
      <c r="K78" s="728"/>
      <c r="L78" s="728"/>
      <c r="M78" s="728"/>
      <c r="N78" s="728"/>
      <c r="O78" s="728"/>
      <c r="P78" s="729"/>
      <c r="Q78" s="730"/>
      <c r="R78" s="731"/>
      <c r="S78" s="731"/>
      <c r="T78" s="731"/>
      <c r="U78" s="731"/>
      <c r="V78" s="731"/>
      <c r="W78" s="731"/>
      <c r="X78" s="731"/>
      <c r="Y78" s="731"/>
      <c r="Z78" s="731"/>
      <c r="AA78" s="731"/>
      <c r="AB78" s="731"/>
      <c r="AC78" s="731"/>
      <c r="AD78" s="731"/>
      <c r="AE78" s="731"/>
      <c r="AF78" s="731"/>
      <c r="AG78" s="731"/>
      <c r="AH78" s="731"/>
      <c r="AI78" s="731"/>
      <c r="AJ78" s="731"/>
      <c r="AK78" s="731"/>
      <c r="AL78" s="731"/>
      <c r="AM78" s="731"/>
      <c r="AN78" s="731"/>
      <c r="AO78" s="731"/>
      <c r="AP78" s="731"/>
      <c r="AQ78" s="731"/>
      <c r="AR78" s="731"/>
      <c r="AS78" s="731"/>
      <c r="AT78" s="731"/>
      <c r="AU78" s="731"/>
      <c r="AV78" s="731"/>
      <c r="AW78" s="731"/>
      <c r="AX78" s="731"/>
      <c r="AY78" s="731"/>
      <c r="AZ78" s="737"/>
      <c r="BA78" s="737"/>
      <c r="BB78" s="737"/>
      <c r="BC78" s="737"/>
      <c r="BD78" s="738"/>
      <c r="BE78" s="55"/>
      <c r="BF78" s="55"/>
      <c r="BG78" s="55"/>
      <c r="BH78" s="55"/>
      <c r="BI78" s="55"/>
      <c r="BJ78" s="48"/>
      <c r="BK78" s="48"/>
      <c r="BL78" s="48"/>
      <c r="BM78" s="48"/>
      <c r="BN78" s="48"/>
      <c r="BO78" s="55"/>
      <c r="BP78" s="55"/>
      <c r="BQ78" s="52">
        <v>72</v>
      </c>
      <c r="BR78" s="73"/>
      <c r="BS78" s="785"/>
      <c r="BT78" s="786"/>
      <c r="BU78" s="786"/>
      <c r="BV78" s="786"/>
      <c r="BW78" s="786"/>
      <c r="BX78" s="786"/>
      <c r="BY78" s="786"/>
      <c r="BZ78" s="786"/>
      <c r="CA78" s="786"/>
      <c r="CB78" s="786"/>
      <c r="CC78" s="786"/>
      <c r="CD78" s="786"/>
      <c r="CE78" s="786"/>
      <c r="CF78" s="786"/>
      <c r="CG78" s="792"/>
      <c r="CH78" s="782"/>
      <c r="CI78" s="783"/>
      <c r="CJ78" s="783"/>
      <c r="CK78" s="783"/>
      <c r="CL78" s="784"/>
      <c r="CM78" s="782"/>
      <c r="CN78" s="783"/>
      <c r="CO78" s="783"/>
      <c r="CP78" s="783"/>
      <c r="CQ78" s="784"/>
      <c r="CR78" s="782"/>
      <c r="CS78" s="783"/>
      <c r="CT78" s="783"/>
      <c r="CU78" s="783"/>
      <c r="CV78" s="784"/>
      <c r="CW78" s="782"/>
      <c r="CX78" s="783"/>
      <c r="CY78" s="783"/>
      <c r="CZ78" s="783"/>
      <c r="DA78" s="784"/>
      <c r="DB78" s="782"/>
      <c r="DC78" s="783"/>
      <c r="DD78" s="783"/>
      <c r="DE78" s="783"/>
      <c r="DF78" s="784"/>
      <c r="DG78" s="782"/>
      <c r="DH78" s="783"/>
      <c r="DI78" s="783"/>
      <c r="DJ78" s="783"/>
      <c r="DK78" s="784"/>
      <c r="DL78" s="782"/>
      <c r="DM78" s="783"/>
      <c r="DN78" s="783"/>
      <c r="DO78" s="783"/>
      <c r="DP78" s="784"/>
      <c r="DQ78" s="782"/>
      <c r="DR78" s="783"/>
      <c r="DS78" s="783"/>
      <c r="DT78" s="783"/>
      <c r="DU78" s="784"/>
      <c r="DV78" s="785"/>
      <c r="DW78" s="786"/>
      <c r="DX78" s="786"/>
      <c r="DY78" s="786"/>
      <c r="DZ78" s="787"/>
      <c r="EA78" s="48"/>
    </row>
    <row r="79" spans="1:131" ht="26.25" customHeight="1" x14ac:dyDescent="0.15">
      <c r="A79" s="52">
        <v>12</v>
      </c>
      <c r="B79" s="727"/>
      <c r="C79" s="728"/>
      <c r="D79" s="728"/>
      <c r="E79" s="728"/>
      <c r="F79" s="728"/>
      <c r="G79" s="728"/>
      <c r="H79" s="728"/>
      <c r="I79" s="728"/>
      <c r="J79" s="728"/>
      <c r="K79" s="728"/>
      <c r="L79" s="728"/>
      <c r="M79" s="728"/>
      <c r="N79" s="728"/>
      <c r="O79" s="728"/>
      <c r="P79" s="729"/>
      <c r="Q79" s="730"/>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731"/>
      <c r="AP79" s="731"/>
      <c r="AQ79" s="731"/>
      <c r="AR79" s="731"/>
      <c r="AS79" s="731"/>
      <c r="AT79" s="731"/>
      <c r="AU79" s="731"/>
      <c r="AV79" s="731"/>
      <c r="AW79" s="731"/>
      <c r="AX79" s="731"/>
      <c r="AY79" s="731"/>
      <c r="AZ79" s="737"/>
      <c r="BA79" s="737"/>
      <c r="BB79" s="737"/>
      <c r="BC79" s="737"/>
      <c r="BD79" s="738"/>
      <c r="BE79" s="55"/>
      <c r="BF79" s="55"/>
      <c r="BG79" s="55"/>
      <c r="BH79" s="55"/>
      <c r="BI79" s="55"/>
      <c r="BJ79" s="48"/>
      <c r="BK79" s="48"/>
      <c r="BL79" s="48"/>
      <c r="BM79" s="48"/>
      <c r="BN79" s="48"/>
      <c r="BO79" s="55"/>
      <c r="BP79" s="55"/>
      <c r="BQ79" s="52">
        <v>73</v>
      </c>
      <c r="BR79" s="73"/>
      <c r="BS79" s="785"/>
      <c r="BT79" s="786"/>
      <c r="BU79" s="786"/>
      <c r="BV79" s="786"/>
      <c r="BW79" s="786"/>
      <c r="BX79" s="786"/>
      <c r="BY79" s="786"/>
      <c r="BZ79" s="786"/>
      <c r="CA79" s="786"/>
      <c r="CB79" s="786"/>
      <c r="CC79" s="786"/>
      <c r="CD79" s="786"/>
      <c r="CE79" s="786"/>
      <c r="CF79" s="786"/>
      <c r="CG79" s="792"/>
      <c r="CH79" s="782"/>
      <c r="CI79" s="783"/>
      <c r="CJ79" s="783"/>
      <c r="CK79" s="783"/>
      <c r="CL79" s="784"/>
      <c r="CM79" s="782"/>
      <c r="CN79" s="783"/>
      <c r="CO79" s="783"/>
      <c r="CP79" s="783"/>
      <c r="CQ79" s="784"/>
      <c r="CR79" s="782"/>
      <c r="CS79" s="783"/>
      <c r="CT79" s="783"/>
      <c r="CU79" s="783"/>
      <c r="CV79" s="784"/>
      <c r="CW79" s="782"/>
      <c r="CX79" s="783"/>
      <c r="CY79" s="783"/>
      <c r="CZ79" s="783"/>
      <c r="DA79" s="784"/>
      <c r="DB79" s="782"/>
      <c r="DC79" s="783"/>
      <c r="DD79" s="783"/>
      <c r="DE79" s="783"/>
      <c r="DF79" s="784"/>
      <c r="DG79" s="782"/>
      <c r="DH79" s="783"/>
      <c r="DI79" s="783"/>
      <c r="DJ79" s="783"/>
      <c r="DK79" s="784"/>
      <c r="DL79" s="782"/>
      <c r="DM79" s="783"/>
      <c r="DN79" s="783"/>
      <c r="DO79" s="783"/>
      <c r="DP79" s="784"/>
      <c r="DQ79" s="782"/>
      <c r="DR79" s="783"/>
      <c r="DS79" s="783"/>
      <c r="DT79" s="783"/>
      <c r="DU79" s="784"/>
      <c r="DV79" s="785"/>
      <c r="DW79" s="786"/>
      <c r="DX79" s="786"/>
      <c r="DY79" s="786"/>
      <c r="DZ79" s="787"/>
      <c r="EA79" s="48"/>
    </row>
    <row r="80" spans="1:131" ht="26.25" customHeight="1" x14ac:dyDescent="0.15">
      <c r="A80" s="52">
        <v>13</v>
      </c>
      <c r="B80" s="727"/>
      <c r="C80" s="728"/>
      <c r="D80" s="728"/>
      <c r="E80" s="728"/>
      <c r="F80" s="728"/>
      <c r="G80" s="728"/>
      <c r="H80" s="728"/>
      <c r="I80" s="728"/>
      <c r="J80" s="728"/>
      <c r="K80" s="728"/>
      <c r="L80" s="728"/>
      <c r="M80" s="728"/>
      <c r="N80" s="728"/>
      <c r="O80" s="728"/>
      <c r="P80" s="729"/>
      <c r="Q80" s="730"/>
      <c r="R80" s="731"/>
      <c r="S80" s="731"/>
      <c r="T80" s="731"/>
      <c r="U80" s="731"/>
      <c r="V80" s="731"/>
      <c r="W80" s="731"/>
      <c r="X80" s="731"/>
      <c r="Y80" s="731"/>
      <c r="Z80" s="731"/>
      <c r="AA80" s="731"/>
      <c r="AB80" s="731"/>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1"/>
      <c r="AY80" s="731"/>
      <c r="AZ80" s="737"/>
      <c r="BA80" s="737"/>
      <c r="BB80" s="737"/>
      <c r="BC80" s="737"/>
      <c r="BD80" s="738"/>
      <c r="BE80" s="55"/>
      <c r="BF80" s="55"/>
      <c r="BG80" s="55"/>
      <c r="BH80" s="55"/>
      <c r="BI80" s="55"/>
      <c r="BJ80" s="55"/>
      <c r="BK80" s="55"/>
      <c r="BL80" s="55"/>
      <c r="BM80" s="55"/>
      <c r="BN80" s="55"/>
      <c r="BO80" s="55"/>
      <c r="BP80" s="55"/>
      <c r="BQ80" s="52">
        <v>74</v>
      </c>
      <c r="BR80" s="73"/>
      <c r="BS80" s="785"/>
      <c r="BT80" s="786"/>
      <c r="BU80" s="786"/>
      <c r="BV80" s="786"/>
      <c r="BW80" s="786"/>
      <c r="BX80" s="786"/>
      <c r="BY80" s="786"/>
      <c r="BZ80" s="786"/>
      <c r="CA80" s="786"/>
      <c r="CB80" s="786"/>
      <c r="CC80" s="786"/>
      <c r="CD80" s="786"/>
      <c r="CE80" s="786"/>
      <c r="CF80" s="786"/>
      <c r="CG80" s="792"/>
      <c r="CH80" s="782"/>
      <c r="CI80" s="783"/>
      <c r="CJ80" s="783"/>
      <c r="CK80" s="783"/>
      <c r="CL80" s="784"/>
      <c r="CM80" s="782"/>
      <c r="CN80" s="783"/>
      <c r="CO80" s="783"/>
      <c r="CP80" s="783"/>
      <c r="CQ80" s="784"/>
      <c r="CR80" s="782"/>
      <c r="CS80" s="783"/>
      <c r="CT80" s="783"/>
      <c r="CU80" s="783"/>
      <c r="CV80" s="784"/>
      <c r="CW80" s="782"/>
      <c r="CX80" s="783"/>
      <c r="CY80" s="783"/>
      <c r="CZ80" s="783"/>
      <c r="DA80" s="784"/>
      <c r="DB80" s="782"/>
      <c r="DC80" s="783"/>
      <c r="DD80" s="783"/>
      <c r="DE80" s="783"/>
      <c r="DF80" s="784"/>
      <c r="DG80" s="782"/>
      <c r="DH80" s="783"/>
      <c r="DI80" s="783"/>
      <c r="DJ80" s="783"/>
      <c r="DK80" s="784"/>
      <c r="DL80" s="782"/>
      <c r="DM80" s="783"/>
      <c r="DN80" s="783"/>
      <c r="DO80" s="783"/>
      <c r="DP80" s="784"/>
      <c r="DQ80" s="782"/>
      <c r="DR80" s="783"/>
      <c r="DS80" s="783"/>
      <c r="DT80" s="783"/>
      <c r="DU80" s="784"/>
      <c r="DV80" s="785"/>
      <c r="DW80" s="786"/>
      <c r="DX80" s="786"/>
      <c r="DY80" s="786"/>
      <c r="DZ80" s="787"/>
      <c r="EA80" s="48"/>
    </row>
    <row r="81" spans="1:131" ht="26.25" customHeight="1" x14ac:dyDescent="0.15">
      <c r="A81" s="52">
        <v>14</v>
      </c>
      <c r="B81" s="727"/>
      <c r="C81" s="728"/>
      <c r="D81" s="728"/>
      <c r="E81" s="728"/>
      <c r="F81" s="728"/>
      <c r="G81" s="728"/>
      <c r="H81" s="728"/>
      <c r="I81" s="728"/>
      <c r="J81" s="728"/>
      <c r="K81" s="728"/>
      <c r="L81" s="728"/>
      <c r="M81" s="728"/>
      <c r="N81" s="728"/>
      <c r="O81" s="728"/>
      <c r="P81" s="729"/>
      <c r="Q81" s="730"/>
      <c r="R81" s="731"/>
      <c r="S81" s="731"/>
      <c r="T81" s="731"/>
      <c r="U81" s="731"/>
      <c r="V81" s="731"/>
      <c r="W81" s="731"/>
      <c r="X81" s="731"/>
      <c r="Y81" s="731"/>
      <c r="Z81" s="731"/>
      <c r="AA81" s="731"/>
      <c r="AB81" s="731"/>
      <c r="AC81" s="731"/>
      <c r="AD81" s="731"/>
      <c r="AE81" s="731"/>
      <c r="AF81" s="731"/>
      <c r="AG81" s="731"/>
      <c r="AH81" s="731"/>
      <c r="AI81" s="731"/>
      <c r="AJ81" s="731"/>
      <c r="AK81" s="731"/>
      <c r="AL81" s="731"/>
      <c r="AM81" s="731"/>
      <c r="AN81" s="731"/>
      <c r="AO81" s="731"/>
      <c r="AP81" s="731"/>
      <c r="AQ81" s="731"/>
      <c r="AR81" s="731"/>
      <c r="AS81" s="731"/>
      <c r="AT81" s="731"/>
      <c r="AU81" s="731"/>
      <c r="AV81" s="731"/>
      <c r="AW81" s="731"/>
      <c r="AX81" s="731"/>
      <c r="AY81" s="731"/>
      <c r="AZ81" s="737"/>
      <c r="BA81" s="737"/>
      <c r="BB81" s="737"/>
      <c r="BC81" s="737"/>
      <c r="BD81" s="738"/>
      <c r="BE81" s="55"/>
      <c r="BF81" s="55"/>
      <c r="BG81" s="55"/>
      <c r="BH81" s="55"/>
      <c r="BI81" s="55"/>
      <c r="BJ81" s="55"/>
      <c r="BK81" s="55"/>
      <c r="BL81" s="55"/>
      <c r="BM81" s="55"/>
      <c r="BN81" s="55"/>
      <c r="BO81" s="55"/>
      <c r="BP81" s="55"/>
      <c r="BQ81" s="52">
        <v>75</v>
      </c>
      <c r="BR81" s="73"/>
      <c r="BS81" s="785"/>
      <c r="BT81" s="786"/>
      <c r="BU81" s="786"/>
      <c r="BV81" s="786"/>
      <c r="BW81" s="786"/>
      <c r="BX81" s="786"/>
      <c r="BY81" s="786"/>
      <c r="BZ81" s="786"/>
      <c r="CA81" s="786"/>
      <c r="CB81" s="786"/>
      <c r="CC81" s="786"/>
      <c r="CD81" s="786"/>
      <c r="CE81" s="786"/>
      <c r="CF81" s="786"/>
      <c r="CG81" s="792"/>
      <c r="CH81" s="782"/>
      <c r="CI81" s="783"/>
      <c r="CJ81" s="783"/>
      <c r="CK81" s="783"/>
      <c r="CL81" s="784"/>
      <c r="CM81" s="782"/>
      <c r="CN81" s="783"/>
      <c r="CO81" s="783"/>
      <c r="CP81" s="783"/>
      <c r="CQ81" s="784"/>
      <c r="CR81" s="782"/>
      <c r="CS81" s="783"/>
      <c r="CT81" s="783"/>
      <c r="CU81" s="783"/>
      <c r="CV81" s="784"/>
      <c r="CW81" s="782"/>
      <c r="CX81" s="783"/>
      <c r="CY81" s="783"/>
      <c r="CZ81" s="783"/>
      <c r="DA81" s="784"/>
      <c r="DB81" s="782"/>
      <c r="DC81" s="783"/>
      <c r="DD81" s="783"/>
      <c r="DE81" s="783"/>
      <c r="DF81" s="784"/>
      <c r="DG81" s="782"/>
      <c r="DH81" s="783"/>
      <c r="DI81" s="783"/>
      <c r="DJ81" s="783"/>
      <c r="DK81" s="784"/>
      <c r="DL81" s="782"/>
      <c r="DM81" s="783"/>
      <c r="DN81" s="783"/>
      <c r="DO81" s="783"/>
      <c r="DP81" s="784"/>
      <c r="DQ81" s="782"/>
      <c r="DR81" s="783"/>
      <c r="DS81" s="783"/>
      <c r="DT81" s="783"/>
      <c r="DU81" s="784"/>
      <c r="DV81" s="785"/>
      <c r="DW81" s="786"/>
      <c r="DX81" s="786"/>
      <c r="DY81" s="786"/>
      <c r="DZ81" s="787"/>
      <c r="EA81" s="48"/>
    </row>
    <row r="82" spans="1:131" ht="26.25" customHeight="1" x14ac:dyDescent="0.15">
      <c r="A82" s="52">
        <v>15</v>
      </c>
      <c r="B82" s="727"/>
      <c r="C82" s="728"/>
      <c r="D82" s="728"/>
      <c r="E82" s="728"/>
      <c r="F82" s="728"/>
      <c r="G82" s="728"/>
      <c r="H82" s="728"/>
      <c r="I82" s="728"/>
      <c r="J82" s="728"/>
      <c r="K82" s="728"/>
      <c r="L82" s="728"/>
      <c r="M82" s="728"/>
      <c r="N82" s="728"/>
      <c r="O82" s="728"/>
      <c r="P82" s="729"/>
      <c r="Q82" s="730"/>
      <c r="R82" s="731"/>
      <c r="S82" s="731"/>
      <c r="T82" s="731"/>
      <c r="U82" s="731"/>
      <c r="V82" s="731"/>
      <c r="W82" s="731"/>
      <c r="X82" s="731"/>
      <c r="Y82" s="731"/>
      <c r="Z82" s="731"/>
      <c r="AA82" s="731"/>
      <c r="AB82" s="731"/>
      <c r="AC82" s="731"/>
      <c r="AD82" s="731"/>
      <c r="AE82" s="731"/>
      <c r="AF82" s="731"/>
      <c r="AG82" s="731"/>
      <c r="AH82" s="731"/>
      <c r="AI82" s="731"/>
      <c r="AJ82" s="731"/>
      <c r="AK82" s="731"/>
      <c r="AL82" s="731"/>
      <c r="AM82" s="731"/>
      <c r="AN82" s="731"/>
      <c r="AO82" s="731"/>
      <c r="AP82" s="731"/>
      <c r="AQ82" s="731"/>
      <c r="AR82" s="731"/>
      <c r="AS82" s="731"/>
      <c r="AT82" s="731"/>
      <c r="AU82" s="731"/>
      <c r="AV82" s="731"/>
      <c r="AW82" s="731"/>
      <c r="AX82" s="731"/>
      <c r="AY82" s="731"/>
      <c r="AZ82" s="737"/>
      <c r="BA82" s="737"/>
      <c r="BB82" s="737"/>
      <c r="BC82" s="737"/>
      <c r="BD82" s="738"/>
      <c r="BE82" s="55"/>
      <c r="BF82" s="55"/>
      <c r="BG82" s="55"/>
      <c r="BH82" s="55"/>
      <c r="BI82" s="55"/>
      <c r="BJ82" s="55"/>
      <c r="BK82" s="55"/>
      <c r="BL82" s="55"/>
      <c r="BM82" s="55"/>
      <c r="BN82" s="55"/>
      <c r="BO82" s="55"/>
      <c r="BP82" s="55"/>
      <c r="BQ82" s="52">
        <v>76</v>
      </c>
      <c r="BR82" s="73"/>
      <c r="BS82" s="785"/>
      <c r="BT82" s="786"/>
      <c r="BU82" s="786"/>
      <c r="BV82" s="786"/>
      <c r="BW82" s="786"/>
      <c r="BX82" s="786"/>
      <c r="BY82" s="786"/>
      <c r="BZ82" s="786"/>
      <c r="CA82" s="786"/>
      <c r="CB82" s="786"/>
      <c r="CC82" s="786"/>
      <c r="CD82" s="786"/>
      <c r="CE82" s="786"/>
      <c r="CF82" s="786"/>
      <c r="CG82" s="792"/>
      <c r="CH82" s="782"/>
      <c r="CI82" s="783"/>
      <c r="CJ82" s="783"/>
      <c r="CK82" s="783"/>
      <c r="CL82" s="784"/>
      <c r="CM82" s="782"/>
      <c r="CN82" s="783"/>
      <c r="CO82" s="783"/>
      <c r="CP82" s="783"/>
      <c r="CQ82" s="784"/>
      <c r="CR82" s="782"/>
      <c r="CS82" s="783"/>
      <c r="CT82" s="783"/>
      <c r="CU82" s="783"/>
      <c r="CV82" s="784"/>
      <c r="CW82" s="782"/>
      <c r="CX82" s="783"/>
      <c r="CY82" s="783"/>
      <c r="CZ82" s="783"/>
      <c r="DA82" s="784"/>
      <c r="DB82" s="782"/>
      <c r="DC82" s="783"/>
      <c r="DD82" s="783"/>
      <c r="DE82" s="783"/>
      <c r="DF82" s="784"/>
      <c r="DG82" s="782"/>
      <c r="DH82" s="783"/>
      <c r="DI82" s="783"/>
      <c r="DJ82" s="783"/>
      <c r="DK82" s="784"/>
      <c r="DL82" s="782"/>
      <c r="DM82" s="783"/>
      <c r="DN82" s="783"/>
      <c r="DO82" s="783"/>
      <c r="DP82" s="784"/>
      <c r="DQ82" s="782"/>
      <c r="DR82" s="783"/>
      <c r="DS82" s="783"/>
      <c r="DT82" s="783"/>
      <c r="DU82" s="784"/>
      <c r="DV82" s="785"/>
      <c r="DW82" s="786"/>
      <c r="DX82" s="786"/>
      <c r="DY82" s="786"/>
      <c r="DZ82" s="787"/>
      <c r="EA82" s="48"/>
    </row>
    <row r="83" spans="1:131" ht="26.25" customHeight="1" x14ac:dyDescent="0.15">
      <c r="A83" s="52">
        <v>16</v>
      </c>
      <c r="B83" s="727"/>
      <c r="C83" s="728"/>
      <c r="D83" s="728"/>
      <c r="E83" s="728"/>
      <c r="F83" s="728"/>
      <c r="G83" s="728"/>
      <c r="H83" s="728"/>
      <c r="I83" s="728"/>
      <c r="J83" s="728"/>
      <c r="K83" s="728"/>
      <c r="L83" s="728"/>
      <c r="M83" s="728"/>
      <c r="N83" s="728"/>
      <c r="O83" s="728"/>
      <c r="P83" s="729"/>
      <c r="Q83" s="730"/>
      <c r="R83" s="731"/>
      <c r="S83" s="731"/>
      <c r="T83" s="731"/>
      <c r="U83" s="731"/>
      <c r="V83" s="731"/>
      <c r="W83" s="731"/>
      <c r="X83" s="731"/>
      <c r="Y83" s="731"/>
      <c r="Z83" s="731"/>
      <c r="AA83" s="731"/>
      <c r="AB83" s="731"/>
      <c r="AC83" s="731"/>
      <c r="AD83" s="731"/>
      <c r="AE83" s="731"/>
      <c r="AF83" s="731"/>
      <c r="AG83" s="731"/>
      <c r="AH83" s="731"/>
      <c r="AI83" s="731"/>
      <c r="AJ83" s="731"/>
      <c r="AK83" s="731"/>
      <c r="AL83" s="731"/>
      <c r="AM83" s="731"/>
      <c r="AN83" s="731"/>
      <c r="AO83" s="731"/>
      <c r="AP83" s="731"/>
      <c r="AQ83" s="731"/>
      <c r="AR83" s="731"/>
      <c r="AS83" s="731"/>
      <c r="AT83" s="731"/>
      <c r="AU83" s="731"/>
      <c r="AV83" s="731"/>
      <c r="AW83" s="731"/>
      <c r="AX83" s="731"/>
      <c r="AY83" s="731"/>
      <c r="AZ83" s="737"/>
      <c r="BA83" s="737"/>
      <c r="BB83" s="737"/>
      <c r="BC83" s="737"/>
      <c r="BD83" s="738"/>
      <c r="BE83" s="55"/>
      <c r="BF83" s="55"/>
      <c r="BG83" s="55"/>
      <c r="BH83" s="55"/>
      <c r="BI83" s="55"/>
      <c r="BJ83" s="55"/>
      <c r="BK83" s="55"/>
      <c r="BL83" s="55"/>
      <c r="BM83" s="55"/>
      <c r="BN83" s="55"/>
      <c r="BO83" s="55"/>
      <c r="BP83" s="55"/>
      <c r="BQ83" s="52">
        <v>77</v>
      </c>
      <c r="BR83" s="73"/>
      <c r="BS83" s="785"/>
      <c r="BT83" s="786"/>
      <c r="BU83" s="786"/>
      <c r="BV83" s="786"/>
      <c r="BW83" s="786"/>
      <c r="BX83" s="786"/>
      <c r="BY83" s="786"/>
      <c r="BZ83" s="786"/>
      <c r="CA83" s="786"/>
      <c r="CB83" s="786"/>
      <c r="CC83" s="786"/>
      <c r="CD83" s="786"/>
      <c r="CE83" s="786"/>
      <c r="CF83" s="786"/>
      <c r="CG83" s="792"/>
      <c r="CH83" s="782"/>
      <c r="CI83" s="783"/>
      <c r="CJ83" s="783"/>
      <c r="CK83" s="783"/>
      <c r="CL83" s="784"/>
      <c r="CM83" s="782"/>
      <c r="CN83" s="783"/>
      <c r="CO83" s="783"/>
      <c r="CP83" s="783"/>
      <c r="CQ83" s="784"/>
      <c r="CR83" s="782"/>
      <c r="CS83" s="783"/>
      <c r="CT83" s="783"/>
      <c r="CU83" s="783"/>
      <c r="CV83" s="784"/>
      <c r="CW83" s="782"/>
      <c r="CX83" s="783"/>
      <c r="CY83" s="783"/>
      <c r="CZ83" s="783"/>
      <c r="DA83" s="784"/>
      <c r="DB83" s="782"/>
      <c r="DC83" s="783"/>
      <c r="DD83" s="783"/>
      <c r="DE83" s="783"/>
      <c r="DF83" s="784"/>
      <c r="DG83" s="782"/>
      <c r="DH83" s="783"/>
      <c r="DI83" s="783"/>
      <c r="DJ83" s="783"/>
      <c r="DK83" s="784"/>
      <c r="DL83" s="782"/>
      <c r="DM83" s="783"/>
      <c r="DN83" s="783"/>
      <c r="DO83" s="783"/>
      <c r="DP83" s="784"/>
      <c r="DQ83" s="782"/>
      <c r="DR83" s="783"/>
      <c r="DS83" s="783"/>
      <c r="DT83" s="783"/>
      <c r="DU83" s="784"/>
      <c r="DV83" s="785"/>
      <c r="DW83" s="786"/>
      <c r="DX83" s="786"/>
      <c r="DY83" s="786"/>
      <c r="DZ83" s="787"/>
      <c r="EA83" s="48"/>
    </row>
    <row r="84" spans="1:131" ht="26.25" customHeight="1" x14ac:dyDescent="0.15">
      <c r="A84" s="52">
        <v>17</v>
      </c>
      <c r="B84" s="727"/>
      <c r="C84" s="728"/>
      <c r="D84" s="728"/>
      <c r="E84" s="728"/>
      <c r="F84" s="728"/>
      <c r="G84" s="728"/>
      <c r="H84" s="728"/>
      <c r="I84" s="728"/>
      <c r="J84" s="728"/>
      <c r="K84" s="728"/>
      <c r="L84" s="728"/>
      <c r="M84" s="728"/>
      <c r="N84" s="728"/>
      <c r="O84" s="728"/>
      <c r="P84" s="729"/>
      <c r="Q84" s="730"/>
      <c r="R84" s="731"/>
      <c r="S84" s="731"/>
      <c r="T84" s="731"/>
      <c r="U84" s="731"/>
      <c r="V84" s="731"/>
      <c r="W84" s="731"/>
      <c r="X84" s="731"/>
      <c r="Y84" s="731"/>
      <c r="Z84" s="731"/>
      <c r="AA84" s="731"/>
      <c r="AB84" s="731"/>
      <c r="AC84" s="731"/>
      <c r="AD84" s="731"/>
      <c r="AE84" s="731"/>
      <c r="AF84" s="731"/>
      <c r="AG84" s="731"/>
      <c r="AH84" s="731"/>
      <c r="AI84" s="731"/>
      <c r="AJ84" s="731"/>
      <c r="AK84" s="731"/>
      <c r="AL84" s="731"/>
      <c r="AM84" s="731"/>
      <c r="AN84" s="731"/>
      <c r="AO84" s="731"/>
      <c r="AP84" s="731"/>
      <c r="AQ84" s="731"/>
      <c r="AR84" s="731"/>
      <c r="AS84" s="731"/>
      <c r="AT84" s="731"/>
      <c r="AU84" s="731"/>
      <c r="AV84" s="731"/>
      <c r="AW84" s="731"/>
      <c r="AX84" s="731"/>
      <c r="AY84" s="731"/>
      <c r="AZ84" s="737"/>
      <c r="BA84" s="737"/>
      <c r="BB84" s="737"/>
      <c r="BC84" s="737"/>
      <c r="BD84" s="738"/>
      <c r="BE84" s="55"/>
      <c r="BF84" s="55"/>
      <c r="BG84" s="55"/>
      <c r="BH84" s="55"/>
      <c r="BI84" s="55"/>
      <c r="BJ84" s="55"/>
      <c r="BK84" s="55"/>
      <c r="BL84" s="55"/>
      <c r="BM84" s="55"/>
      <c r="BN84" s="55"/>
      <c r="BO84" s="55"/>
      <c r="BP84" s="55"/>
      <c r="BQ84" s="52">
        <v>78</v>
      </c>
      <c r="BR84" s="73"/>
      <c r="BS84" s="785"/>
      <c r="BT84" s="786"/>
      <c r="BU84" s="786"/>
      <c r="BV84" s="786"/>
      <c r="BW84" s="786"/>
      <c r="BX84" s="786"/>
      <c r="BY84" s="786"/>
      <c r="BZ84" s="786"/>
      <c r="CA84" s="786"/>
      <c r="CB84" s="786"/>
      <c r="CC84" s="786"/>
      <c r="CD84" s="786"/>
      <c r="CE84" s="786"/>
      <c r="CF84" s="786"/>
      <c r="CG84" s="792"/>
      <c r="CH84" s="782"/>
      <c r="CI84" s="783"/>
      <c r="CJ84" s="783"/>
      <c r="CK84" s="783"/>
      <c r="CL84" s="784"/>
      <c r="CM84" s="782"/>
      <c r="CN84" s="783"/>
      <c r="CO84" s="783"/>
      <c r="CP84" s="783"/>
      <c r="CQ84" s="784"/>
      <c r="CR84" s="782"/>
      <c r="CS84" s="783"/>
      <c r="CT84" s="783"/>
      <c r="CU84" s="783"/>
      <c r="CV84" s="784"/>
      <c r="CW84" s="782"/>
      <c r="CX84" s="783"/>
      <c r="CY84" s="783"/>
      <c r="CZ84" s="783"/>
      <c r="DA84" s="784"/>
      <c r="DB84" s="782"/>
      <c r="DC84" s="783"/>
      <c r="DD84" s="783"/>
      <c r="DE84" s="783"/>
      <c r="DF84" s="784"/>
      <c r="DG84" s="782"/>
      <c r="DH84" s="783"/>
      <c r="DI84" s="783"/>
      <c r="DJ84" s="783"/>
      <c r="DK84" s="784"/>
      <c r="DL84" s="782"/>
      <c r="DM84" s="783"/>
      <c r="DN84" s="783"/>
      <c r="DO84" s="783"/>
      <c r="DP84" s="784"/>
      <c r="DQ84" s="782"/>
      <c r="DR84" s="783"/>
      <c r="DS84" s="783"/>
      <c r="DT84" s="783"/>
      <c r="DU84" s="784"/>
      <c r="DV84" s="785"/>
      <c r="DW84" s="786"/>
      <c r="DX84" s="786"/>
      <c r="DY84" s="786"/>
      <c r="DZ84" s="787"/>
      <c r="EA84" s="48"/>
    </row>
    <row r="85" spans="1:131" ht="26.25" customHeight="1" x14ac:dyDescent="0.15">
      <c r="A85" s="52">
        <v>18</v>
      </c>
      <c r="B85" s="727"/>
      <c r="C85" s="728"/>
      <c r="D85" s="728"/>
      <c r="E85" s="728"/>
      <c r="F85" s="728"/>
      <c r="G85" s="728"/>
      <c r="H85" s="728"/>
      <c r="I85" s="728"/>
      <c r="J85" s="728"/>
      <c r="K85" s="728"/>
      <c r="L85" s="728"/>
      <c r="M85" s="728"/>
      <c r="N85" s="728"/>
      <c r="O85" s="728"/>
      <c r="P85" s="729"/>
      <c r="Q85" s="730"/>
      <c r="R85" s="731"/>
      <c r="S85" s="731"/>
      <c r="T85" s="731"/>
      <c r="U85" s="731"/>
      <c r="V85" s="731"/>
      <c r="W85" s="731"/>
      <c r="X85" s="731"/>
      <c r="Y85" s="731"/>
      <c r="Z85" s="731"/>
      <c r="AA85" s="731"/>
      <c r="AB85" s="731"/>
      <c r="AC85" s="731"/>
      <c r="AD85" s="731"/>
      <c r="AE85" s="731"/>
      <c r="AF85" s="731"/>
      <c r="AG85" s="731"/>
      <c r="AH85" s="731"/>
      <c r="AI85" s="731"/>
      <c r="AJ85" s="731"/>
      <c r="AK85" s="731"/>
      <c r="AL85" s="731"/>
      <c r="AM85" s="731"/>
      <c r="AN85" s="731"/>
      <c r="AO85" s="731"/>
      <c r="AP85" s="731"/>
      <c r="AQ85" s="731"/>
      <c r="AR85" s="731"/>
      <c r="AS85" s="731"/>
      <c r="AT85" s="731"/>
      <c r="AU85" s="731"/>
      <c r="AV85" s="731"/>
      <c r="AW85" s="731"/>
      <c r="AX85" s="731"/>
      <c r="AY85" s="731"/>
      <c r="AZ85" s="737"/>
      <c r="BA85" s="737"/>
      <c r="BB85" s="737"/>
      <c r="BC85" s="737"/>
      <c r="BD85" s="738"/>
      <c r="BE85" s="55"/>
      <c r="BF85" s="55"/>
      <c r="BG85" s="55"/>
      <c r="BH85" s="55"/>
      <c r="BI85" s="55"/>
      <c r="BJ85" s="55"/>
      <c r="BK85" s="55"/>
      <c r="BL85" s="55"/>
      <c r="BM85" s="55"/>
      <c r="BN85" s="55"/>
      <c r="BO85" s="55"/>
      <c r="BP85" s="55"/>
      <c r="BQ85" s="52">
        <v>79</v>
      </c>
      <c r="BR85" s="73"/>
      <c r="BS85" s="785"/>
      <c r="BT85" s="786"/>
      <c r="BU85" s="786"/>
      <c r="BV85" s="786"/>
      <c r="BW85" s="786"/>
      <c r="BX85" s="786"/>
      <c r="BY85" s="786"/>
      <c r="BZ85" s="786"/>
      <c r="CA85" s="786"/>
      <c r="CB85" s="786"/>
      <c r="CC85" s="786"/>
      <c r="CD85" s="786"/>
      <c r="CE85" s="786"/>
      <c r="CF85" s="786"/>
      <c r="CG85" s="792"/>
      <c r="CH85" s="782"/>
      <c r="CI85" s="783"/>
      <c r="CJ85" s="783"/>
      <c r="CK85" s="783"/>
      <c r="CL85" s="784"/>
      <c r="CM85" s="782"/>
      <c r="CN85" s="783"/>
      <c r="CO85" s="783"/>
      <c r="CP85" s="783"/>
      <c r="CQ85" s="784"/>
      <c r="CR85" s="782"/>
      <c r="CS85" s="783"/>
      <c r="CT85" s="783"/>
      <c r="CU85" s="783"/>
      <c r="CV85" s="784"/>
      <c r="CW85" s="782"/>
      <c r="CX85" s="783"/>
      <c r="CY85" s="783"/>
      <c r="CZ85" s="783"/>
      <c r="DA85" s="784"/>
      <c r="DB85" s="782"/>
      <c r="DC85" s="783"/>
      <c r="DD85" s="783"/>
      <c r="DE85" s="783"/>
      <c r="DF85" s="784"/>
      <c r="DG85" s="782"/>
      <c r="DH85" s="783"/>
      <c r="DI85" s="783"/>
      <c r="DJ85" s="783"/>
      <c r="DK85" s="784"/>
      <c r="DL85" s="782"/>
      <c r="DM85" s="783"/>
      <c r="DN85" s="783"/>
      <c r="DO85" s="783"/>
      <c r="DP85" s="784"/>
      <c r="DQ85" s="782"/>
      <c r="DR85" s="783"/>
      <c r="DS85" s="783"/>
      <c r="DT85" s="783"/>
      <c r="DU85" s="784"/>
      <c r="DV85" s="785"/>
      <c r="DW85" s="786"/>
      <c r="DX85" s="786"/>
      <c r="DY85" s="786"/>
      <c r="DZ85" s="787"/>
      <c r="EA85" s="48"/>
    </row>
    <row r="86" spans="1:131" ht="26.25" customHeight="1" x14ac:dyDescent="0.15">
      <c r="A86" s="52">
        <v>19</v>
      </c>
      <c r="B86" s="727"/>
      <c r="C86" s="728"/>
      <c r="D86" s="728"/>
      <c r="E86" s="728"/>
      <c r="F86" s="728"/>
      <c r="G86" s="728"/>
      <c r="H86" s="728"/>
      <c r="I86" s="728"/>
      <c r="J86" s="728"/>
      <c r="K86" s="728"/>
      <c r="L86" s="728"/>
      <c r="M86" s="728"/>
      <c r="N86" s="728"/>
      <c r="O86" s="728"/>
      <c r="P86" s="729"/>
      <c r="Q86" s="730"/>
      <c r="R86" s="731"/>
      <c r="S86" s="731"/>
      <c r="T86" s="731"/>
      <c r="U86" s="731"/>
      <c r="V86" s="731"/>
      <c r="W86" s="731"/>
      <c r="X86" s="731"/>
      <c r="Y86" s="731"/>
      <c r="Z86" s="731"/>
      <c r="AA86" s="731"/>
      <c r="AB86" s="731"/>
      <c r="AC86" s="731"/>
      <c r="AD86" s="731"/>
      <c r="AE86" s="731"/>
      <c r="AF86" s="731"/>
      <c r="AG86" s="731"/>
      <c r="AH86" s="731"/>
      <c r="AI86" s="731"/>
      <c r="AJ86" s="731"/>
      <c r="AK86" s="731"/>
      <c r="AL86" s="731"/>
      <c r="AM86" s="731"/>
      <c r="AN86" s="731"/>
      <c r="AO86" s="731"/>
      <c r="AP86" s="731"/>
      <c r="AQ86" s="731"/>
      <c r="AR86" s="731"/>
      <c r="AS86" s="731"/>
      <c r="AT86" s="731"/>
      <c r="AU86" s="731"/>
      <c r="AV86" s="731"/>
      <c r="AW86" s="731"/>
      <c r="AX86" s="731"/>
      <c r="AY86" s="731"/>
      <c r="AZ86" s="737"/>
      <c r="BA86" s="737"/>
      <c r="BB86" s="737"/>
      <c r="BC86" s="737"/>
      <c r="BD86" s="738"/>
      <c r="BE86" s="55"/>
      <c r="BF86" s="55"/>
      <c r="BG86" s="55"/>
      <c r="BH86" s="55"/>
      <c r="BI86" s="55"/>
      <c r="BJ86" s="55"/>
      <c r="BK86" s="55"/>
      <c r="BL86" s="55"/>
      <c r="BM86" s="55"/>
      <c r="BN86" s="55"/>
      <c r="BO86" s="55"/>
      <c r="BP86" s="55"/>
      <c r="BQ86" s="52">
        <v>80</v>
      </c>
      <c r="BR86" s="73"/>
      <c r="BS86" s="785"/>
      <c r="BT86" s="786"/>
      <c r="BU86" s="786"/>
      <c r="BV86" s="786"/>
      <c r="BW86" s="786"/>
      <c r="BX86" s="786"/>
      <c r="BY86" s="786"/>
      <c r="BZ86" s="786"/>
      <c r="CA86" s="786"/>
      <c r="CB86" s="786"/>
      <c r="CC86" s="786"/>
      <c r="CD86" s="786"/>
      <c r="CE86" s="786"/>
      <c r="CF86" s="786"/>
      <c r="CG86" s="792"/>
      <c r="CH86" s="782"/>
      <c r="CI86" s="783"/>
      <c r="CJ86" s="783"/>
      <c r="CK86" s="783"/>
      <c r="CL86" s="784"/>
      <c r="CM86" s="782"/>
      <c r="CN86" s="783"/>
      <c r="CO86" s="783"/>
      <c r="CP86" s="783"/>
      <c r="CQ86" s="784"/>
      <c r="CR86" s="782"/>
      <c r="CS86" s="783"/>
      <c r="CT86" s="783"/>
      <c r="CU86" s="783"/>
      <c r="CV86" s="784"/>
      <c r="CW86" s="782"/>
      <c r="CX86" s="783"/>
      <c r="CY86" s="783"/>
      <c r="CZ86" s="783"/>
      <c r="DA86" s="784"/>
      <c r="DB86" s="782"/>
      <c r="DC86" s="783"/>
      <c r="DD86" s="783"/>
      <c r="DE86" s="783"/>
      <c r="DF86" s="784"/>
      <c r="DG86" s="782"/>
      <c r="DH86" s="783"/>
      <c r="DI86" s="783"/>
      <c r="DJ86" s="783"/>
      <c r="DK86" s="784"/>
      <c r="DL86" s="782"/>
      <c r="DM86" s="783"/>
      <c r="DN86" s="783"/>
      <c r="DO86" s="783"/>
      <c r="DP86" s="784"/>
      <c r="DQ86" s="782"/>
      <c r="DR86" s="783"/>
      <c r="DS86" s="783"/>
      <c r="DT86" s="783"/>
      <c r="DU86" s="784"/>
      <c r="DV86" s="785"/>
      <c r="DW86" s="786"/>
      <c r="DX86" s="786"/>
      <c r="DY86" s="786"/>
      <c r="DZ86" s="787"/>
      <c r="EA86" s="48"/>
    </row>
    <row r="87" spans="1:131" ht="26.25" customHeight="1" x14ac:dyDescent="0.15">
      <c r="A87" s="57">
        <v>20</v>
      </c>
      <c r="B87" s="793"/>
      <c r="C87" s="794"/>
      <c r="D87" s="794"/>
      <c r="E87" s="794"/>
      <c r="F87" s="794"/>
      <c r="G87" s="794"/>
      <c r="H87" s="794"/>
      <c r="I87" s="794"/>
      <c r="J87" s="794"/>
      <c r="K87" s="794"/>
      <c r="L87" s="794"/>
      <c r="M87" s="794"/>
      <c r="N87" s="794"/>
      <c r="O87" s="794"/>
      <c r="P87" s="795"/>
      <c r="Q87" s="796"/>
      <c r="R87" s="797"/>
      <c r="S87" s="797"/>
      <c r="T87" s="797"/>
      <c r="U87" s="797"/>
      <c r="V87" s="797"/>
      <c r="W87" s="797"/>
      <c r="X87" s="797"/>
      <c r="Y87" s="797"/>
      <c r="Z87" s="797"/>
      <c r="AA87" s="797"/>
      <c r="AB87" s="797"/>
      <c r="AC87" s="797"/>
      <c r="AD87" s="797"/>
      <c r="AE87" s="797"/>
      <c r="AF87" s="797"/>
      <c r="AG87" s="797"/>
      <c r="AH87" s="797"/>
      <c r="AI87" s="797"/>
      <c r="AJ87" s="797"/>
      <c r="AK87" s="797"/>
      <c r="AL87" s="797"/>
      <c r="AM87" s="797"/>
      <c r="AN87" s="797"/>
      <c r="AO87" s="797"/>
      <c r="AP87" s="797"/>
      <c r="AQ87" s="797"/>
      <c r="AR87" s="797"/>
      <c r="AS87" s="797"/>
      <c r="AT87" s="797"/>
      <c r="AU87" s="797"/>
      <c r="AV87" s="797"/>
      <c r="AW87" s="797"/>
      <c r="AX87" s="797"/>
      <c r="AY87" s="797"/>
      <c r="AZ87" s="798"/>
      <c r="BA87" s="798"/>
      <c r="BB87" s="798"/>
      <c r="BC87" s="798"/>
      <c r="BD87" s="799"/>
      <c r="BE87" s="55"/>
      <c r="BF87" s="55"/>
      <c r="BG87" s="55"/>
      <c r="BH87" s="55"/>
      <c r="BI87" s="55"/>
      <c r="BJ87" s="55"/>
      <c r="BK87" s="55"/>
      <c r="BL87" s="55"/>
      <c r="BM87" s="55"/>
      <c r="BN87" s="55"/>
      <c r="BO87" s="55"/>
      <c r="BP87" s="55"/>
      <c r="BQ87" s="52">
        <v>81</v>
      </c>
      <c r="BR87" s="73"/>
      <c r="BS87" s="785"/>
      <c r="BT87" s="786"/>
      <c r="BU87" s="786"/>
      <c r="BV87" s="786"/>
      <c r="BW87" s="786"/>
      <c r="BX87" s="786"/>
      <c r="BY87" s="786"/>
      <c r="BZ87" s="786"/>
      <c r="CA87" s="786"/>
      <c r="CB87" s="786"/>
      <c r="CC87" s="786"/>
      <c r="CD87" s="786"/>
      <c r="CE87" s="786"/>
      <c r="CF87" s="786"/>
      <c r="CG87" s="792"/>
      <c r="CH87" s="782"/>
      <c r="CI87" s="783"/>
      <c r="CJ87" s="783"/>
      <c r="CK87" s="783"/>
      <c r="CL87" s="784"/>
      <c r="CM87" s="782"/>
      <c r="CN87" s="783"/>
      <c r="CO87" s="783"/>
      <c r="CP87" s="783"/>
      <c r="CQ87" s="784"/>
      <c r="CR87" s="782"/>
      <c r="CS87" s="783"/>
      <c r="CT87" s="783"/>
      <c r="CU87" s="783"/>
      <c r="CV87" s="784"/>
      <c r="CW87" s="782"/>
      <c r="CX87" s="783"/>
      <c r="CY87" s="783"/>
      <c r="CZ87" s="783"/>
      <c r="DA87" s="784"/>
      <c r="DB87" s="782"/>
      <c r="DC87" s="783"/>
      <c r="DD87" s="783"/>
      <c r="DE87" s="783"/>
      <c r="DF87" s="784"/>
      <c r="DG87" s="782"/>
      <c r="DH87" s="783"/>
      <c r="DI87" s="783"/>
      <c r="DJ87" s="783"/>
      <c r="DK87" s="784"/>
      <c r="DL87" s="782"/>
      <c r="DM87" s="783"/>
      <c r="DN87" s="783"/>
      <c r="DO87" s="783"/>
      <c r="DP87" s="784"/>
      <c r="DQ87" s="782"/>
      <c r="DR87" s="783"/>
      <c r="DS87" s="783"/>
      <c r="DT87" s="783"/>
      <c r="DU87" s="784"/>
      <c r="DV87" s="785"/>
      <c r="DW87" s="786"/>
      <c r="DX87" s="786"/>
      <c r="DY87" s="786"/>
      <c r="DZ87" s="787"/>
      <c r="EA87" s="48"/>
    </row>
    <row r="88" spans="1:131" ht="26.25" customHeight="1" x14ac:dyDescent="0.15">
      <c r="A88" s="53" t="s">
        <v>251</v>
      </c>
      <c r="B88" s="744" t="s">
        <v>188</v>
      </c>
      <c r="C88" s="745"/>
      <c r="D88" s="745"/>
      <c r="E88" s="745"/>
      <c r="F88" s="745"/>
      <c r="G88" s="745"/>
      <c r="H88" s="745"/>
      <c r="I88" s="745"/>
      <c r="J88" s="745"/>
      <c r="K88" s="745"/>
      <c r="L88" s="745"/>
      <c r="M88" s="745"/>
      <c r="N88" s="745"/>
      <c r="O88" s="745"/>
      <c r="P88" s="746"/>
      <c r="Q88" s="788"/>
      <c r="R88" s="753"/>
      <c r="S88" s="753"/>
      <c r="T88" s="753"/>
      <c r="U88" s="753"/>
      <c r="V88" s="753"/>
      <c r="W88" s="753"/>
      <c r="X88" s="753"/>
      <c r="Y88" s="753"/>
      <c r="Z88" s="753"/>
      <c r="AA88" s="753"/>
      <c r="AB88" s="753"/>
      <c r="AC88" s="753"/>
      <c r="AD88" s="753"/>
      <c r="AE88" s="753"/>
      <c r="AF88" s="748">
        <v>53246</v>
      </c>
      <c r="AG88" s="748"/>
      <c r="AH88" s="748"/>
      <c r="AI88" s="748"/>
      <c r="AJ88" s="748"/>
      <c r="AK88" s="753"/>
      <c r="AL88" s="753"/>
      <c r="AM88" s="753"/>
      <c r="AN88" s="753"/>
      <c r="AO88" s="753"/>
      <c r="AP88" s="748" t="s">
        <v>201</v>
      </c>
      <c r="AQ88" s="748"/>
      <c r="AR88" s="748"/>
      <c r="AS88" s="748"/>
      <c r="AT88" s="748"/>
      <c r="AU88" s="748" t="s">
        <v>201</v>
      </c>
      <c r="AV88" s="748"/>
      <c r="AW88" s="748"/>
      <c r="AX88" s="748"/>
      <c r="AY88" s="748"/>
      <c r="AZ88" s="754"/>
      <c r="BA88" s="754"/>
      <c r="BB88" s="754"/>
      <c r="BC88" s="754"/>
      <c r="BD88" s="755"/>
      <c r="BE88" s="55"/>
      <c r="BF88" s="55"/>
      <c r="BG88" s="55"/>
      <c r="BH88" s="55"/>
      <c r="BI88" s="55"/>
      <c r="BJ88" s="55"/>
      <c r="BK88" s="55"/>
      <c r="BL88" s="55"/>
      <c r="BM88" s="55"/>
      <c r="BN88" s="55"/>
      <c r="BO88" s="55"/>
      <c r="BP88" s="55"/>
      <c r="BQ88" s="52">
        <v>82</v>
      </c>
      <c r="BR88" s="73"/>
      <c r="BS88" s="785"/>
      <c r="BT88" s="786"/>
      <c r="BU88" s="786"/>
      <c r="BV88" s="786"/>
      <c r="BW88" s="786"/>
      <c r="BX88" s="786"/>
      <c r="BY88" s="786"/>
      <c r="BZ88" s="786"/>
      <c r="CA88" s="786"/>
      <c r="CB88" s="786"/>
      <c r="CC88" s="786"/>
      <c r="CD88" s="786"/>
      <c r="CE88" s="786"/>
      <c r="CF88" s="786"/>
      <c r="CG88" s="792"/>
      <c r="CH88" s="782"/>
      <c r="CI88" s="783"/>
      <c r="CJ88" s="783"/>
      <c r="CK88" s="783"/>
      <c r="CL88" s="784"/>
      <c r="CM88" s="782"/>
      <c r="CN88" s="783"/>
      <c r="CO88" s="783"/>
      <c r="CP88" s="783"/>
      <c r="CQ88" s="784"/>
      <c r="CR88" s="782"/>
      <c r="CS88" s="783"/>
      <c r="CT88" s="783"/>
      <c r="CU88" s="783"/>
      <c r="CV88" s="784"/>
      <c r="CW88" s="782"/>
      <c r="CX88" s="783"/>
      <c r="CY88" s="783"/>
      <c r="CZ88" s="783"/>
      <c r="DA88" s="784"/>
      <c r="DB88" s="782"/>
      <c r="DC88" s="783"/>
      <c r="DD88" s="783"/>
      <c r="DE88" s="783"/>
      <c r="DF88" s="784"/>
      <c r="DG88" s="782"/>
      <c r="DH88" s="783"/>
      <c r="DI88" s="783"/>
      <c r="DJ88" s="783"/>
      <c r="DK88" s="784"/>
      <c r="DL88" s="782"/>
      <c r="DM88" s="783"/>
      <c r="DN88" s="783"/>
      <c r="DO88" s="783"/>
      <c r="DP88" s="784"/>
      <c r="DQ88" s="782"/>
      <c r="DR88" s="783"/>
      <c r="DS88" s="783"/>
      <c r="DT88" s="783"/>
      <c r="DU88" s="784"/>
      <c r="DV88" s="785"/>
      <c r="DW88" s="786"/>
      <c r="DX88" s="786"/>
      <c r="DY88" s="786"/>
      <c r="DZ88" s="78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85"/>
      <c r="BT89" s="786"/>
      <c r="BU89" s="786"/>
      <c r="BV89" s="786"/>
      <c r="BW89" s="786"/>
      <c r="BX89" s="786"/>
      <c r="BY89" s="786"/>
      <c r="BZ89" s="786"/>
      <c r="CA89" s="786"/>
      <c r="CB89" s="786"/>
      <c r="CC89" s="786"/>
      <c r="CD89" s="786"/>
      <c r="CE89" s="786"/>
      <c r="CF89" s="786"/>
      <c r="CG89" s="792"/>
      <c r="CH89" s="782"/>
      <c r="CI89" s="783"/>
      <c r="CJ89" s="783"/>
      <c r="CK89" s="783"/>
      <c r="CL89" s="784"/>
      <c r="CM89" s="782"/>
      <c r="CN89" s="783"/>
      <c r="CO89" s="783"/>
      <c r="CP89" s="783"/>
      <c r="CQ89" s="784"/>
      <c r="CR89" s="782"/>
      <c r="CS89" s="783"/>
      <c r="CT89" s="783"/>
      <c r="CU89" s="783"/>
      <c r="CV89" s="784"/>
      <c r="CW89" s="782"/>
      <c r="CX89" s="783"/>
      <c r="CY89" s="783"/>
      <c r="CZ89" s="783"/>
      <c r="DA89" s="784"/>
      <c r="DB89" s="782"/>
      <c r="DC89" s="783"/>
      <c r="DD89" s="783"/>
      <c r="DE89" s="783"/>
      <c r="DF89" s="784"/>
      <c r="DG89" s="782"/>
      <c r="DH89" s="783"/>
      <c r="DI89" s="783"/>
      <c r="DJ89" s="783"/>
      <c r="DK89" s="784"/>
      <c r="DL89" s="782"/>
      <c r="DM89" s="783"/>
      <c r="DN89" s="783"/>
      <c r="DO89" s="783"/>
      <c r="DP89" s="784"/>
      <c r="DQ89" s="782"/>
      <c r="DR89" s="783"/>
      <c r="DS89" s="783"/>
      <c r="DT89" s="783"/>
      <c r="DU89" s="784"/>
      <c r="DV89" s="785"/>
      <c r="DW89" s="786"/>
      <c r="DX89" s="786"/>
      <c r="DY89" s="786"/>
      <c r="DZ89" s="78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85"/>
      <c r="BT90" s="786"/>
      <c r="BU90" s="786"/>
      <c r="BV90" s="786"/>
      <c r="BW90" s="786"/>
      <c r="BX90" s="786"/>
      <c r="BY90" s="786"/>
      <c r="BZ90" s="786"/>
      <c r="CA90" s="786"/>
      <c r="CB90" s="786"/>
      <c r="CC90" s="786"/>
      <c r="CD90" s="786"/>
      <c r="CE90" s="786"/>
      <c r="CF90" s="786"/>
      <c r="CG90" s="792"/>
      <c r="CH90" s="782"/>
      <c r="CI90" s="783"/>
      <c r="CJ90" s="783"/>
      <c r="CK90" s="783"/>
      <c r="CL90" s="784"/>
      <c r="CM90" s="782"/>
      <c r="CN90" s="783"/>
      <c r="CO90" s="783"/>
      <c r="CP90" s="783"/>
      <c r="CQ90" s="784"/>
      <c r="CR90" s="782"/>
      <c r="CS90" s="783"/>
      <c r="CT90" s="783"/>
      <c r="CU90" s="783"/>
      <c r="CV90" s="784"/>
      <c r="CW90" s="782"/>
      <c r="CX90" s="783"/>
      <c r="CY90" s="783"/>
      <c r="CZ90" s="783"/>
      <c r="DA90" s="784"/>
      <c r="DB90" s="782"/>
      <c r="DC90" s="783"/>
      <c r="DD90" s="783"/>
      <c r="DE90" s="783"/>
      <c r="DF90" s="784"/>
      <c r="DG90" s="782"/>
      <c r="DH90" s="783"/>
      <c r="DI90" s="783"/>
      <c r="DJ90" s="783"/>
      <c r="DK90" s="784"/>
      <c r="DL90" s="782"/>
      <c r="DM90" s="783"/>
      <c r="DN90" s="783"/>
      <c r="DO90" s="783"/>
      <c r="DP90" s="784"/>
      <c r="DQ90" s="782"/>
      <c r="DR90" s="783"/>
      <c r="DS90" s="783"/>
      <c r="DT90" s="783"/>
      <c r="DU90" s="784"/>
      <c r="DV90" s="785"/>
      <c r="DW90" s="786"/>
      <c r="DX90" s="786"/>
      <c r="DY90" s="786"/>
      <c r="DZ90" s="78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85"/>
      <c r="BT91" s="786"/>
      <c r="BU91" s="786"/>
      <c r="BV91" s="786"/>
      <c r="BW91" s="786"/>
      <c r="BX91" s="786"/>
      <c r="BY91" s="786"/>
      <c r="BZ91" s="786"/>
      <c r="CA91" s="786"/>
      <c r="CB91" s="786"/>
      <c r="CC91" s="786"/>
      <c r="CD91" s="786"/>
      <c r="CE91" s="786"/>
      <c r="CF91" s="786"/>
      <c r="CG91" s="792"/>
      <c r="CH91" s="782"/>
      <c r="CI91" s="783"/>
      <c r="CJ91" s="783"/>
      <c r="CK91" s="783"/>
      <c r="CL91" s="784"/>
      <c r="CM91" s="782"/>
      <c r="CN91" s="783"/>
      <c r="CO91" s="783"/>
      <c r="CP91" s="783"/>
      <c r="CQ91" s="784"/>
      <c r="CR91" s="782"/>
      <c r="CS91" s="783"/>
      <c r="CT91" s="783"/>
      <c r="CU91" s="783"/>
      <c r="CV91" s="784"/>
      <c r="CW91" s="782"/>
      <c r="CX91" s="783"/>
      <c r="CY91" s="783"/>
      <c r="CZ91" s="783"/>
      <c r="DA91" s="784"/>
      <c r="DB91" s="782"/>
      <c r="DC91" s="783"/>
      <c r="DD91" s="783"/>
      <c r="DE91" s="783"/>
      <c r="DF91" s="784"/>
      <c r="DG91" s="782"/>
      <c r="DH91" s="783"/>
      <c r="DI91" s="783"/>
      <c r="DJ91" s="783"/>
      <c r="DK91" s="784"/>
      <c r="DL91" s="782"/>
      <c r="DM91" s="783"/>
      <c r="DN91" s="783"/>
      <c r="DO91" s="783"/>
      <c r="DP91" s="784"/>
      <c r="DQ91" s="782"/>
      <c r="DR91" s="783"/>
      <c r="DS91" s="783"/>
      <c r="DT91" s="783"/>
      <c r="DU91" s="784"/>
      <c r="DV91" s="785"/>
      <c r="DW91" s="786"/>
      <c r="DX91" s="786"/>
      <c r="DY91" s="786"/>
      <c r="DZ91" s="78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85"/>
      <c r="BT92" s="786"/>
      <c r="BU92" s="786"/>
      <c r="BV92" s="786"/>
      <c r="BW92" s="786"/>
      <c r="BX92" s="786"/>
      <c r="BY92" s="786"/>
      <c r="BZ92" s="786"/>
      <c r="CA92" s="786"/>
      <c r="CB92" s="786"/>
      <c r="CC92" s="786"/>
      <c r="CD92" s="786"/>
      <c r="CE92" s="786"/>
      <c r="CF92" s="786"/>
      <c r="CG92" s="792"/>
      <c r="CH92" s="782"/>
      <c r="CI92" s="783"/>
      <c r="CJ92" s="783"/>
      <c r="CK92" s="783"/>
      <c r="CL92" s="784"/>
      <c r="CM92" s="782"/>
      <c r="CN92" s="783"/>
      <c r="CO92" s="783"/>
      <c r="CP92" s="783"/>
      <c r="CQ92" s="784"/>
      <c r="CR92" s="782"/>
      <c r="CS92" s="783"/>
      <c r="CT92" s="783"/>
      <c r="CU92" s="783"/>
      <c r="CV92" s="784"/>
      <c r="CW92" s="782"/>
      <c r="CX92" s="783"/>
      <c r="CY92" s="783"/>
      <c r="CZ92" s="783"/>
      <c r="DA92" s="784"/>
      <c r="DB92" s="782"/>
      <c r="DC92" s="783"/>
      <c r="DD92" s="783"/>
      <c r="DE92" s="783"/>
      <c r="DF92" s="784"/>
      <c r="DG92" s="782"/>
      <c r="DH92" s="783"/>
      <c r="DI92" s="783"/>
      <c r="DJ92" s="783"/>
      <c r="DK92" s="784"/>
      <c r="DL92" s="782"/>
      <c r="DM92" s="783"/>
      <c r="DN92" s="783"/>
      <c r="DO92" s="783"/>
      <c r="DP92" s="784"/>
      <c r="DQ92" s="782"/>
      <c r="DR92" s="783"/>
      <c r="DS92" s="783"/>
      <c r="DT92" s="783"/>
      <c r="DU92" s="784"/>
      <c r="DV92" s="785"/>
      <c r="DW92" s="786"/>
      <c r="DX92" s="786"/>
      <c r="DY92" s="786"/>
      <c r="DZ92" s="78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85"/>
      <c r="BT93" s="786"/>
      <c r="BU93" s="786"/>
      <c r="BV93" s="786"/>
      <c r="BW93" s="786"/>
      <c r="BX93" s="786"/>
      <c r="BY93" s="786"/>
      <c r="BZ93" s="786"/>
      <c r="CA93" s="786"/>
      <c r="CB93" s="786"/>
      <c r="CC93" s="786"/>
      <c r="CD93" s="786"/>
      <c r="CE93" s="786"/>
      <c r="CF93" s="786"/>
      <c r="CG93" s="792"/>
      <c r="CH93" s="782"/>
      <c r="CI93" s="783"/>
      <c r="CJ93" s="783"/>
      <c r="CK93" s="783"/>
      <c r="CL93" s="784"/>
      <c r="CM93" s="782"/>
      <c r="CN93" s="783"/>
      <c r="CO93" s="783"/>
      <c r="CP93" s="783"/>
      <c r="CQ93" s="784"/>
      <c r="CR93" s="782"/>
      <c r="CS93" s="783"/>
      <c r="CT93" s="783"/>
      <c r="CU93" s="783"/>
      <c r="CV93" s="784"/>
      <c r="CW93" s="782"/>
      <c r="CX93" s="783"/>
      <c r="CY93" s="783"/>
      <c r="CZ93" s="783"/>
      <c r="DA93" s="784"/>
      <c r="DB93" s="782"/>
      <c r="DC93" s="783"/>
      <c r="DD93" s="783"/>
      <c r="DE93" s="783"/>
      <c r="DF93" s="784"/>
      <c r="DG93" s="782"/>
      <c r="DH93" s="783"/>
      <c r="DI93" s="783"/>
      <c r="DJ93" s="783"/>
      <c r="DK93" s="784"/>
      <c r="DL93" s="782"/>
      <c r="DM93" s="783"/>
      <c r="DN93" s="783"/>
      <c r="DO93" s="783"/>
      <c r="DP93" s="784"/>
      <c r="DQ93" s="782"/>
      <c r="DR93" s="783"/>
      <c r="DS93" s="783"/>
      <c r="DT93" s="783"/>
      <c r="DU93" s="784"/>
      <c r="DV93" s="785"/>
      <c r="DW93" s="786"/>
      <c r="DX93" s="786"/>
      <c r="DY93" s="786"/>
      <c r="DZ93" s="78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85"/>
      <c r="BT94" s="786"/>
      <c r="BU94" s="786"/>
      <c r="BV94" s="786"/>
      <c r="BW94" s="786"/>
      <c r="BX94" s="786"/>
      <c r="BY94" s="786"/>
      <c r="BZ94" s="786"/>
      <c r="CA94" s="786"/>
      <c r="CB94" s="786"/>
      <c r="CC94" s="786"/>
      <c r="CD94" s="786"/>
      <c r="CE94" s="786"/>
      <c r="CF94" s="786"/>
      <c r="CG94" s="792"/>
      <c r="CH94" s="782"/>
      <c r="CI94" s="783"/>
      <c r="CJ94" s="783"/>
      <c r="CK94" s="783"/>
      <c r="CL94" s="784"/>
      <c r="CM94" s="782"/>
      <c r="CN94" s="783"/>
      <c r="CO94" s="783"/>
      <c r="CP94" s="783"/>
      <c r="CQ94" s="784"/>
      <c r="CR94" s="782"/>
      <c r="CS94" s="783"/>
      <c r="CT94" s="783"/>
      <c r="CU94" s="783"/>
      <c r="CV94" s="784"/>
      <c r="CW94" s="782"/>
      <c r="CX94" s="783"/>
      <c r="CY94" s="783"/>
      <c r="CZ94" s="783"/>
      <c r="DA94" s="784"/>
      <c r="DB94" s="782"/>
      <c r="DC94" s="783"/>
      <c r="DD94" s="783"/>
      <c r="DE94" s="783"/>
      <c r="DF94" s="784"/>
      <c r="DG94" s="782"/>
      <c r="DH94" s="783"/>
      <c r="DI94" s="783"/>
      <c r="DJ94" s="783"/>
      <c r="DK94" s="784"/>
      <c r="DL94" s="782"/>
      <c r="DM94" s="783"/>
      <c r="DN94" s="783"/>
      <c r="DO94" s="783"/>
      <c r="DP94" s="784"/>
      <c r="DQ94" s="782"/>
      <c r="DR94" s="783"/>
      <c r="DS94" s="783"/>
      <c r="DT94" s="783"/>
      <c r="DU94" s="784"/>
      <c r="DV94" s="785"/>
      <c r="DW94" s="786"/>
      <c r="DX94" s="786"/>
      <c r="DY94" s="786"/>
      <c r="DZ94" s="78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85"/>
      <c r="BT95" s="786"/>
      <c r="BU95" s="786"/>
      <c r="BV95" s="786"/>
      <c r="BW95" s="786"/>
      <c r="BX95" s="786"/>
      <c r="BY95" s="786"/>
      <c r="BZ95" s="786"/>
      <c r="CA95" s="786"/>
      <c r="CB95" s="786"/>
      <c r="CC95" s="786"/>
      <c r="CD95" s="786"/>
      <c r="CE95" s="786"/>
      <c r="CF95" s="786"/>
      <c r="CG95" s="792"/>
      <c r="CH95" s="782"/>
      <c r="CI95" s="783"/>
      <c r="CJ95" s="783"/>
      <c r="CK95" s="783"/>
      <c r="CL95" s="784"/>
      <c r="CM95" s="782"/>
      <c r="CN95" s="783"/>
      <c r="CO95" s="783"/>
      <c r="CP95" s="783"/>
      <c r="CQ95" s="784"/>
      <c r="CR95" s="782"/>
      <c r="CS95" s="783"/>
      <c r="CT95" s="783"/>
      <c r="CU95" s="783"/>
      <c r="CV95" s="784"/>
      <c r="CW95" s="782"/>
      <c r="CX95" s="783"/>
      <c r="CY95" s="783"/>
      <c r="CZ95" s="783"/>
      <c r="DA95" s="784"/>
      <c r="DB95" s="782"/>
      <c r="DC95" s="783"/>
      <c r="DD95" s="783"/>
      <c r="DE95" s="783"/>
      <c r="DF95" s="784"/>
      <c r="DG95" s="782"/>
      <c r="DH95" s="783"/>
      <c r="DI95" s="783"/>
      <c r="DJ95" s="783"/>
      <c r="DK95" s="784"/>
      <c r="DL95" s="782"/>
      <c r="DM95" s="783"/>
      <c r="DN95" s="783"/>
      <c r="DO95" s="783"/>
      <c r="DP95" s="784"/>
      <c r="DQ95" s="782"/>
      <c r="DR95" s="783"/>
      <c r="DS95" s="783"/>
      <c r="DT95" s="783"/>
      <c r="DU95" s="784"/>
      <c r="DV95" s="785"/>
      <c r="DW95" s="786"/>
      <c r="DX95" s="786"/>
      <c r="DY95" s="786"/>
      <c r="DZ95" s="78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85"/>
      <c r="BT96" s="786"/>
      <c r="BU96" s="786"/>
      <c r="BV96" s="786"/>
      <c r="BW96" s="786"/>
      <c r="BX96" s="786"/>
      <c r="BY96" s="786"/>
      <c r="BZ96" s="786"/>
      <c r="CA96" s="786"/>
      <c r="CB96" s="786"/>
      <c r="CC96" s="786"/>
      <c r="CD96" s="786"/>
      <c r="CE96" s="786"/>
      <c r="CF96" s="786"/>
      <c r="CG96" s="792"/>
      <c r="CH96" s="782"/>
      <c r="CI96" s="783"/>
      <c r="CJ96" s="783"/>
      <c r="CK96" s="783"/>
      <c r="CL96" s="784"/>
      <c r="CM96" s="782"/>
      <c r="CN96" s="783"/>
      <c r="CO96" s="783"/>
      <c r="CP96" s="783"/>
      <c r="CQ96" s="784"/>
      <c r="CR96" s="782"/>
      <c r="CS96" s="783"/>
      <c r="CT96" s="783"/>
      <c r="CU96" s="783"/>
      <c r="CV96" s="784"/>
      <c r="CW96" s="782"/>
      <c r="CX96" s="783"/>
      <c r="CY96" s="783"/>
      <c r="CZ96" s="783"/>
      <c r="DA96" s="784"/>
      <c r="DB96" s="782"/>
      <c r="DC96" s="783"/>
      <c r="DD96" s="783"/>
      <c r="DE96" s="783"/>
      <c r="DF96" s="784"/>
      <c r="DG96" s="782"/>
      <c r="DH96" s="783"/>
      <c r="DI96" s="783"/>
      <c r="DJ96" s="783"/>
      <c r="DK96" s="784"/>
      <c r="DL96" s="782"/>
      <c r="DM96" s="783"/>
      <c r="DN96" s="783"/>
      <c r="DO96" s="783"/>
      <c r="DP96" s="784"/>
      <c r="DQ96" s="782"/>
      <c r="DR96" s="783"/>
      <c r="DS96" s="783"/>
      <c r="DT96" s="783"/>
      <c r="DU96" s="784"/>
      <c r="DV96" s="785"/>
      <c r="DW96" s="786"/>
      <c r="DX96" s="786"/>
      <c r="DY96" s="786"/>
      <c r="DZ96" s="78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85"/>
      <c r="BT97" s="786"/>
      <c r="BU97" s="786"/>
      <c r="BV97" s="786"/>
      <c r="BW97" s="786"/>
      <c r="BX97" s="786"/>
      <c r="BY97" s="786"/>
      <c r="BZ97" s="786"/>
      <c r="CA97" s="786"/>
      <c r="CB97" s="786"/>
      <c r="CC97" s="786"/>
      <c r="CD97" s="786"/>
      <c r="CE97" s="786"/>
      <c r="CF97" s="786"/>
      <c r="CG97" s="792"/>
      <c r="CH97" s="782"/>
      <c r="CI97" s="783"/>
      <c r="CJ97" s="783"/>
      <c r="CK97" s="783"/>
      <c r="CL97" s="784"/>
      <c r="CM97" s="782"/>
      <c r="CN97" s="783"/>
      <c r="CO97" s="783"/>
      <c r="CP97" s="783"/>
      <c r="CQ97" s="784"/>
      <c r="CR97" s="782"/>
      <c r="CS97" s="783"/>
      <c r="CT97" s="783"/>
      <c r="CU97" s="783"/>
      <c r="CV97" s="784"/>
      <c r="CW97" s="782"/>
      <c r="CX97" s="783"/>
      <c r="CY97" s="783"/>
      <c r="CZ97" s="783"/>
      <c r="DA97" s="784"/>
      <c r="DB97" s="782"/>
      <c r="DC97" s="783"/>
      <c r="DD97" s="783"/>
      <c r="DE97" s="783"/>
      <c r="DF97" s="784"/>
      <c r="DG97" s="782"/>
      <c r="DH97" s="783"/>
      <c r="DI97" s="783"/>
      <c r="DJ97" s="783"/>
      <c r="DK97" s="784"/>
      <c r="DL97" s="782"/>
      <c r="DM97" s="783"/>
      <c r="DN97" s="783"/>
      <c r="DO97" s="783"/>
      <c r="DP97" s="784"/>
      <c r="DQ97" s="782"/>
      <c r="DR97" s="783"/>
      <c r="DS97" s="783"/>
      <c r="DT97" s="783"/>
      <c r="DU97" s="784"/>
      <c r="DV97" s="785"/>
      <c r="DW97" s="786"/>
      <c r="DX97" s="786"/>
      <c r="DY97" s="786"/>
      <c r="DZ97" s="78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85"/>
      <c r="BT98" s="786"/>
      <c r="BU98" s="786"/>
      <c r="BV98" s="786"/>
      <c r="BW98" s="786"/>
      <c r="BX98" s="786"/>
      <c r="BY98" s="786"/>
      <c r="BZ98" s="786"/>
      <c r="CA98" s="786"/>
      <c r="CB98" s="786"/>
      <c r="CC98" s="786"/>
      <c r="CD98" s="786"/>
      <c r="CE98" s="786"/>
      <c r="CF98" s="786"/>
      <c r="CG98" s="792"/>
      <c r="CH98" s="782"/>
      <c r="CI98" s="783"/>
      <c r="CJ98" s="783"/>
      <c r="CK98" s="783"/>
      <c r="CL98" s="784"/>
      <c r="CM98" s="782"/>
      <c r="CN98" s="783"/>
      <c r="CO98" s="783"/>
      <c r="CP98" s="783"/>
      <c r="CQ98" s="784"/>
      <c r="CR98" s="782"/>
      <c r="CS98" s="783"/>
      <c r="CT98" s="783"/>
      <c r="CU98" s="783"/>
      <c r="CV98" s="784"/>
      <c r="CW98" s="782"/>
      <c r="CX98" s="783"/>
      <c r="CY98" s="783"/>
      <c r="CZ98" s="783"/>
      <c r="DA98" s="784"/>
      <c r="DB98" s="782"/>
      <c r="DC98" s="783"/>
      <c r="DD98" s="783"/>
      <c r="DE98" s="783"/>
      <c r="DF98" s="784"/>
      <c r="DG98" s="782"/>
      <c r="DH98" s="783"/>
      <c r="DI98" s="783"/>
      <c r="DJ98" s="783"/>
      <c r="DK98" s="784"/>
      <c r="DL98" s="782"/>
      <c r="DM98" s="783"/>
      <c r="DN98" s="783"/>
      <c r="DO98" s="783"/>
      <c r="DP98" s="784"/>
      <c r="DQ98" s="782"/>
      <c r="DR98" s="783"/>
      <c r="DS98" s="783"/>
      <c r="DT98" s="783"/>
      <c r="DU98" s="784"/>
      <c r="DV98" s="785"/>
      <c r="DW98" s="786"/>
      <c r="DX98" s="786"/>
      <c r="DY98" s="786"/>
      <c r="DZ98" s="78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85"/>
      <c r="BT99" s="786"/>
      <c r="BU99" s="786"/>
      <c r="BV99" s="786"/>
      <c r="BW99" s="786"/>
      <c r="BX99" s="786"/>
      <c r="BY99" s="786"/>
      <c r="BZ99" s="786"/>
      <c r="CA99" s="786"/>
      <c r="CB99" s="786"/>
      <c r="CC99" s="786"/>
      <c r="CD99" s="786"/>
      <c r="CE99" s="786"/>
      <c r="CF99" s="786"/>
      <c r="CG99" s="792"/>
      <c r="CH99" s="782"/>
      <c r="CI99" s="783"/>
      <c r="CJ99" s="783"/>
      <c r="CK99" s="783"/>
      <c r="CL99" s="784"/>
      <c r="CM99" s="782"/>
      <c r="CN99" s="783"/>
      <c r="CO99" s="783"/>
      <c r="CP99" s="783"/>
      <c r="CQ99" s="784"/>
      <c r="CR99" s="782"/>
      <c r="CS99" s="783"/>
      <c r="CT99" s="783"/>
      <c r="CU99" s="783"/>
      <c r="CV99" s="784"/>
      <c r="CW99" s="782"/>
      <c r="CX99" s="783"/>
      <c r="CY99" s="783"/>
      <c r="CZ99" s="783"/>
      <c r="DA99" s="784"/>
      <c r="DB99" s="782"/>
      <c r="DC99" s="783"/>
      <c r="DD99" s="783"/>
      <c r="DE99" s="783"/>
      <c r="DF99" s="784"/>
      <c r="DG99" s="782"/>
      <c r="DH99" s="783"/>
      <c r="DI99" s="783"/>
      <c r="DJ99" s="783"/>
      <c r="DK99" s="784"/>
      <c r="DL99" s="782"/>
      <c r="DM99" s="783"/>
      <c r="DN99" s="783"/>
      <c r="DO99" s="783"/>
      <c r="DP99" s="784"/>
      <c r="DQ99" s="782"/>
      <c r="DR99" s="783"/>
      <c r="DS99" s="783"/>
      <c r="DT99" s="783"/>
      <c r="DU99" s="784"/>
      <c r="DV99" s="785"/>
      <c r="DW99" s="786"/>
      <c r="DX99" s="786"/>
      <c r="DY99" s="786"/>
      <c r="DZ99" s="78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85"/>
      <c r="BT100" s="786"/>
      <c r="BU100" s="786"/>
      <c r="BV100" s="786"/>
      <c r="BW100" s="786"/>
      <c r="BX100" s="786"/>
      <c r="BY100" s="786"/>
      <c r="BZ100" s="786"/>
      <c r="CA100" s="786"/>
      <c r="CB100" s="786"/>
      <c r="CC100" s="786"/>
      <c r="CD100" s="786"/>
      <c r="CE100" s="786"/>
      <c r="CF100" s="786"/>
      <c r="CG100" s="792"/>
      <c r="CH100" s="782"/>
      <c r="CI100" s="783"/>
      <c r="CJ100" s="783"/>
      <c r="CK100" s="783"/>
      <c r="CL100" s="784"/>
      <c r="CM100" s="782"/>
      <c r="CN100" s="783"/>
      <c r="CO100" s="783"/>
      <c r="CP100" s="783"/>
      <c r="CQ100" s="784"/>
      <c r="CR100" s="782"/>
      <c r="CS100" s="783"/>
      <c r="CT100" s="783"/>
      <c r="CU100" s="783"/>
      <c r="CV100" s="784"/>
      <c r="CW100" s="782"/>
      <c r="CX100" s="783"/>
      <c r="CY100" s="783"/>
      <c r="CZ100" s="783"/>
      <c r="DA100" s="784"/>
      <c r="DB100" s="782"/>
      <c r="DC100" s="783"/>
      <c r="DD100" s="783"/>
      <c r="DE100" s="783"/>
      <c r="DF100" s="784"/>
      <c r="DG100" s="782"/>
      <c r="DH100" s="783"/>
      <c r="DI100" s="783"/>
      <c r="DJ100" s="783"/>
      <c r="DK100" s="784"/>
      <c r="DL100" s="782"/>
      <c r="DM100" s="783"/>
      <c r="DN100" s="783"/>
      <c r="DO100" s="783"/>
      <c r="DP100" s="784"/>
      <c r="DQ100" s="782"/>
      <c r="DR100" s="783"/>
      <c r="DS100" s="783"/>
      <c r="DT100" s="783"/>
      <c r="DU100" s="784"/>
      <c r="DV100" s="785"/>
      <c r="DW100" s="786"/>
      <c r="DX100" s="786"/>
      <c r="DY100" s="786"/>
      <c r="DZ100" s="78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85"/>
      <c r="BT101" s="786"/>
      <c r="BU101" s="786"/>
      <c r="BV101" s="786"/>
      <c r="BW101" s="786"/>
      <c r="BX101" s="786"/>
      <c r="BY101" s="786"/>
      <c r="BZ101" s="786"/>
      <c r="CA101" s="786"/>
      <c r="CB101" s="786"/>
      <c r="CC101" s="786"/>
      <c r="CD101" s="786"/>
      <c r="CE101" s="786"/>
      <c r="CF101" s="786"/>
      <c r="CG101" s="792"/>
      <c r="CH101" s="782"/>
      <c r="CI101" s="783"/>
      <c r="CJ101" s="783"/>
      <c r="CK101" s="783"/>
      <c r="CL101" s="784"/>
      <c r="CM101" s="782"/>
      <c r="CN101" s="783"/>
      <c r="CO101" s="783"/>
      <c r="CP101" s="783"/>
      <c r="CQ101" s="784"/>
      <c r="CR101" s="782"/>
      <c r="CS101" s="783"/>
      <c r="CT101" s="783"/>
      <c r="CU101" s="783"/>
      <c r="CV101" s="784"/>
      <c r="CW101" s="782"/>
      <c r="CX101" s="783"/>
      <c r="CY101" s="783"/>
      <c r="CZ101" s="783"/>
      <c r="DA101" s="784"/>
      <c r="DB101" s="782"/>
      <c r="DC101" s="783"/>
      <c r="DD101" s="783"/>
      <c r="DE101" s="783"/>
      <c r="DF101" s="784"/>
      <c r="DG101" s="782"/>
      <c r="DH101" s="783"/>
      <c r="DI101" s="783"/>
      <c r="DJ101" s="783"/>
      <c r="DK101" s="784"/>
      <c r="DL101" s="782"/>
      <c r="DM101" s="783"/>
      <c r="DN101" s="783"/>
      <c r="DO101" s="783"/>
      <c r="DP101" s="784"/>
      <c r="DQ101" s="782"/>
      <c r="DR101" s="783"/>
      <c r="DS101" s="783"/>
      <c r="DT101" s="783"/>
      <c r="DU101" s="784"/>
      <c r="DV101" s="785"/>
      <c r="DW101" s="786"/>
      <c r="DX101" s="786"/>
      <c r="DY101" s="786"/>
      <c r="DZ101" s="78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251</v>
      </c>
      <c r="BR102" s="744" t="s">
        <v>404</v>
      </c>
      <c r="BS102" s="745"/>
      <c r="BT102" s="745"/>
      <c r="BU102" s="745"/>
      <c r="BV102" s="745"/>
      <c r="BW102" s="745"/>
      <c r="BX102" s="745"/>
      <c r="BY102" s="745"/>
      <c r="BZ102" s="745"/>
      <c r="CA102" s="745"/>
      <c r="CB102" s="745"/>
      <c r="CC102" s="745"/>
      <c r="CD102" s="745"/>
      <c r="CE102" s="745"/>
      <c r="CF102" s="745"/>
      <c r="CG102" s="746"/>
      <c r="CH102" s="800"/>
      <c r="CI102" s="801"/>
      <c r="CJ102" s="801"/>
      <c r="CK102" s="801"/>
      <c r="CL102" s="802"/>
      <c r="CM102" s="800"/>
      <c r="CN102" s="801"/>
      <c r="CO102" s="801"/>
      <c r="CP102" s="801"/>
      <c r="CQ102" s="802"/>
      <c r="CR102" s="803">
        <v>259</v>
      </c>
      <c r="CS102" s="757"/>
      <c r="CT102" s="757"/>
      <c r="CU102" s="757"/>
      <c r="CV102" s="804"/>
      <c r="CW102" s="803">
        <v>6</v>
      </c>
      <c r="CX102" s="757"/>
      <c r="CY102" s="757"/>
      <c r="CZ102" s="757"/>
      <c r="DA102" s="804"/>
      <c r="DB102" s="803" t="s">
        <v>201</v>
      </c>
      <c r="DC102" s="757"/>
      <c r="DD102" s="757"/>
      <c r="DE102" s="757"/>
      <c r="DF102" s="804"/>
      <c r="DG102" s="803">
        <v>507</v>
      </c>
      <c r="DH102" s="757"/>
      <c r="DI102" s="757"/>
      <c r="DJ102" s="757"/>
      <c r="DK102" s="804"/>
      <c r="DL102" s="803" t="s">
        <v>201</v>
      </c>
      <c r="DM102" s="757"/>
      <c r="DN102" s="757"/>
      <c r="DO102" s="757"/>
      <c r="DP102" s="804"/>
      <c r="DQ102" s="803">
        <v>505</v>
      </c>
      <c r="DR102" s="757"/>
      <c r="DS102" s="757"/>
      <c r="DT102" s="757"/>
      <c r="DU102" s="804"/>
      <c r="DV102" s="744"/>
      <c r="DW102" s="745"/>
      <c r="DX102" s="745"/>
      <c r="DY102" s="745"/>
      <c r="DZ102" s="805"/>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06" t="s">
        <v>422</v>
      </c>
      <c r="BR103" s="806"/>
      <c r="BS103" s="806"/>
      <c r="BT103" s="806"/>
      <c r="BU103" s="806"/>
      <c r="BV103" s="806"/>
      <c r="BW103" s="806"/>
      <c r="BX103" s="806"/>
      <c r="BY103" s="806"/>
      <c r="BZ103" s="806"/>
      <c r="CA103" s="806"/>
      <c r="CB103" s="806"/>
      <c r="CC103" s="806"/>
      <c r="CD103" s="806"/>
      <c r="CE103" s="806"/>
      <c r="CF103" s="806"/>
      <c r="CG103" s="806"/>
      <c r="CH103" s="806"/>
      <c r="CI103" s="806"/>
      <c r="CJ103" s="806"/>
      <c r="CK103" s="806"/>
      <c r="CL103" s="806"/>
      <c r="CM103" s="806"/>
      <c r="CN103" s="806"/>
      <c r="CO103" s="806"/>
      <c r="CP103" s="806"/>
      <c r="CQ103" s="806"/>
      <c r="CR103" s="806"/>
      <c r="CS103" s="806"/>
      <c r="CT103" s="806"/>
      <c r="CU103" s="806"/>
      <c r="CV103" s="806"/>
      <c r="CW103" s="806"/>
      <c r="CX103" s="806"/>
      <c r="CY103" s="806"/>
      <c r="CZ103" s="806"/>
      <c r="DA103" s="806"/>
      <c r="DB103" s="806"/>
      <c r="DC103" s="806"/>
      <c r="DD103" s="806"/>
      <c r="DE103" s="806"/>
      <c r="DF103" s="806"/>
      <c r="DG103" s="806"/>
      <c r="DH103" s="806"/>
      <c r="DI103" s="806"/>
      <c r="DJ103" s="806"/>
      <c r="DK103" s="806"/>
      <c r="DL103" s="806"/>
      <c r="DM103" s="806"/>
      <c r="DN103" s="806"/>
      <c r="DO103" s="806"/>
      <c r="DP103" s="806"/>
      <c r="DQ103" s="806"/>
      <c r="DR103" s="806"/>
      <c r="DS103" s="806"/>
      <c r="DT103" s="806"/>
      <c r="DU103" s="806"/>
      <c r="DV103" s="806"/>
      <c r="DW103" s="806"/>
      <c r="DX103" s="806"/>
      <c r="DY103" s="806"/>
      <c r="DZ103" s="806"/>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807" t="s">
        <v>423</v>
      </c>
      <c r="BR104" s="807"/>
      <c r="BS104" s="807"/>
      <c r="BT104" s="807"/>
      <c r="BU104" s="807"/>
      <c r="BV104" s="807"/>
      <c r="BW104" s="807"/>
      <c r="BX104" s="807"/>
      <c r="BY104" s="807"/>
      <c r="BZ104" s="807"/>
      <c r="CA104" s="807"/>
      <c r="CB104" s="807"/>
      <c r="CC104" s="807"/>
      <c r="CD104" s="807"/>
      <c r="CE104" s="807"/>
      <c r="CF104" s="807"/>
      <c r="CG104" s="807"/>
      <c r="CH104" s="807"/>
      <c r="CI104" s="807"/>
      <c r="CJ104" s="807"/>
      <c r="CK104" s="807"/>
      <c r="CL104" s="807"/>
      <c r="CM104" s="807"/>
      <c r="CN104" s="807"/>
      <c r="CO104" s="807"/>
      <c r="CP104" s="807"/>
      <c r="CQ104" s="807"/>
      <c r="CR104" s="807"/>
      <c r="CS104" s="807"/>
      <c r="CT104" s="807"/>
      <c r="CU104" s="807"/>
      <c r="CV104" s="807"/>
      <c r="CW104" s="807"/>
      <c r="CX104" s="807"/>
      <c r="CY104" s="807"/>
      <c r="CZ104" s="807"/>
      <c r="DA104" s="807"/>
      <c r="DB104" s="807"/>
      <c r="DC104" s="807"/>
      <c r="DD104" s="807"/>
      <c r="DE104" s="807"/>
      <c r="DF104" s="807"/>
      <c r="DG104" s="807"/>
      <c r="DH104" s="807"/>
      <c r="DI104" s="807"/>
      <c r="DJ104" s="807"/>
      <c r="DK104" s="807"/>
      <c r="DL104" s="807"/>
      <c r="DM104" s="807"/>
      <c r="DN104" s="807"/>
      <c r="DO104" s="807"/>
      <c r="DP104" s="807"/>
      <c r="DQ104" s="807"/>
      <c r="DR104" s="807"/>
      <c r="DS104" s="807"/>
      <c r="DT104" s="807"/>
      <c r="DU104" s="807"/>
      <c r="DV104" s="807"/>
      <c r="DW104" s="807"/>
      <c r="DX104" s="807"/>
      <c r="DY104" s="807"/>
      <c r="DZ104" s="807"/>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424</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08" t="s">
        <v>425</v>
      </c>
      <c r="B108" s="809"/>
      <c r="C108" s="809"/>
      <c r="D108" s="809"/>
      <c r="E108" s="809"/>
      <c r="F108" s="809"/>
      <c r="G108" s="809"/>
      <c r="H108" s="809"/>
      <c r="I108" s="809"/>
      <c r="J108" s="809"/>
      <c r="K108" s="809"/>
      <c r="L108" s="809"/>
      <c r="M108" s="809"/>
      <c r="N108" s="809"/>
      <c r="O108" s="809"/>
      <c r="P108" s="809"/>
      <c r="Q108" s="809"/>
      <c r="R108" s="809"/>
      <c r="S108" s="809"/>
      <c r="T108" s="809"/>
      <c r="U108" s="809"/>
      <c r="V108" s="809"/>
      <c r="W108" s="809"/>
      <c r="X108" s="809"/>
      <c r="Y108" s="809"/>
      <c r="Z108" s="809"/>
      <c r="AA108" s="809"/>
      <c r="AB108" s="809"/>
      <c r="AC108" s="809"/>
      <c r="AD108" s="809"/>
      <c r="AE108" s="809"/>
      <c r="AF108" s="809"/>
      <c r="AG108" s="809"/>
      <c r="AH108" s="809"/>
      <c r="AI108" s="809"/>
      <c r="AJ108" s="809"/>
      <c r="AK108" s="809"/>
      <c r="AL108" s="809"/>
      <c r="AM108" s="809"/>
      <c r="AN108" s="809"/>
      <c r="AO108" s="809"/>
      <c r="AP108" s="809"/>
      <c r="AQ108" s="809"/>
      <c r="AR108" s="809"/>
      <c r="AS108" s="809"/>
      <c r="AT108" s="810"/>
      <c r="AU108" s="808" t="s">
        <v>58</v>
      </c>
      <c r="AV108" s="809"/>
      <c r="AW108" s="809"/>
      <c r="AX108" s="809"/>
      <c r="AY108" s="809"/>
      <c r="AZ108" s="809"/>
      <c r="BA108" s="809"/>
      <c r="BB108" s="809"/>
      <c r="BC108" s="809"/>
      <c r="BD108" s="809"/>
      <c r="BE108" s="809"/>
      <c r="BF108" s="809"/>
      <c r="BG108" s="809"/>
      <c r="BH108" s="809"/>
      <c r="BI108" s="809"/>
      <c r="BJ108" s="809"/>
      <c r="BK108" s="809"/>
      <c r="BL108" s="809"/>
      <c r="BM108" s="809"/>
      <c r="BN108" s="809"/>
      <c r="BO108" s="809"/>
      <c r="BP108" s="809"/>
      <c r="BQ108" s="809"/>
      <c r="BR108" s="809"/>
      <c r="BS108" s="809"/>
      <c r="BT108" s="809"/>
      <c r="BU108" s="809"/>
      <c r="BV108" s="809"/>
      <c r="BW108" s="809"/>
      <c r="BX108" s="809"/>
      <c r="BY108" s="809"/>
      <c r="BZ108" s="809"/>
      <c r="CA108" s="809"/>
      <c r="CB108" s="809"/>
      <c r="CC108" s="809"/>
      <c r="CD108" s="809"/>
      <c r="CE108" s="809"/>
      <c r="CF108" s="809"/>
      <c r="CG108" s="809"/>
      <c r="CH108" s="809"/>
      <c r="CI108" s="809"/>
      <c r="CJ108" s="809"/>
      <c r="CK108" s="809"/>
      <c r="CL108" s="809"/>
      <c r="CM108" s="809"/>
      <c r="CN108" s="809"/>
      <c r="CO108" s="809"/>
      <c r="CP108" s="809"/>
      <c r="CQ108" s="809"/>
      <c r="CR108" s="809"/>
      <c r="CS108" s="809"/>
      <c r="CT108" s="809"/>
      <c r="CU108" s="809"/>
      <c r="CV108" s="809"/>
      <c r="CW108" s="809"/>
      <c r="CX108" s="809"/>
      <c r="CY108" s="809"/>
      <c r="CZ108" s="809"/>
      <c r="DA108" s="809"/>
      <c r="DB108" s="809"/>
      <c r="DC108" s="809"/>
      <c r="DD108" s="809"/>
      <c r="DE108" s="809"/>
      <c r="DF108" s="809"/>
      <c r="DG108" s="809"/>
      <c r="DH108" s="809"/>
      <c r="DI108" s="809"/>
      <c r="DJ108" s="809"/>
      <c r="DK108" s="809"/>
      <c r="DL108" s="809"/>
      <c r="DM108" s="809"/>
      <c r="DN108" s="809"/>
      <c r="DO108" s="809"/>
      <c r="DP108" s="809"/>
      <c r="DQ108" s="809"/>
      <c r="DR108" s="809"/>
      <c r="DS108" s="809"/>
      <c r="DT108" s="809"/>
      <c r="DU108" s="809"/>
      <c r="DV108" s="809"/>
      <c r="DW108" s="809"/>
      <c r="DX108" s="809"/>
      <c r="DY108" s="809"/>
      <c r="DZ108" s="810"/>
    </row>
    <row r="109" spans="1:131" s="48" customFormat="1" ht="26.25" customHeight="1" x14ac:dyDescent="0.15">
      <c r="A109" s="811" t="s">
        <v>426</v>
      </c>
      <c r="B109" s="812"/>
      <c r="C109" s="812"/>
      <c r="D109" s="812"/>
      <c r="E109" s="812"/>
      <c r="F109" s="812"/>
      <c r="G109" s="812"/>
      <c r="H109" s="812"/>
      <c r="I109" s="812"/>
      <c r="J109" s="812"/>
      <c r="K109" s="812"/>
      <c r="L109" s="812"/>
      <c r="M109" s="812"/>
      <c r="N109" s="812"/>
      <c r="O109" s="812"/>
      <c r="P109" s="812"/>
      <c r="Q109" s="812"/>
      <c r="R109" s="812"/>
      <c r="S109" s="812"/>
      <c r="T109" s="812"/>
      <c r="U109" s="812"/>
      <c r="V109" s="812"/>
      <c r="W109" s="812"/>
      <c r="X109" s="812"/>
      <c r="Y109" s="812"/>
      <c r="Z109" s="813"/>
      <c r="AA109" s="814" t="s">
        <v>15</v>
      </c>
      <c r="AB109" s="812"/>
      <c r="AC109" s="812"/>
      <c r="AD109" s="812"/>
      <c r="AE109" s="813"/>
      <c r="AF109" s="814" t="s">
        <v>391</v>
      </c>
      <c r="AG109" s="812"/>
      <c r="AH109" s="812"/>
      <c r="AI109" s="812"/>
      <c r="AJ109" s="813"/>
      <c r="AK109" s="814" t="s">
        <v>366</v>
      </c>
      <c r="AL109" s="812"/>
      <c r="AM109" s="812"/>
      <c r="AN109" s="812"/>
      <c r="AO109" s="813"/>
      <c r="AP109" s="814" t="s">
        <v>427</v>
      </c>
      <c r="AQ109" s="812"/>
      <c r="AR109" s="812"/>
      <c r="AS109" s="812"/>
      <c r="AT109" s="815"/>
      <c r="AU109" s="811" t="s">
        <v>426</v>
      </c>
      <c r="AV109" s="812"/>
      <c r="AW109" s="812"/>
      <c r="AX109" s="812"/>
      <c r="AY109" s="812"/>
      <c r="AZ109" s="812"/>
      <c r="BA109" s="812"/>
      <c r="BB109" s="812"/>
      <c r="BC109" s="812"/>
      <c r="BD109" s="812"/>
      <c r="BE109" s="812"/>
      <c r="BF109" s="812"/>
      <c r="BG109" s="812"/>
      <c r="BH109" s="812"/>
      <c r="BI109" s="812"/>
      <c r="BJ109" s="812"/>
      <c r="BK109" s="812"/>
      <c r="BL109" s="812"/>
      <c r="BM109" s="812"/>
      <c r="BN109" s="812"/>
      <c r="BO109" s="812"/>
      <c r="BP109" s="813"/>
      <c r="BQ109" s="814" t="s">
        <v>15</v>
      </c>
      <c r="BR109" s="812"/>
      <c r="BS109" s="812"/>
      <c r="BT109" s="812"/>
      <c r="BU109" s="813"/>
      <c r="BV109" s="814" t="s">
        <v>391</v>
      </c>
      <c r="BW109" s="812"/>
      <c r="BX109" s="812"/>
      <c r="BY109" s="812"/>
      <c r="BZ109" s="813"/>
      <c r="CA109" s="814" t="s">
        <v>366</v>
      </c>
      <c r="CB109" s="812"/>
      <c r="CC109" s="812"/>
      <c r="CD109" s="812"/>
      <c r="CE109" s="813"/>
      <c r="CF109" s="816" t="s">
        <v>427</v>
      </c>
      <c r="CG109" s="816"/>
      <c r="CH109" s="816"/>
      <c r="CI109" s="816"/>
      <c r="CJ109" s="816"/>
      <c r="CK109" s="814" t="s">
        <v>98</v>
      </c>
      <c r="CL109" s="812"/>
      <c r="CM109" s="812"/>
      <c r="CN109" s="812"/>
      <c r="CO109" s="812"/>
      <c r="CP109" s="812"/>
      <c r="CQ109" s="812"/>
      <c r="CR109" s="812"/>
      <c r="CS109" s="812"/>
      <c r="CT109" s="812"/>
      <c r="CU109" s="812"/>
      <c r="CV109" s="812"/>
      <c r="CW109" s="812"/>
      <c r="CX109" s="812"/>
      <c r="CY109" s="812"/>
      <c r="CZ109" s="812"/>
      <c r="DA109" s="812"/>
      <c r="DB109" s="812"/>
      <c r="DC109" s="812"/>
      <c r="DD109" s="812"/>
      <c r="DE109" s="812"/>
      <c r="DF109" s="813"/>
      <c r="DG109" s="814" t="s">
        <v>15</v>
      </c>
      <c r="DH109" s="812"/>
      <c r="DI109" s="812"/>
      <c r="DJ109" s="812"/>
      <c r="DK109" s="813"/>
      <c r="DL109" s="814" t="s">
        <v>391</v>
      </c>
      <c r="DM109" s="812"/>
      <c r="DN109" s="812"/>
      <c r="DO109" s="812"/>
      <c r="DP109" s="813"/>
      <c r="DQ109" s="814" t="s">
        <v>366</v>
      </c>
      <c r="DR109" s="812"/>
      <c r="DS109" s="812"/>
      <c r="DT109" s="812"/>
      <c r="DU109" s="813"/>
      <c r="DV109" s="814" t="s">
        <v>427</v>
      </c>
      <c r="DW109" s="812"/>
      <c r="DX109" s="812"/>
      <c r="DY109" s="812"/>
      <c r="DZ109" s="815"/>
    </row>
    <row r="110" spans="1:131" s="48" customFormat="1" ht="26.25" customHeight="1" x14ac:dyDescent="0.15">
      <c r="A110" s="817" t="s">
        <v>321</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20">
        <v>2559384</v>
      </c>
      <c r="AB110" s="821"/>
      <c r="AC110" s="821"/>
      <c r="AD110" s="821"/>
      <c r="AE110" s="822"/>
      <c r="AF110" s="823">
        <v>2707756</v>
      </c>
      <c r="AG110" s="821"/>
      <c r="AH110" s="821"/>
      <c r="AI110" s="821"/>
      <c r="AJ110" s="822"/>
      <c r="AK110" s="823">
        <v>2831298</v>
      </c>
      <c r="AL110" s="821"/>
      <c r="AM110" s="821"/>
      <c r="AN110" s="821"/>
      <c r="AO110" s="822"/>
      <c r="AP110" s="824">
        <v>22</v>
      </c>
      <c r="AQ110" s="825"/>
      <c r="AR110" s="825"/>
      <c r="AS110" s="825"/>
      <c r="AT110" s="826"/>
      <c r="AU110" s="882" t="s">
        <v>125</v>
      </c>
      <c r="AV110" s="883"/>
      <c r="AW110" s="883"/>
      <c r="AX110" s="883"/>
      <c r="AY110" s="883"/>
      <c r="AZ110" s="827" t="s">
        <v>428</v>
      </c>
      <c r="BA110" s="818"/>
      <c r="BB110" s="818"/>
      <c r="BC110" s="818"/>
      <c r="BD110" s="818"/>
      <c r="BE110" s="818"/>
      <c r="BF110" s="818"/>
      <c r="BG110" s="818"/>
      <c r="BH110" s="818"/>
      <c r="BI110" s="818"/>
      <c r="BJ110" s="818"/>
      <c r="BK110" s="818"/>
      <c r="BL110" s="818"/>
      <c r="BM110" s="818"/>
      <c r="BN110" s="818"/>
      <c r="BO110" s="818"/>
      <c r="BP110" s="819"/>
      <c r="BQ110" s="828">
        <v>28324273</v>
      </c>
      <c r="BR110" s="829"/>
      <c r="BS110" s="829"/>
      <c r="BT110" s="829"/>
      <c r="BU110" s="829"/>
      <c r="BV110" s="829">
        <v>28928973</v>
      </c>
      <c r="BW110" s="829"/>
      <c r="BX110" s="829"/>
      <c r="BY110" s="829"/>
      <c r="BZ110" s="829"/>
      <c r="CA110" s="829">
        <v>29139898</v>
      </c>
      <c r="CB110" s="829"/>
      <c r="CC110" s="829"/>
      <c r="CD110" s="829"/>
      <c r="CE110" s="829"/>
      <c r="CF110" s="830">
        <v>226.4</v>
      </c>
      <c r="CG110" s="831"/>
      <c r="CH110" s="831"/>
      <c r="CI110" s="831"/>
      <c r="CJ110" s="831"/>
      <c r="CK110" s="888" t="s">
        <v>361</v>
      </c>
      <c r="CL110" s="889"/>
      <c r="CM110" s="827" t="s">
        <v>429</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28" t="s">
        <v>201</v>
      </c>
      <c r="DH110" s="829"/>
      <c r="DI110" s="829"/>
      <c r="DJ110" s="829"/>
      <c r="DK110" s="829"/>
      <c r="DL110" s="829" t="s">
        <v>201</v>
      </c>
      <c r="DM110" s="829"/>
      <c r="DN110" s="829"/>
      <c r="DO110" s="829"/>
      <c r="DP110" s="829"/>
      <c r="DQ110" s="829" t="s">
        <v>201</v>
      </c>
      <c r="DR110" s="829"/>
      <c r="DS110" s="829"/>
      <c r="DT110" s="829"/>
      <c r="DU110" s="829"/>
      <c r="DV110" s="832" t="s">
        <v>201</v>
      </c>
      <c r="DW110" s="832"/>
      <c r="DX110" s="832"/>
      <c r="DY110" s="832"/>
      <c r="DZ110" s="833"/>
    </row>
    <row r="111" spans="1:131" s="48" customFormat="1" ht="26.25" customHeight="1" x14ac:dyDescent="0.15">
      <c r="A111" s="834" t="s">
        <v>408</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35"/>
      <c r="AA111" s="836" t="s">
        <v>201</v>
      </c>
      <c r="AB111" s="837"/>
      <c r="AC111" s="837"/>
      <c r="AD111" s="837"/>
      <c r="AE111" s="838"/>
      <c r="AF111" s="839" t="s">
        <v>201</v>
      </c>
      <c r="AG111" s="837"/>
      <c r="AH111" s="837"/>
      <c r="AI111" s="837"/>
      <c r="AJ111" s="838"/>
      <c r="AK111" s="839" t="s">
        <v>201</v>
      </c>
      <c r="AL111" s="837"/>
      <c r="AM111" s="837"/>
      <c r="AN111" s="837"/>
      <c r="AO111" s="838"/>
      <c r="AP111" s="840" t="s">
        <v>201</v>
      </c>
      <c r="AQ111" s="841"/>
      <c r="AR111" s="841"/>
      <c r="AS111" s="841"/>
      <c r="AT111" s="842"/>
      <c r="AU111" s="884"/>
      <c r="AV111" s="885"/>
      <c r="AW111" s="885"/>
      <c r="AX111" s="885"/>
      <c r="AY111" s="885"/>
      <c r="AZ111" s="843" t="s">
        <v>431</v>
      </c>
      <c r="BA111" s="844"/>
      <c r="BB111" s="844"/>
      <c r="BC111" s="844"/>
      <c r="BD111" s="844"/>
      <c r="BE111" s="844"/>
      <c r="BF111" s="844"/>
      <c r="BG111" s="844"/>
      <c r="BH111" s="844"/>
      <c r="BI111" s="844"/>
      <c r="BJ111" s="844"/>
      <c r="BK111" s="844"/>
      <c r="BL111" s="844"/>
      <c r="BM111" s="844"/>
      <c r="BN111" s="844"/>
      <c r="BO111" s="844"/>
      <c r="BP111" s="845"/>
      <c r="BQ111" s="846">
        <v>153546</v>
      </c>
      <c r="BR111" s="847"/>
      <c r="BS111" s="847"/>
      <c r="BT111" s="847"/>
      <c r="BU111" s="847"/>
      <c r="BV111" s="847">
        <v>141424</v>
      </c>
      <c r="BW111" s="847"/>
      <c r="BX111" s="847"/>
      <c r="BY111" s="847"/>
      <c r="BZ111" s="847"/>
      <c r="CA111" s="847">
        <v>129130</v>
      </c>
      <c r="CB111" s="847"/>
      <c r="CC111" s="847"/>
      <c r="CD111" s="847"/>
      <c r="CE111" s="847"/>
      <c r="CF111" s="848">
        <v>1</v>
      </c>
      <c r="CG111" s="849"/>
      <c r="CH111" s="849"/>
      <c r="CI111" s="849"/>
      <c r="CJ111" s="849"/>
      <c r="CK111" s="890"/>
      <c r="CL111" s="891"/>
      <c r="CM111" s="843" t="s">
        <v>137</v>
      </c>
      <c r="CN111" s="844"/>
      <c r="CO111" s="844"/>
      <c r="CP111" s="844"/>
      <c r="CQ111" s="844"/>
      <c r="CR111" s="844"/>
      <c r="CS111" s="844"/>
      <c r="CT111" s="844"/>
      <c r="CU111" s="844"/>
      <c r="CV111" s="844"/>
      <c r="CW111" s="844"/>
      <c r="CX111" s="844"/>
      <c r="CY111" s="844"/>
      <c r="CZ111" s="844"/>
      <c r="DA111" s="844"/>
      <c r="DB111" s="844"/>
      <c r="DC111" s="844"/>
      <c r="DD111" s="844"/>
      <c r="DE111" s="844"/>
      <c r="DF111" s="845"/>
      <c r="DG111" s="846" t="s">
        <v>201</v>
      </c>
      <c r="DH111" s="847"/>
      <c r="DI111" s="847"/>
      <c r="DJ111" s="847"/>
      <c r="DK111" s="847"/>
      <c r="DL111" s="847" t="s">
        <v>201</v>
      </c>
      <c r="DM111" s="847"/>
      <c r="DN111" s="847"/>
      <c r="DO111" s="847"/>
      <c r="DP111" s="847"/>
      <c r="DQ111" s="847" t="s">
        <v>201</v>
      </c>
      <c r="DR111" s="847"/>
      <c r="DS111" s="847"/>
      <c r="DT111" s="847"/>
      <c r="DU111" s="847"/>
      <c r="DV111" s="850" t="s">
        <v>201</v>
      </c>
      <c r="DW111" s="850"/>
      <c r="DX111" s="850"/>
      <c r="DY111" s="850"/>
      <c r="DZ111" s="851"/>
    </row>
    <row r="112" spans="1:131" s="48" customFormat="1" ht="26.25" customHeight="1" x14ac:dyDescent="0.15">
      <c r="A112" s="1000" t="s">
        <v>155</v>
      </c>
      <c r="B112" s="1001"/>
      <c r="C112" s="844" t="s">
        <v>432</v>
      </c>
      <c r="D112" s="844"/>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5"/>
      <c r="AA112" s="836" t="s">
        <v>201</v>
      </c>
      <c r="AB112" s="837"/>
      <c r="AC112" s="837"/>
      <c r="AD112" s="837"/>
      <c r="AE112" s="838"/>
      <c r="AF112" s="839" t="s">
        <v>201</v>
      </c>
      <c r="AG112" s="837"/>
      <c r="AH112" s="837"/>
      <c r="AI112" s="837"/>
      <c r="AJ112" s="838"/>
      <c r="AK112" s="839" t="s">
        <v>201</v>
      </c>
      <c r="AL112" s="837"/>
      <c r="AM112" s="837"/>
      <c r="AN112" s="837"/>
      <c r="AO112" s="838"/>
      <c r="AP112" s="840" t="s">
        <v>201</v>
      </c>
      <c r="AQ112" s="841"/>
      <c r="AR112" s="841"/>
      <c r="AS112" s="841"/>
      <c r="AT112" s="842"/>
      <c r="AU112" s="884"/>
      <c r="AV112" s="885"/>
      <c r="AW112" s="885"/>
      <c r="AX112" s="885"/>
      <c r="AY112" s="885"/>
      <c r="AZ112" s="843" t="s">
        <v>269</v>
      </c>
      <c r="BA112" s="844"/>
      <c r="BB112" s="844"/>
      <c r="BC112" s="844"/>
      <c r="BD112" s="844"/>
      <c r="BE112" s="844"/>
      <c r="BF112" s="844"/>
      <c r="BG112" s="844"/>
      <c r="BH112" s="844"/>
      <c r="BI112" s="844"/>
      <c r="BJ112" s="844"/>
      <c r="BK112" s="844"/>
      <c r="BL112" s="844"/>
      <c r="BM112" s="844"/>
      <c r="BN112" s="844"/>
      <c r="BO112" s="844"/>
      <c r="BP112" s="845"/>
      <c r="BQ112" s="846">
        <v>7899313</v>
      </c>
      <c r="BR112" s="847"/>
      <c r="BS112" s="847"/>
      <c r="BT112" s="847"/>
      <c r="BU112" s="847"/>
      <c r="BV112" s="847">
        <v>7625816</v>
      </c>
      <c r="BW112" s="847"/>
      <c r="BX112" s="847"/>
      <c r="BY112" s="847"/>
      <c r="BZ112" s="847"/>
      <c r="CA112" s="847">
        <v>7183358</v>
      </c>
      <c r="CB112" s="847"/>
      <c r="CC112" s="847"/>
      <c r="CD112" s="847"/>
      <c r="CE112" s="847"/>
      <c r="CF112" s="848">
        <v>55.8</v>
      </c>
      <c r="CG112" s="849"/>
      <c r="CH112" s="849"/>
      <c r="CI112" s="849"/>
      <c r="CJ112" s="849"/>
      <c r="CK112" s="890"/>
      <c r="CL112" s="891"/>
      <c r="CM112" s="843" t="s">
        <v>368</v>
      </c>
      <c r="CN112" s="844"/>
      <c r="CO112" s="844"/>
      <c r="CP112" s="844"/>
      <c r="CQ112" s="844"/>
      <c r="CR112" s="844"/>
      <c r="CS112" s="844"/>
      <c r="CT112" s="844"/>
      <c r="CU112" s="844"/>
      <c r="CV112" s="844"/>
      <c r="CW112" s="844"/>
      <c r="CX112" s="844"/>
      <c r="CY112" s="844"/>
      <c r="CZ112" s="844"/>
      <c r="DA112" s="844"/>
      <c r="DB112" s="844"/>
      <c r="DC112" s="844"/>
      <c r="DD112" s="844"/>
      <c r="DE112" s="844"/>
      <c r="DF112" s="845"/>
      <c r="DG112" s="846" t="s">
        <v>201</v>
      </c>
      <c r="DH112" s="847"/>
      <c r="DI112" s="847"/>
      <c r="DJ112" s="847"/>
      <c r="DK112" s="847"/>
      <c r="DL112" s="847" t="s">
        <v>201</v>
      </c>
      <c r="DM112" s="847"/>
      <c r="DN112" s="847"/>
      <c r="DO112" s="847"/>
      <c r="DP112" s="847"/>
      <c r="DQ112" s="847" t="s">
        <v>201</v>
      </c>
      <c r="DR112" s="847"/>
      <c r="DS112" s="847"/>
      <c r="DT112" s="847"/>
      <c r="DU112" s="847"/>
      <c r="DV112" s="850" t="s">
        <v>201</v>
      </c>
      <c r="DW112" s="850"/>
      <c r="DX112" s="850"/>
      <c r="DY112" s="850"/>
      <c r="DZ112" s="851"/>
    </row>
    <row r="113" spans="1:130" s="48" customFormat="1" ht="26.25" customHeight="1" x14ac:dyDescent="0.15">
      <c r="A113" s="1002"/>
      <c r="B113" s="1003"/>
      <c r="C113" s="844" t="s">
        <v>435</v>
      </c>
      <c r="D113" s="844"/>
      <c r="E113" s="844"/>
      <c r="F113" s="844"/>
      <c r="G113" s="844"/>
      <c r="H113" s="844"/>
      <c r="I113" s="844"/>
      <c r="J113" s="844"/>
      <c r="K113" s="844"/>
      <c r="L113" s="844"/>
      <c r="M113" s="844"/>
      <c r="N113" s="844"/>
      <c r="O113" s="844"/>
      <c r="P113" s="844"/>
      <c r="Q113" s="844"/>
      <c r="R113" s="844"/>
      <c r="S113" s="844"/>
      <c r="T113" s="844"/>
      <c r="U113" s="844"/>
      <c r="V113" s="844"/>
      <c r="W113" s="844"/>
      <c r="X113" s="844"/>
      <c r="Y113" s="844"/>
      <c r="Z113" s="845"/>
      <c r="AA113" s="836">
        <v>964713</v>
      </c>
      <c r="AB113" s="837"/>
      <c r="AC113" s="837"/>
      <c r="AD113" s="837"/>
      <c r="AE113" s="838"/>
      <c r="AF113" s="839">
        <v>903933</v>
      </c>
      <c r="AG113" s="837"/>
      <c r="AH113" s="837"/>
      <c r="AI113" s="837"/>
      <c r="AJ113" s="838"/>
      <c r="AK113" s="839">
        <v>854614</v>
      </c>
      <c r="AL113" s="837"/>
      <c r="AM113" s="837"/>
      <c r="AN113" s="837"/>
      <c r="AO113" s="838"/>
      <c r="AP113" s="840">
        <v>6.6</v>
      </c>
      <c r="AQ113" s="841"/>
      <c r="AR113" s="841"/>
      <c r="AS113" s="841"/>
      <c r="AT113" s="842"/>
      <c r="AU113" s="884"/>
      <c r="AV113" s="885"/>
      <c r="AW113" s="885"/>
      <c r="AX113" s="885"/>
      <c r="AY113" s="885"/>
      <c r="AZ113" s="843" t="s">
        <v>205</v>
      </c>
      <c r="BA113" s="844"/>
      <c r="BB113" s="844"/>
      <c r="BC113" s="844"/>
      <c r="BD113" s="844"/>
      <c r="BE113" s="844"/>
      <c r="BF113" s="844"/>
      <c r="BG113" s="844"/>
      <c r="BH113" s="844"/>
      <c r="BI113" s="844"/>
      <c r="BJ113" s="844"/>
      <c r="BK113" s="844"/>
      <c r="BL113" s="844"/>
      <c r="BM113" s="844"/>
      <c r="BN113" s="844"/>
      <c r="BO113" s="844"/>
      <c r="BP113" s="845"/>
      <c r="BQ113" s="846" t="s">
        <v>201</v>
      </c>
      <c r="BR113" s="847"/>
      <c r="BS113" s="847"/>
      <c r="BT113" s="847"/>
      <c r="BU113" s="847"/>
      <c r="BV113" s="847" t="s">
        <v>201</v>
      </c>
      <c r="BW113" s="847"/>
      <c r="BX113" s="847"/>
      <c r="BY113" s="847"/>
      <c r="BZ113" s="847"/>
      <c r="CA113" s="847" t="s">
        <v>201</v>
      </c>
      <c r="CB113" s="847"/>
      <c r="CC113" s="847"/>
      <c r="CD113" s="847"/>
      <c r="CE113" s="847"/>
      <c r="CF113" s="848" t="s">
        <v>201</v>
      </c>
      <c r="CG113" s="849"/>
      <c r="CH113" s="849"/>
      <c r="CI113" s="849"/>
      <c r="CJ113" s="849"/>
      <c r="CK113" s="890"/>
      <c r="CL113" s="891"/>
      <c r="CM113" s="843" t="s">
        <v>378</v>
      </c>
      <c r="CN113" s="844"/>
      <c r="CO113" s="844"/>
      <c r="CP113" s="844"/>
      <c r="CQ113" s="844"/>
      <c r="CR113" s="844"/>
      <c r="CS113" s="844"/>
      <c r="CT113" s="844"/>
      <c r="CU113" s="844"/>
      <c r="CV113" s="844"/>
      <c r="CW113" s="844"/>
      <c r="CX113" s="844"/>
      <c r="CY113" s="844"/>
      <c r="CZ113" s="844"/>
      <c r="DA113" s="844"/>
      <c r="DB113" s="844"/>
      <c r="DC113" s="844"/>
      <c r="DD113" s="844"/>
      <c r="DE113" s="844"/>
      <c r="DF113" s="845"/>
      <c r="DG113" s="836">
        <v>153546</v>
      </c>
      <c r="DH113" s="837"/>
      <c r="DI113" s="837"/>
      <c r="DJ113" s="837"/>
      <c r="DK113" s="838"/>
      <c r="DL113" s="839">
        <v>141424</v>
      </c>
      <c r="DM113" s="837"/>
      <c r="DN113" s="837"/>
      <c r="DO113" s="837"/>
      <c r="DP113" s="838"/>
      <c r="DQ113" s="839">
        <v>129130</v>
      </c>
      <c r="DR113" s="837"/>
      <c r="DS113" s="837"/>
      <c r="DT113" s="837"/>
      <c r="DU113" s="838"/>
      <c r="DV113" s="840">
        <v>1</v>
      </c>
      <c r="DW113" s="841"/>
      <c r="DX113" s="841"/>
      <c r="DY113" s="841"/>
      <c r="DZ113" s="842"/>
    </row>
    <row r="114" spans="1:130" s="48" customFormat="1" ht="26.25" customHeight="1" x14ac:dyDescent="0.15">
      <c r="A114" s="1002"/>
      <c r="B114" s="1003"/>
      <c r="C114" s="844" t="s">
        <v>436</v>
      </c>
      <c r="D114" s="844"/>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5"/>
      <c r="AA114" s="836" t="s">
        <v>201</v>
      </c>
      <c r="AB114" s="837"/>
      <c r="AC114" s="837"/>
      <c r="AD114" s="837"/>
      <c r="AE114" s="838"/>
      <c r="AF114" s="839" t="s">
        <v>201</v>
      </c>
      <c r="AG114" s="837"/>
      <c r="AH114" s="837"/>
      <c r="AI114" s="837"/>
      <c r="AJ114" s="838"/>
      <c r="AK114" s="839" t="s">
        <v>201</v>
      </c>
      <c r="AL114" s="837"/>
      <c r="AM114" s="837"/>
      <c r="AN114" s="837"/>
      <c r="AO114" s="838"/>
      <c r="AP114" s="840" t="s">
        <v>201</v>
      </c>
      <c r="AQ114" s="841"/>
      <c r="AR114" s="841"/>
      <c r="AS114" s="841"/>
      <c r="AT114" s="842"/>
      <c r="AU114" s="884"/>
      <c r="AV114" s="885"/>
      <c r="AW114" s="885"/>
      <c r="AX114" s="885"/>
      <c r="AY114" s="885"/>
      <c r="AZ114" s="843" t="s">
        <v>438</v>
      </c>
      <c r="BA114" s="844"/>
      <c r="BB114" s="844"/>
      <c r="BC114" s="844"/>
      <c r="BD114" s="844"/>
      <c r="BE114" s="844"/>
      <c r="BF114" s="844"/>
      <c r="BG114" s="844"/>
      <c r="BH114" s="844"/>
      <c r="BI114" s="844"/>
      <c r="BJ114" s="844"/>
      <c r="BK114" s="844"/>
      <c r="BL114" s="844"/>
      <c r="BM114" s="844"/>
      <c r="BN114" s="844"/>
      <c r="BO114" s="844"/>
      <c r="BP114" s="845"/>
      <c r="BQ114" s="846">
        <v>4280496</v>
      </c>
      <c r="BR114" s="847"/>
      <c r="BS114" s="847"/>
      <c r="BT114" s="847"/>
      <c r="BU114" s="847"/>
      <c r="BV114" s="847">
        <v>4311689</v>
      </c>
      <c r="BW114" s="847"/>
      <c r="BX114" s="847"/>
      <c r="BY114" s="847"/>
      <c r="BZ114" s="847"/>
      <c r="CA114" s="847">
        <v>4271242</v>
      </c>
      <c r="CB114" s="847"/>
      <c r="CC114" s="847"/>
      <c r="CD114" s="847"/>
      <c r="CE114" s="847"/>
      <c r="CF114" s="848">
        <v>33.200000000000003</v>
      </c>
      <c r="CG114" s="849"/>
      <c r="CH114" s="849"/>
      <c r="CI114" s="849"/>
      <c r="CJ114" s="849"/>
      <c r="CK114" s="890"/>
      <c r="CL114" s="891"/>
      <c r="CM114" s="843" t="s">
        <v>439</v>
      </c>
      <c r="CN114" s="844"/>
      <c r="CO114" s="844"/>
      <c r="CP114" s="844"/>
      <c r="CQ114" s="844"/>
      <c r="CR114" s="844"/>
      <c r="CS114" s="844"/>
      <c r="CT114" s="844"/>
      <c r="CU114" s="844"/>
      <c r="CV114" s="844"/>
      <c r="CW114" s="844"/>
      <c r="CX114" s="844"/>
      <c r="CY114" s="844"/>
      <c r="CZ114" s="844"/>
      <c r="DA114" s="844"/>
      <c r="DB114" s="844"/>
      <c r="DC114" s="844"/>
      <c r="DD114" s="844"/>
      <c r="DE114" s="844"/>
      <c r="DF114" s="845"/>
      <c r="DG114" s="836" t="s">
        <v>201</v>
      </c>
      <c r="DH114" s="837"/>
      <c r="DI114" s="837"/>
      <c r="DJ114" s="837"/>
      <c r="DK114" s="838"/>
      <c r="DL114" s="839" t="s">
        <v>201</v>
      </c>
      <c r="DM114" s="837"/>
      <c r="DN114" s="837"/>
      <c r="DO114" s="837"/>
      <c r="DP114" s="838"/>
      <c r="DQ114" s="839" t="s">
        <v>201</v>
      </c>
      <c r="DR114" s="837"/>
      <c r="DS114" s="837"/>
      <c r="DT114" s="837"/>
      <c r="DU114" s="838"/>
      <c r="DV114" s="840" t="s">
        <v>201</v>
      </c>
      <c r="DW114" s="841"/>
      <c r="DX114" s="841"/>
      <c r="DY114" s="841"/>
      <c r="DZ114" s="842"/>
    </row>
    <row r="115" spans="1:130" s="48" customFormat="1" ht="26.25" customHeight="1" x14ac:dyDescent="0.15">
      <c r="A115" s="1002"/>
      <c r="B115" s="1003"/>
      <c r="C115" s="844" t="s">
        <v>353</v>
      </c>
      <c r="D115" s="844"/>
      <c r="E115" s="844"/>
      <c r="F115" s="844"/>
      <c r="G115" s="844"/>
      <c r="H115" s="844"/>
      <c r="I115" s="844"/>
      <c r="J115" s="844"/>
      <c r="K115" s="844"/>
      <c r="L115" s="844"/>
      <c r="M115" s="844"/>
      <c r="N115" s="844"/>
      <c r="O115" s="844"/>
      <c r="P115" s="844"/>
      <c r="Q115" s="844"/>
      <c r="R115" s="844"/>
      <c r="S115" s="844"/>
      <c r="T115" s="844"/>
      <c r="U115" s="844"/>
      <c r="V115" s="844"/>
      <c r="W115" s="844"/>
      <c r="X115" s="844"/>
      <c r="Y115" s="844"/>
      <c r="Z115" s="845"/>
      <c r="AA115" s="836">
        <v>14241</v>
      </c>
      <c r="AB115" s="837"/>
      <c r="AC115" s="837"/>
      <c r="AD115" s="837"/>
      <c r="AE115" s="838"/>
      <c r="AF115" s="839">
        <v>14241</v>
      </c>
      <c r="AG115" s="837"/>
      <c r="AH115" s="837"/>
      <c r="AI115" s="837"/>
      <c r="AJ115" s="838"/>
      <c r="AK115" s="839">
        <v>14241</v>
      </c>
      <c r="AL115" s="837"/>
      <c r="AM115" s="837"/>
      <c r="AN115" s="837"/>
      <c r="AO115" s="838"/>
      <c r="AP115" s="840">
        <v>0.1</v>
      </c>
      <c r="AQ115" s="841"/>
      <c r="AR115" s="841"/>
      <c r="AS115" s="841"/>
      <c r="AT115" s="842"/>
      <c r="AU115" s="884"/>
      <c r="AV115" s="885"/>
      <c r="AW115" s="885"/>
      <c r="AX115" s="885"/>
      <c r="AY115" s="885"/>
      <c r="AZ115" s="843" t="s">
        <v>339</v>
      </c>
      <c r="BA115" s="844"/>
      <c r="BB115" s="844"/>
      <c r="BC115" s="844"/>
      <c r="BD115" s="844"/>
      <c r="BE115" s="844"/>
      <c r="BF115" s="844"/>
      <c r="BG115" s="844"/>
      <c r="BH115" s="844"/>
      <c r="BI115" s="844"/>
      <c r="BJ115" s="844"/>
      <c r="BK115" s="844"/>
      <c r="BL115" s="844"/>
      <c r="BM115" s="844"/>
      <c r="BN115" s="844"/>
      <c r="BO115" s="844"/>
      <c r="BP115" s="845"/>
      <c r="BQ115" s="846">
        <v>478905</v>
      </c>
      <c r="BR115" s="847"/>
      <c r="BS115" s="847"/>
      <c r="BT115" s="847"/>
      <c r="BU115" s="847"/>
      <c r="BV115" s="847">
        <v>502891</v>
      </c>
      <c r="BW115" s="847"/>
      <c r="BX115" s="847"/>
      <c r="BY115" s="847"/>
      <c r="BZ115" s="847"/>
      <c r="CA115" s="847">
        <v>504932</v>
      </c>
      <c r="CB115" s="847"/>
      <c r="CC115" s="847"/>
      <c r="CD115" s="847"/>
      <c r="CE115" s="847"/>
      <c r="CF115" s="848">
        <v>3.9</v>
      </c>
      <c r="CG115" s="849"/>
      <c r="CH115" s="849"/>
      <c r="CI115" s="849"/>
      <c r="CJ115" s="849"/>
      <c r="CK115" s="890"/>
      <c r="CL115" s="891"/>
      <c r="CM115" s="843" t="s">
        <v>33</v>
      </c>
      <c r="CN115" s="844"/>
      <c r="CO115" s="844"/>
      <c r="CP115" s="844"/>
      <c r="CQ115" s="844"/>
      <c r="CR115" s="844"/>
      <c r="CS115" s="844"/>
      <c r="CT115" s="844"/>
      <c r="CU115" s="844"/>
      <c r="CV115" s="844"/>
      <c r="CW115" s="844"/>
      <c r="CX115" s="844"/>
      <c r="CY115" s="844"/>
      <c r="CZ115" s="844"/>
      <c r="DA115" s="844"/>
      <c r="DB115" s="844"/>
      <c r="DC115" s="844"/>
      <c r="DD115" s="844"/>
      <c r="DE115" s="844"/>
      <c r="DF115" s="845"/>
      <c r="DG115" s="836" t="s">
        <v>201</v>
      </c>
      <c r="DH115" s="837"/>
      <c r="DI115" s="837"/>
      <c r="DJ115" s="837"/>
      <c r="DK115" s="838"/>
      <c r="DL115" s="839" t="s">
        <v>201</v>
      </c>
      <c r="DM115" s="837"/>
      <c r="DN115" s="837"/>
      <c r="DO115" s="837"/>
      <c r="DP115" s="838"/>
      <c r="DQ115" s="839" t="s">
        <v>201</v>
      </c>
      <c r="DR115" s="837"/>
      <c r="DS115" s="837"/>
      <c r="DT115" s="837"/>
      <c r="DU115" s="838"/>
      <c r="DV115" s="840" t="s">
        <v>201</v>
      </c>
      <c r="DW115" s="841"/>
      <c r="DX115" s="841"/>
      <c r="DY115" s="841"/>
      <c r="DZ115" s="842"/>
    </row>
    <row r="116" spans="1:130" s="48" customFormat="1" ht="26.25" customHeight="1" x14ac:dyDescent="0.15">
      <c r="A116" s="1004"/>
      <c r="B116" s="1005"/>
      <c r="C116" s="867" t="s">
        <v>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36" t="s">
        <v>201</v>
      </c>
      <c r="AB116" s="837"/>
      <c r="AC116" s="837"/>
      <c r="AD116" s="837"/>
      <c r="AE116" s="838"/>
      <c r="AF116" s="839" t="s">
        <v>201</v>
      </c>
      <c r="AG116" s="837"/>
      <c r="AH116" s="837"/>
      <c r="AI116" s="837"/>
      <c r="AJ116" s="838"/>
      <c r="AK116" s="839" t="s">
        <v>201</v>
      </c>
      <c r="AL116" s="837"/>
      <c r="AM116" s="837"/>
      <c r="AN116" s="837"/>
      <c r="AO116" s="838"/>
      <c r="AP116" s="840" t="s">
        <v>201</v>
      </c>
      <c r="AQ116" s="841"/>
      <c r="AR116" s="841"/>
      <c r="AS116" s="841"/>
      <c r="AT116" s="842"/>
      <c r="AU116" s="884"/>
      <c r="AV116" s="885"/>
      <c r="AW116" s="885"/>
      <c r="AX116" s="885"/>
      <c r="AY116" s="885"/>
      <c r="AZ116" s="852" t="s">
        <v>224</v>
      </c>
      <c r="BA116" s="853"/>
      <c r="BB116" s="853"/>
      <c r="BC116" s="853"/>
      <c r="BD116" s="853"/>
      <c r="BE116" s="853"/>
      <c r="BF116" s="853"/>
      <c r="BG116" s="853"/>
      <c r="BH116" s="853"/>
      <c r="BI116" s="853"/>
      <c r="BJ116" s="853"/>
      <c r="BK116" s="853"/>
      <c r="BL116" s="853"/>
      <c r="BM116" s="853"/>
      <c r="BN116" s="853"/>
      <c r="BO116" s="853"/>
      <c r="BP116" s="854"/>
      <c r="BQ116" s="846" t="s">
        <v>201</v>
      </c>
      <c r="BR116" s="847"/>
      <c r="BS116" s="847"/>
      <c r="BT116" s="847"/>
      <c r="BU116" s="847"/>
      <c r="BV116" s="847" t="s">
        <v>201</v>
      </c>
      <c r="BW116" s="847"/>
      <c r="BX116" s="847"/>
      <c r="BY116" s="847"/>
      <c r="BZ116" s="847"/>
      <c r="CA116" s="847" t="s">
        <v>201</v>
      </c>
      <c r="CB116" s="847"/>
      <c r="CC116" s="847"/>
      <c r="CD116" s="847"/>
      <c r="CE116" s="847"/>
      <c r="CF116" s="848" t="s">
        <v>201</v>
      </c>
      <c r="CG116" s="849"/>
      <c r="CH116" s="849"/>
      <c r="CI116" s="849"/>
      <c r="CJ116" s="849"/>
      <c r="CK116" s="890"/>
      <c r="CL116" s="891"/>
      <c r="CM116" s="843" t="s">
        <v>440</v>
      </c>
      <c r="CN116" s="844"/>
      <c r="CO116" s="844"/>
      <c r="CP116" s="844"/>
      <c r="CQ116" s="844"/>
      <c r="CR116" s="844"/>
      <c r="CS116" s="844"/>
      <c r="CT116" s="844"/>
      <c r="CU116" s="844"/>
      <c r="CV116" s="844"/>
      <c r="CW116" s="844"/>
      <c r="CX116" s="844"/>
      <c r="CY116" s="844"/>
      <c r="CZ116" s="844"/>
      <c r="DA116" s="844"/>
      <c r="DB116" s="844"/>
      <c r="DC116" s="844"/>
      <c r="DD116" s="844"/>
      <c r="DE116" s="844"/>
      <c r="DF116" s="845"/>
      <c r="DG116" s="836" t="s">
        <v>201</v>
      </c>
      <c r="DH116" s="837"/>
      <c r="DI116" s="837"/>
      <c r="DJ116" s="837"/>
      <c r="DK116" s="838"/>
      <c r="DL116" s="839" t="s">
        <v>201</v>
      </c>
      <c r="DM116" s="837"/>
      <c r="DN116" s="837"/>
      <c r="DO116" s="837"/>
      <c r="DP116" s="838"/>
      <c r="DQ116" s="839" t="s">
        <v>201</v>
      </c>
      <c r="DR116" s="837"/>
      <c r="DS116" s="837"/>
      <c r="DT116" s="837"/>
      <c r="DU116" s="838"/>
      <c r="DV116" s="840" t="s">
        <v>201</v>
      </c>
      <c r="DW116" s="841"/>
      <c r="DX116" s="841"/>
      <c r="DY116" s="841"/>
      <c r="DZ116" s="842"/>
    </row>
    <row r="117" spans="1:130" s="48" customFormat="1" ht="26.25" customHeight="1" x14ac:dyDescent="0.15">
      <c r="A117" s="811" t="s">
        <v>273</v>
      </c>
      <c r="B117" s="812"/>
      <c r="C117" s="812"/>
      <c r="D117" s="812"/>
      <c r="E117" s="812"/>
      <c r="F117" s="812"/>
      <c r="G117" s="812"/>
      <c r="H117" s="812"/>
      <c r="I117" s="812"/>
      <c r="J117" s="812"/>
      <c r="K117" s="812"/>
      <c r="L117" s="812"/>
      <c r="M117" s="812"/>
      <c r="N117" s="812"/>
      <c r="O117" s="812"/>
      <c r="P117" s="812"/>
      <c r="Q117" s="812"/>
      <c r="R117" s="812"/>
      <c r="S117" s="812"/>
      <c r="T117" s="812"/>
      <c r="U117" s="812"/>
      <c r="V117" s="812"/>
      <c r="W117" s="812"/>
      <c r="X117" s="812"/>
      <c r="Y117" s="855" t="s">
        <v>318</v>
      </c>
      <c r="Z117" s="813"/>
      <c r="AA117" s="856">
        <v>3538338</v>
      </c>
      <c r="AB117" s="857"/>
      <c r="AC117" s="857"/>
      <c r="AD117" s="857"/>
      <c r="AE117" s="858"/>
      <c r="AF117" s="859">
        <v>3625930</v>
      </c>
      <c r="AG117" s="857"/>
      <c r="AH117" s="857"/>
      <c r="AI117" s="857"/>
      <c r="AJ117" s="858"/>
      <c r="AK117" s="859">
        <v>3700153</v>
      </c>
      <c r="AL117" s="857"/>
      <c r="AM117" s="857"/>
      <c r="AN117" s="857"/>
      <c r="AO117" s="858"/>
      <c r="AP117" s="860"/>
      <c r="AQ117" s="861"/>
      <c r="AR117" s="861"/>
      <c r="AS117" s="861"/>
      <c r="AT117" s="862"/>
      <c r="AU117" s="884"/>
      <c r="AV117" s="885"/>
      <c r="AW117" s="885"/>
      <c r="AX117" s="885"/>
      <c r="AY117" s="885"/>
      <c r="AZ117" s="863" t="s">
        <v>443</v>
      </c>
      <c r="BA117" s="864"/>
      <c r="BB117" s="864"/>
      <c r="BC117" s="864"/>
      <c r="BD117" s="864"/>
      <c r="BE117" s="864"/>
      <c r="BF117" s="864"/>
      <c r="BG117" s="864"/>
      <c r="BH117" s="864"/>
      <c r="BI117" s="864"/>
      <c r="BJ117" s="864"/>
      <c r="BK117" s="864"/>
      <c r="BL117" s="864"/>
      <c r="BM117" s="864"/>
      <c r="BN117" s="864"/>
      <c r="BO117" s="864"/>
      <c r="BP117" s="865"/>
      <c r="BQ117" s="846" t="s">
        <v>201</v>
      </c>
      <c r="BR117" s="847"/>
      <c r="BS117" s="847"/>
      <c r="BT117" s="847"/>
      <c r="BU117" s="847"/>
      <c r="BV117" s="847" t="s">
        <v>201</v>
      </c>
      <c r="BW117" s="847"/>
      <c r="BX117" s="847"/>
      <c r="BY117" s="847"/>
      <c r="BZ117" s="847"/>
      <c r="CA117" s="847" t="s">
        <v>201</v>
      </c>
      <c r="CB117" s="847"/>
      <c r="CC117" s="847"/>
      <c r="CD117" s="847"/>
      <c r="CE117" s="847"/>
      <c r="CF117" s="848" t="s">
        <v>201</v>
      </c>
      <c r="CG117" s="849"/>
      <c r="CH117" s="849"/>
      <c r="CI117" s="849"/>
      <c r="CJ117" s="849"/>
      <c r="CK117" s="890"/>
      <c r="CL117" s="891"/>
      <c r="CM117" s="843" t="s">
        <v>332</v>
      </c>
      <c r="CN117" s="844"/>
      <c r="CO117" s="844"/>
      <c r="CP117" s="844"/>
      <c r="CQ117" s="844"/>
      <c r="CR117" s="844"/>
      <c r="CS117" s="844"/>
      <c r="CT117" s="844"/>
      <c r="CU117" s="844"/>
      <c r="CV117" s="844"/>
      <c r="CW117" s="844"/>
      <c r="CX117" s="844"/>
      <c r="CY117" s="844"/>
      <c r="CZ117" s="844"/>
      <c r="DA117" s="844"/>
      <c r="DB117" s="844"/>
      <c r="DC117" s="844"/>
      <c r="DD117" s="844"/>
      <c r="DE117" s="844"/>
      <c r="DF117" s="845"/>
      <c r="DG117" s="836" t="s">
        <v>201</v>
      </c>
      <c r="DH117" s="837"/>
      <c r="DI117" s="837"/>
      <c r="DJ117" s="837"/>
      <c r="DK117" s="838"/>
      <c r="DL117" s="839" t="s">
        <v>201</v>
      </c>
      <c r="DM117" s="837"/>
      <c r="DN117" s="837"/>
      <c r="DO117" s="837"/>
      <c r="DP117" s="838"/>
      <c r="DQ117" s="839" t="s">
        <v>201</v>
      </c>
      <c r="DR117" s="837"/>
      <c r="DS117" s="837"/>
      <c r="DT117" s="837"/>
      <c r="DU117" s="838"/>
      <c r="DV117" s="840" t="s">
        <v>201</v>
      </c>
      <c r="DW117" s="841"/>
      <c r="DX117" s="841"/>
      <c r="DY117" s="841"/>
      <c r="DZ117" s="842"/>
    </row>
    <row r="118" spans="1:130" s="48" customFormat="1" ht="26.25" customHeight="1" x14ac:dyDescent="0.15">
      <c r="A118" s="811" t="s">
        <v>98</v>
      </c>
      <c r="B118" s="812"/>
      <c r="C118" s="812"/>
      <c r="D118" s="812"/>
      <c r="E118" s="812"/>
      <c r="F118" s="812"/>
      <c r="G118" s="812"/>
      <c r="H118" s="812"/>
      <c r="I118" s="812"/>
      <c r="J118" s="812"/>
      <c r="K118" s="812"/>
      <c r="L118" s="812"/>
      <c r="M118" s="812"/>
      <c r="N118" s="812"/>
      <c r="O118" s="812"/>
      <c r="P118" s="812"/>
      <c r="Q118" s="812"/>
      <c r="R118" s="812"/>
      <c r="S118" s="812"/>
      <c r="T118" s="812"/>
      <c r="U118" s="812"/>
      <c r="V118" s="812"/>
      <c r="W118" s="812"/>
      <c r="X118" s="812"/>
      <c r="Y118" s="812"/>
      <c r="Z118" s="813"/>
      <c r="AA118" s="814" t="s">
        <v>15</v>
      </c>
      <c r="AB118" s="812"/>
      <c r="AC118" s="812"/>
      <c r="AD118" s="812"/>
      <c r="AE118" s="813"/>
      <c r="AF118" s="814" t="s">
        <v>391</v>
      </c>
      <c r="AG118" s="812"/>
      <c r="AH118" s="812"/>
      <c r="AI118" s="812"/>
      <c r="AJ118" s="813"/>
      <c r="AK118" s="814" t="s">
        <v>366</v>
      </c>
      <c r="AL118" s="812"/>
      <c r="AM118" s="812"/>
      <c r="AN118" s="812"/>
      <c r="AO118" s="813"/>
      <c r="AP118" s="814" t="s">
        <v>427</v>
      </c>
      <c r="AQ118" s="812"/>
      <c r="AR118" s="812"/>
      <c r="AS118" s="812"/>
      <c r="AT118" s="815"/>
      <c r="AU118" s="884"/>
      <c r="AV118" s="885"/>
      <c r="AW118" s="885"/>
      <c r="AX118" s="885"/>
      <c r="AY118" s="885"/>
      <c r="AZ118" s="866" t="s">
        <v>444</v>
      </c>
      <c r="BA118" s="867"/>
      <c r="BB118" s="867"/>
      <c r="BC118" s="867"/>
      <c r="BD118" s="867"/>
      <c r="BE118" s="867"/>
      <c r="BF118" s="867"/>
      <c r="BG118" s="867"/>
      <c r="BH118" s="867"/>
      <c r="BI118" s="867"/>
      <c r="BJ118" s="867"/>
      <c r="BK118" s="867"/>
      <c r="BL118" s="867"/>
      <c r="BM118" s="867"/>
      <c r="BN118" s="867"/>
      <c r="BO118" s="867"/>
      <c r="BP118" s="868"/>
      <c r="BQ118" s="869" t="s">
        <v>201</v>
      </c>
      <c r="BR118" s="870"/>
      <c r="BS118" s="870"/>
      <c r="BT118" s="870"/>
      <c r="BU118" s="870"/>
      <c r="BV118" s="870" t="s">
        <v>201</v>
      </c>
      <c r="BW118" s="870"/>
      <c r="BX118" s="870"/>
      <c r="BY118" s="870"/>
      <c r="BZ118" s="870"/>
      <c r="CA118" s="870" t="s">
        <v>201</v>
      </c>
      <c r="CB118" s="870"/>
      <c r="CC118" s="870"/>
      <c r="CD118" s="870"/>
      <c r="CE118" s="870"/>
      <c r="CF118" s="848" t="s">
        <v>201</v>
      </c>
      <c r="CG118" s="849"/>
      <c r="CH118" s="849"/>
      <c r="CI118" s="849"/>
      <c r="CJ118" s="849"/>
      <c r="CK118" s="890"/>
      <c r="CL118" s="891"/>
      <c r="CM118" s="843" t="s">
        <v>445</v>
      </c>
      <c r="CN118" s="844"/>
      <c r="CO118" s="844"/>
      <c r="CP118" s="844"/>
      <c r="CQ118" s="844"/>
      <c r="CR118" s="844"/>
      <c r="CS118" s="844"/>
      <c r="CT118" s="844"/>
      <c r="CU118" s="844"/>
      <c r="CV118" s="844"/>
      <c r="CW118" s="844"/>
      <c r="CX118" s="844"/>
      <c r="CY118" s="844"/>
      <c r="CZ118" s="844"/>
      <c r="DA118" s="844"/>
      <c r="DB118" s="844"/>
      <c r="DC118" s="844"/>
      <c r="DD118" s="844"/>
      <c r="DE118" s="844"/>
      <c r="DF118" s="845"/>
      <c r="DG118" s="836" t="s">
        <v>201</v>
      </c>
      <c r="DH118" s="837"/>
      <c r="DI118" s="837"/>
      <c r="DJ118" s="837"/>
      <c r="DK118" s="838"/>
      <c r="DL118" s="839" t="s">
        <v>201</v>
      </c>
      <c r="DM118" s="837"/>
      <c r="DN118" s="837"/>
      <c r="DO118" s="837"/>
      <c r="DP118" s="838"/>
      <c r="DQ118" s="839" t="s">
        <v>201</v>
      </c>
      <c r="DR118" s="837"/>
      <c r="DS118" s="837"/>
      <c r="DT118" s="837"/>
      <c r="DU118" s="838"/>
      <c r="DV118" s="840" t="s">
        <v>201</v>
      </c>
      <c r="DW118" s="841"/>
      <c r="DX118" s="841"/>
      <c r="DY118" s="841"/>
      <c r="DZ118" s="842"/>
    </row>
    <row r="119" spans="1:130" s="48" customFormat="1" ht="26.25" customHeight="1" x14ac:dyDescent="0.15">
      <c r="A119" s="1010" t="s">
        <v>361</v>
      </c>
      <c r="B119" s="889"/>
      <c r="C119" s="827" t="s">
        <v>429</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20" t="s">
        <v>201</v>
      </c>
      <c r="AB119" s="821"/>
      <c r="AC119" s="821"/>
      <c r="AD119" s="821"/>
      <c r="AE119" s="822"/>
      <c r="AF119" s="823" t="s">
        <v>201</v>
      </c>
      <c r="AG119" s="821"/>
      <c r="AH119" s="821"/>
      <c r="AI119" s="821"/>
      <c r="AJ119" s="822"/>
      <c r="AK119" s="823" t="s">
        <v>201</v>
      </c>
      <c r="AL119" s="821"/>
      <c r="AM119" s="821"/>
      <c r="AN119" s="821"/>
      <c r="AO119" s="822"/>
      <c r="AP119" s="824" t="s">
        <v>201</v>
      </c>
      <c r="AQ119" s="825"/>
      <c r="AR119" s="825"/>
      <c r="AS119" s="825"/>
      <c r="AT119" s="826"/>
      <c r="AU119" s="886"/>
      <c r="AV119" s="887"/>
      <c r="AW119" s="887"/>
      <c r="AX119" s="887"/>
      <c r="AY119" s="887"/>
      <c r="AZ119" s="69" t="s">
        <v>273</v>
      </c>
      <c r="BA119" s="69"/>
      <c r="BB119" s="69"/>
      <c r="BC119" s="69"/>
      <c r="BD119" s="69"/>
      <c r="BE119" s="69"/>
      <c r="BF119" s="69"/>
      <c r="BG119" s="69"/>
      <c r="BH119" s="69"/>
      <c r="BI119" s="69"/>
      <c r="BJ119" s="69"/>
      <c r="BK119" s="69"/>
      <c r="BL119" s="69"/>
      <c r="BM119" s="69"/>
      <c r="BN119" s="69"/>
      <c r="BO119" s="855" t="s">
        <v>171</v>
      </c>
      <c r="BP119" s="871"/>
      <c r="BQ119" s="869">
        <v>41136533</v>
      </c>
      <c r="BR119" s="870"/>
      <c r="BS119" s="870"/>
      <c r="BT119" s="870"/>
      <c r="BU119" s="870"/>
      <c r="BV119" s="870">
        <v>41510793</v>
      </c>
      <c r="BW119" s="870"/>
      <c r="BX119" s="870"/>
      <c r="BY119" s="870"/>
      <c r="BZ119" s="870"/>
      <c r="CA119" s="870">
        <v>41228560</v>
      </c>
      <c r="CB119" s="870"/>
      <c r="CC119" s="870"/>
      <c r="CD119" s="870"/>
      <c r="CE119" s="870"/>
      <c r="CF119" s="872"/>
      <c r="CG119" s="873"/>
      <c r="CH119" s="873"/>
      <c r="CI119" s="873"/>
      <c r="CJ119" s="874"/>
      <c r="CK119" s="892"/>
      <c r="CL119" s="893"/>
      <c r="CM119" s="866" t="s">
        <v>446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875" t="s">
        <v>201</v>
      </c>
      <c r="DH119" s="876"/>
      <c r="DI119" s="876"/>
      <c r="DJ119" s="876"/>
      <c r="DK119" s="877"/>
      <c r="DL119" s="878" t="s">
        <v>201</v>
      </c>
      <c r="DM119" s="876"/>
      <c r="DN119" s="876"/>
      <c r="DO119" s="876"/>
      <c r="DP119" s="877"/>
      <c r="DQ119" s="878" t="s">
        <v>201</v>
      </c>
      <c r="DR119" s="876"/>
      <c r="DS119" s="876"/>
      <c r="DT119" s="876"/>
      <c r="DU119" s="877"/>
      <c r="DV119" s="879" t="s">
        <v>201</v>
      </c>
      <c r="DW119" s="880"/>
      <c r="DX119" s="880"/>
      <c r="DY119" s="880"/>
      <c r="DZ119" s="881"/>
    </row>
    <row r="120" spans="1:130" s="48" customFormat="1" ht="26.25" customHeight="1" x14ac:dyDescent="0.15">
      <c r="A120" s="1011"/>
      <c r="B120" s="891"/>
      <c r="C120" s="843" t="s">
        <v>137</v>
      </c>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5"/>
      <c r="AA120" s="836" t="s">
        <v>201</v>
      </c>
      <c r="AB120" s="837"/>
      <c r="AC120" s="837"/>
      <c r="AD120" s="837"/>
      <c r="AE120" s="838"/>
      <c r="AF120" s="839" t="s">
        <v>201</v>
      </c>
      <c r="AG120" s="837"/>
      <c r="AH120" s="837"/>
      <c r="AI120" s="837"/>
      <c r="AJ120" s="838"/>
      <c r="AK120" s="839" t="s">
        <v>201</v>
      </c>
      <c r="AL120" s="837"/>
      <c r="AM120" s="837"/>
      <c r="AN120" s="837"/>
      <c r="AO120" s="838"/>
      <c r="AP120" s="840" t="s">
        <v>201</v>
      </c>
      <c r="AQ120" s="841"/>
      <c r="AR120" s="841"/>
      <c r="AS120" s="841"/>
      <c r="AT120" s="842"/>
      <c r="AU120" s="894" t="s">
        <v>433</v>
      </c>
      <c r="AV120" s="895"/>
      <c r="AW120" s="895"/>
      <c r="AX120" s="895"/>
      <c r="AY120" s="896"/>
      <c r="AZ120" s="827" t="s">
        <v>214</v>
      </c>
      <c r="BA120" s="818"/>
      <c r="BB120" s="818"/>
      <c r="BC120" s="818"/>
      <c r="BD120" s="818"/>
      <c r="BE120" s="818"/>
      <c r="BF120" s="818"/>
      <c r="BG120" s="818"/>
      <c r="BH120" s="818"/>
      <c r="BI120" s="818"/>
      <c r="BJ120" s="818"/>
      <c r="BK120" s="818"/>
      <c r="BL120" s="818"/>
      <c r="BM120" s="818"/>
      <c r="BN120" s="818"/>
      <c r="BO120" s="818"/>
      <c r="BP120" s="819"/>
      <c r="BQ120" s="828">
        <v>5322076</v>
      </c>
      <c r="BR120" s="829"/>
      <c r="BS120" s="829"/>
      <c r="BT120" s="829"/>
      <c r="BU120" s="829"/>
      <c r="BV120" s="829">
        <v>5190823</v>
      </c>
      <c r="BW120" s="829"/>
      <c r="BX120" s="829"/>
      <c r="BY120" s="829"/>
      <c r="BZ120" s="829"/>
      <c r="CA120" s="829">
        <v>5950009</v>
      </c>
      <c r="CB120" s="829"/>
      <c r="CC120" s="829"/>
      <c r="CD120" s="829"/>
      <c r="CE120" s="829"/>
      <c r="CF120" s="830">
        <v>46.2</v>
      </c>
      <c r="CG120" s="831"/>
      <c r="CH120" s="831"/>
      <c r="CI120" s="831"/>
      <c r="CJ120" s="831"/>
      <c r="CK120" s="908" t="s">
        <v>270</v>
      </c>
      <c r="CL120" s="909"/>
      <c r="CM120" s="909"/>
      <c r="CN120" s="909"/>
      <c r="CO120" s="910"/>
      <c r="CP120" s="902" t="s">
        <v>345</v>
      </c>
      <c r="CQ120" s="903"/>
      <c r="CR120" s="903"/>
      <c r="CS120" s="903"/>
      <c r="CT120" s="903"/>
      <c r="CU120" s="903"/>
      <c r="CV120" s="903"/>
      <c r="CW120" s="903"/>
      <c r="CX120" s="903"/>
      <c r="CY120" s="903"/>
      <c r="CZ120" s="903"/>
      <c r="DA120" s="903"/>
      <c r="DB120" s="903"/>
      <c r="DC120" s="903"/>
      <c r="DD120" s="903"/>
      <c r="DE120" s="903"/>
      <c r="DF120" s="904"/>
      <c r="DG120" s="828">
        <v>3566590</v>
      </c>
      <c r="DH120" s="829"/>
      <c r="DI120" s="829"/>
      <c r="DJ120" s="829"/>
      <c r="DK120" s="829"/>
      <c r="DL120" s="829">
        <v>3530496</v>
      </c>
      <c r="DM120" s="829"/>
      <c r="DN120" s="829"/>
      <c r="DO120" s="829"/>
      <c r="DP120" s="829"/>
      <c r="DQ120" s="829">
        <v>3708449</v>
      </c>
      <c r="DR120" s="829"/>
      <c r="DS120" s="829"/>
      <c r="DT120" s="829"/>
      <c r="DU120" s="829"/>
      <c r="DV120" s="832">
        <v>28.8</v>
      </c>
      <c r="DW120" s="832"/>
      <c r="DX120" s="832"/>
      <c r="DY120" s="832"/>
      <c r="DZ120" s="833"/>
    </row>
    <row r="121" spans="1:130" s="48" customFormat="1" ht="26.25" customHeight="1" x14ac:dyDescent="0.15">
      <c r="A121" s="1011"/>
      <c r="B121" s="891"/>
      <c r="C121" s="863" t="s">
        <v>139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836">
        <v>14241</v>
      </c>
      <c r="AB121" s="837"/>
      <c r="AC121" s="837"/>
      <c r="AD121" s="837"/>
      <c r="AE121" s="838"/>
      <c r="AF121" s="839">
        <v>14241</v>
      </c>
      <c r="AG121" s="837"/>
      <c r="AH121" s="837"/>
      <c r="AI121" s="837"/>
      <c r="AJ121" s="838"/>
      <c r="AK121" s="839">
        <v>14241</v>
      </c>
      <c r="AL121" s="837"/>
      <c r="AM121" s="837"/>
      <c r="AN121" s="837"/>
      <c r="AO121" s="838"/>
      <c r="AP121" s="840">
        <v>0.1</v>
      </c>
      <c r="AQ121" s="841"/>
      <c r="AR121" s="841"/>
      <c r="AS121" s="841"/>
      <c r="AT121" s="842"/>
      <c r="AU121" s="897"/>
      <c r="AV121" s="898"/>
      <c r="AW121" s="898"/>
      <c r="AX121" s="898"/>
      <c r="AY121" s="899"/>
      <c r="AZ121" s="843" t="s">
        <v>448</v>
      </c>
      <c r="BA121" s="844"/>
      <c r="BB121" s="844"/>
      <c r="BC121" s="844"/>
      <c r="BD121" s="844"/>
      <c r="BE121" s="844"/>
      <c r="BF121" s="844"/>
      <c r="BG121" s="844"/>
      <c r="BH121" s="844"/>
      <c r="BI121" s="844"/>
      <c r="BJ121" s="844"/>
      <c r="BK121" s="844"/>
      <c r="BL121" s="844"/>
      <c r="BM121" s="844"/>
      <c r="BN121" s="844"/>
      <c r="BO121" s="844"/>
      <c r="BP121" s="845"/>
      <c r="BQ121" s="846">
        <v>2537205</v>
      </c>
      <c r="BR121" s="847"/>
      <c r="BS121" s="847"/>
      <c r="BT121" s="847"/>
      <c r="BU121" s="847"/>
      <c r="BV121" s="847">
        <v>2403330</v>
      </c>
      <c r="BW121" s="847"/>
      <c r="BX121" s="847"/>
      <c r="BY121" s="847"/>
      <c r="BZ121" s="847"/>
      <c r="CA121" s="847">
        <v>2120550</v>
      </c>
      <c r="CB121" s="847"/>
      <c r="CC121" s="847"/>
      <c r="CD121" s="847"/>
      <c r="CE121" s="847"/>
      <c r="CF121" s="848">
        <v>16.5</v>
      </c>
      <c r="CG121" s="849"/>
      <c r="CH121" s="849"/>
      <c r="CI121" s="849"/>
      <c r="CJ121" s="849"/>
      <c r="CK121" s="911"/>
      <c r="CL121" s="912"/>
      <c r="CM121" s="912"/>
      <c r="CN121" s="912"/>
      <c r="CO121" s="913"/>
      <c r="CP121" s="905" t="s">
        <v>416</v>
      </c>
      <c r="CQ121" s="906"/>
      <c r="CR121" s="906"/>
      <c r="CS121" s="906"/>
      <c r="CT121" s="906"/>
      <c r="CU121" s="906"/>
      <c r="CV121" s="906"/>
      <c r="CW121" s="906"/>
      <c r="CX121" s="906"/>
      <c r="CY121" s="906"/>
      <c r="CZ121" s="906"/>
      <c r="DA121" s="906"/>
      <c r="DB121" s="906"/>
      <c r="DC121" s="906"/>
      <c r="DD121" s="906"/>
      <c r="DE121" s="906"/>
      <c r="DF121" s="907"/>
      <c r="DG121" s="846">
        <v>3120082</v>
      </c>
      <c r="DH121" s="847"/>
      <c r="DI121" s="847"/>
      <c r="DJ121" s="847"/>
      <c r="DK121" s="847"/>
      <c r="DL121" s="847">
        <v>3075303</v>
      </c>
      <c r="DM121" s="847"/>
      <c r="DN121" s="847"/>
      <c r="DO121" s="847"/>
      <c r="DP121" s="847"/>
      <c r="DQ121" s="847">
        <v>2727281</v>
      </c>
      <c r="DR121" s="847"/>
      <c r="DS121" s="847"/>
      <c r="DT121" s="847"/>
      <c r="DU121" s="847"/>
      <c r="DV121" s="850">
        <v>21.2</v>
      </c>
      <c r="DW121" s="850"/>
      <c r="DX121" s="850"/>
      <c r="DY121" s="850"/>
      <c r="DZ121" s="851"/>
    </row>
    <row r="122" spans="1:130" s="48" customFormat="1" ht="26.25" customHeight="1" x14ac:dyDescent="0.15">
      <c r="A122" s="1011"/>
      <c r="B122" s="891"/>
      <c r="C122" s="843" t="s">
        <v>439</v>
      </c>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5"/>
      <c r="AA122" s="836" t="s">
        <v>201</v>
      </c>
      <c r="AB122" s="837"/>
      <c r="AC122" s="837"/>
      <c r="AD122" s="837"/>
      <c r="AE122" s="838"/>
      <c r="AF122" s="839" t="s">
        <v>201</v>
      </c>
      <c r="AG122" s="837"/>
      <c r="AH122" s="837"/>
      <c r="AI122" s="837"/>
      <c r="AJ122" s="838"/>
      <c r="AK122" s="839" t="s">
        <v>201</v>
      </c>
      <c r="AL122" s="837"/>
      <c r="AM122" s="837"/>
      <c r="AN122" s="837"/>
      <c r="AO122" s="838"/>
      <c r="AP122" s="840" t="s">
        <v>201</v>
      </c>
      <c r="AQ122" s="841"/>
      <c r="AR122" s="841"/>
      <c r="AS122" s="841"/>
      <c r="AT122" s="842"/>
      <c r="AU122" s="897"/>
      <c r="AV122" s="898"/>
      <c r="AW122" s="898"/>
      <c r="AX122" s="898"/>
      <c r="AY122" s="899"/>
      <c r="AZ122" s="866" t="s">
        <v>450</v>
      </c>
      <c r="BA122" s="867"/>
      <c r="BB122" s="867"/>
      <c r="BC122" s="867"/>
      <c r="BD122" s="867"/>
      <c r="BE122" s="867"/>
      <c r="BF122" s="867"/>
      <c r="BG122" s="867"/>
      <c r="BH122" s="867"/>
      <c r="BI122" s="867"/>
      <c r="BJ122" s="867"/>
      <c r="BK122" s="867"/>
      <c r="BL122" s="867"/>
      <c r="BM122" s="867"/>
      <c r="BN122" s="867"/>
      <c r="BO122" s="867"/>
      <c r="BP122" s="868"/>
      <c r="BQ122" s="869">
        <v>27258069</v>
      </c>
      <c r="BR122" s="870"/>
      <c r="BS122" s="870"/>
      <c r="BT122" s="870"/>
      <c r="BU122" s="870"/>
      <c r="BV122" s="870">
        <v>26134192</v>
      </c>
      <c r="BW122" s="870"/>
      <c r="BX122" s="870"/>
      <c r="BY122" s="870"/>
      <c r="BZ122" s="870"/>
      <c r="CA122" s="870">
        <v>26504943</v>
      </c>
      <c r="CB122" s="870"/>
      <c r="CC122" s="870"/>
      <c r="CD122" s="870"/>
      <c r="CE122" s="870"/>
      <c r="CF122" s="916">
        <v>205.9</v>
      </c>
      <c r="CG122" s="917"/>
      <c r="CH122" s="917"/>
      <c r="CI122" s="917"/>
      <c r="CJ122" s="917"/>
      <c r="CK122" s="911"/>
      <c r="CL122" s="912"/>
      <c r="CM122" s="912"/>
      <c r="CN122" s="912"/>
      <c r="CO122" s="913"/>
      <c r="CP122" s="905" t="s">
        <v>418</v>
      </c>
      <c r="CQ122" s="906"/>
      <c r="CR122" s="906"/>
      <c r="CS122" s="906"/>
      <c r="CT122" s="906"/>
      <c r="CU122" s="906"/>
      <c r="CV122" s="906"/>
      <c r="CW122" s="906"/>
      <c r="CX122" s="906"/>
      <c r="CY122" s="906"/>
      <c r="CZ122" s="906"/>
      <c r="DA122" s="906"/>
      <c r="DB122" s="906"/>
      <c r="DC122" s="906"/>
      <c r="DD122" s="906"/>
      <c r="DE122" s="906"/>
      <c r="DF122" s="907"/>
      <c r="DG122" s="846">
        <v>1207636</v>
      </c>
      <c r="DH122" s="847"/>
      <c r="DI122" s="847"/>
      <c r="DJ122" s="847"/>
      <c r="DK122" s="847"/>
      <c r="DL122" s="847">
        <v>1014706</v>
      </c>
      <c r="DM122" s="847"/>
      <c r="DN122" s="847"/>
      <c r="DO122" s="847"/>
      <c r="DP122" s="847"/>
      <c r="DQ122" s="847">
        <v>745311</v>
      </c>
      <c r="DR122" s="847"/>
      <c r="DS122" s="847"/>
      <c r="DT122" s="847"/>
      <c r="DU122" s="847"/>
      <c r="DV122" s="850">
        <v>5.8</v>
      </c>
      <c r="DW122" s="850"/>
      <c r="DX122" s="850"/>
      <c r="DY122" s="850"/>
      <c r="DZ122" s="851"/>
    </row>
    <row r="123" spans="1:130" s="48" customFormat="1" ht="26.25" customHeight="1" x14ac:dyDescent="0.15">
      <c r="A123" s="1011"/>
      <c r="B123" s="891"/>
      <c r="C123" s="843" t="s">
        <v>440</v>
      </c>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5"/>
      <c r="AA123" s="836" t="s">
        <v>201</v>
      </c>
      <c r="AB123" s="837"/>
      <c r="AC123" s="837"/>
      <c r="AD123" s="837"/>
      <c r="AE123" s="838"/>
      <c r="AF123" s="839" t="s">
        <v>201</v>
      </c>
      <c r="AG123" s="837"/>
      <c r="AH123" s="837"/>
      <c r="AI123" s="837"/>
      <c r="AJ123" s="838"/>
      <c r="AK123" s="839" t="s">
        <v>201</v>
      </c>
      <c r="AL123" s="837"/>
      <c r="AM123" s="837"/>
      <c r="AN123" s="837"/>
      <c r="AO123" s="838"/>
      <c r="AP123" s="840" t="s">
        <v>201</v>
      </c>
      <c r="AQ123" s="841"/>
      <c r="AR123" s="841"/>
      <c r="AS123" s="841"/>
      <c r="AT123" s="842"/>
      <c r="AU123" s="900"/>
      <c r="AV123" s="901"/>
      <c r="AW123" s="901"/>
      <c r="AX123" s="901"/>
      <c r="AY123" s="901"/>
      <c r="AZ123" s="69" t="s">
        <v>273</v>
      </c>
      <c r="BA123" s="69"/>
      <c r="BB123" s="69"/>
      <c r="BC123" s="69"/>
      <c r="BD123" s="69"/>
      <c r="BE123" s="69"/>
      <c r="BF123" s="69"/>
      <c r="BG123" s="69"/>
      <c r="BH123" s="69"/>
      <c r="BI123" s="69"/>
      <c r="BJ123" s="69"/>
      <c r="BK123" s="69"/>
      <c r="BL123" s="69"/>
      <c r="BM123" s="69"/>
      <c r="BN123" s="69"/>
      <c r="BO123" s="855" t="s">
        <v>451</v>
      </c>
      <c r="BP123" s="871"/>
      <c r="BQ123" s="918">
        <v>35117350</v>
      </c>
      <c r="BR123" s="919"/>
      <c r="BS123" s="919"/>
      <c r="BT123" s="919"/>
      <c r="BU123" s="919"/>
      <c r="BV123" s="919">
        <v>33728345</v>
      </c>
      <c r="BW123" s="919"/>
      <c r="BX123" s="919"/>
      <c r="BY123" s="919"/>
      <c r="BZ123" s="919"/>
      <c r="CA123" s="919">
        <v>34575502</v>
      </c>
      <c r="CB123" s="919"/>
      <c r="CC123" s="919"/>
      <c r="CD123" s="919"/>
      <c r="CE123" s="919"/>
      <c r="CF123" s="872"/>
      <c r="CG123" s="873"/>
      <c r="CH123" s="873"/>
      <c r="CI123" s="873"/>
      <c r="CJ123" s="874"/>
      <c r="CK123" s="911"/>
      <c r="CL123" s="912"/>
      <c r="CM123" s="912"/>
      <c r="CN123" s="912"/>
      <c r="CO123" s="913"/>
      <c r="CP123" s="905" t="s">
        <v>415</v>
      </c>
      <c r="CQ123" s="906"/>
      <c r="CR123" s="906"/>
      <c r="CS123" s="906"/>
      <c r="CT123" s="906"/>
      <c r="CU123" s="906"/>
      <c r="CV123" s="906"/>
      <c r="CW123" s="906"/>
      <c r="CX123" s="906"/>
      <c r="CY123" s="906"/>
      <c r="CZ123" s="906"/>
      <c r="DA123" s="906"/>
      <c r="DB123" s="906"/>
      <c r="DC123" s="906"/>
      <c r="DD123" s="906"/>
      <c r="DE123" s="906"/>
      <c r="DF123" s="907"/>
      <c r="DG123" s="836">
        <v>5005</v>
      </c>
      <c r="DH123" s="837"/>
      <c r="DI123" s="837"/>
      <c r="DJ123" s="837"/>
      <c r="DK123" s="838"/>
      <c r="DL123" s="839">
        <v>5311</v>
      </c>
      <c r="DM123" s="837"/>
      <c r="DN123" s="837"/>
      <c r="DO123" s="837"/>
      <c r="DP123" s="838"/>
      <c r="DQ123" s="839">
        <v>2317</v>
      </c>
      <c r="DR123" s="837"/>
      <c r="DS123" s="837"/>
      <c r="DT123" s="837"/>
      <c r="DU123" s="838"/>
      <c r="DV123" s="840">
        <v>0</v>
      </c>
      <c r="DW123" s="841"/>
      <c r="DX123" s="841"/>
      <c r="DY123" s="841"/>
      <c r="DZ123" s="842"/>
    </row>
    <row r="124" spans="1:130" s="48" customFormat="1" ht="26.25" customHeight="1" x14ac:dyDescent="0.15">
      <c r="A124" s="1011"/>
      <c r="B124" s="891"/>
      <c r="C124" s="843" t="s">
        <v>332</v>
      </c>
      <c r="D124" s="844"/>
      <c r="E124" s="844"/>
      <c r="F124" s="844"/>
      <c r="G124" s="844"/>
      <c r="H124" s="844"/>
      <c r="I124" s="844"/>
      <c r="J124" s="844"/>
      <c r="K124" s="844"/>
      <c r="L124" s="844"/>
      <c r="M124" s="844"/>
      <c r="N124" s="844"/>
      <c r="O124" s="844"/>
      <c r="P124" s="844"/>
      <c r="Q124" s="844"/>
      <c r="R124" s="844"/>
      <c r="S124" s="844"/>
      <c r="T124" s="844"/>
      <c r="U124" s="844"/>
      <c r="V124" s="844"/>
      <c r="W124" s="844"/>
      <c r="X124" s="844"/>
      <c r="Y124" s="844"/>
      <c r="Z124" s="845"/>
      <c r="AA124" s="836" t="s">
        <v>201</v>
      </c>
      <c r="AB124" s="837"/>
      <c r="AC124" s="837"/>
      <c r="AD124" s="837"/>
      <c r="AE124" s="838"/>
      <c r="AF124" s="839" t="s">
        <v>201</v>
      </c>
      <c r="AG124" s="837"/>
      <c r="AH124" s="837"/>
      <c r="AI124" s="837"/>
      <c r="AJ124" s="838"/>
      <c r="AK124" s="839" t="s">
        <v>201</v>
      </c>
      <c r="AL124" s="837"/>
      <c r="AM124" s="837"/>
      <c r="AN124" s="837"/>
      <c r="AO124" s="838"/>
      <c r="AP124" s="840" t="s">
        <v>201</v>
      </c>
      <c r="AQ124" s="841"/>
      <c r="AR124" s="841"/>
      <c r="AS124" s="841"/>
      <c r="AT124" s="842"/>
      <c r="AU124" s="924" t="s">
        <v>452</v>
      </c>
      <c r="AV124" s="925"/>
      <c r="AW124" s="925"/>
      <c r="AX124" s="925"/>
      <c r="AY124" s="925"/>
      <c r="AZ124" s="925"/>
      <c r="BA124" s="925"/>
      <c r="BB124" s="925"/>
      <c r="BC124" s="925"/>
      <c r="BD124" s="925"/>
      <c r="BE124" s="925"/>
      <c r="BF124" s="925"/>
      <c r="BG124" s="925"/>
      <c r="BH124" s="925"/>
      <c r="BI124" s="925"/>
      <c r="BJ124" s="925"/>
      <c r="BK124" s="925"/>
      <c r="BL124" s="925"/>
      <c r="BM124" s="925"/>
      <c r="BN124" s="925"/>
      <c r="BO124" s="925"/>
      <c r="BP124" s="926"/>
      <c r="BQ124" s="927">
        <v>50.7</v>
      </c>
      <c r="BR124" s="928"/>
      <c r="BS124" s="928"/>
      <c r="BT124" s="928"/>
      <c r="BU124" s="928"/>
      <c r="BV124" s="928">
        <v>62.6</v>
      </c>
      <c r="BW124" s="928"/>
      <c r="BX124" s="928"/>
      <c r="BY124" s="928"/>
      <c r="BZ124" s="928"/>
      <c r="CA124" s="928">
        <v>51.6</v>
      </c>
      <c r="CB124" s="928"/>
      <c r="CC124" s="928"/>
      <c r="CD124" s="928"/>
      <c r="CE124" s="928"/>
      <c r="CF124" s="929"/>
      <c r="CG124" s="930"/>
      <c r="CH124" s="930"/>
      <c r="CI124" s="930"/>
      <c r="CJ124" s="931"/>
      <c r="CK124" s="914"/>
      <c r="CL124" s="914"/>
      <c r="CM124" s="914"/>
      <c r="CN124" s="914"/>
      <c r="CO124" s="915"/>
      <c r="CP124" s="905" t="s">
        <v>453</v>
      </c>
      <c r="CQ124" s="906"/>
      <c r="CR124" s="906"/>
      <c r="CS124" s="906"/>
      <c r="CT124" s="906"/>
      <c r="CU124" s="906"/>
      <c r="CV124" s="906"/>
      <c r="CW124" s="906"/>
      <c r="CX124" s="906"/>
      <c r="CY124" s="906"/>
      <c r="CZ124" s="906"/>
      <c r="DA124" s="906"/>
      <c r="DB124" s="906"/>
      <c r="DC124" s="906"/>
      <c r="DD124" s="906"/>
      <c r="DE124" s="906"/>
      <c r="DF124" s="907"/>
      <c r="DG124" s="875" t="s">
        <v>201</v>
      </c>
      <c r="DH124" s="876"/>
      <c r="DI124" s="876"/>
      <c r="DJ124" s="876"/>
      <c r="DK124" s="877"/>
      <c r="DL124" s="878" t="s">
        <v>201</v>
      </c>
      <c r="DM124" s="876"/>
      <c r="DN124" s="876"/>
      <c r="DO124" s="876"/>
      <c r="DP124" s="877"/>
      <c r="DQ124" s="878" t="s">
        <v>201</v>
      </c>
      <c r="DR124" s="876"/>
      <c r="DS124" s="876"/>
      <c r="DT124" s="876"/>
      <c r="DU124" s="877"/>
      <c r="DV124" s="879" t="s">
        <v>201</v>
      </c>
      <c r="DW124" s="880"/>
      <c r="DX124" s="880"/>
      <c r="DY124" s="880"/>
      <c r="DZ124" s="881"/>
    </row>
    <row r="125" spans="1:130" s="48" customFormat="1" ht="26.25" customHeight="1" x14ac:dyDescent="0.15">
      <c r="A125" s="1011"/>
      <c r="B125" s="891"/>
      <c r="C125" s="843" t="s">
        <v>445</v>
      </c>
      <c r="D125" s="844"/>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5"/>
      <c r="AA125" s="836" t="s">
        <v>201</v>
      </c>
      <c r="AB125" s="837"/>
      <c r="AC125" s="837"/>
      <c r="AD125" s="837"/>
      <c r="AE125" s="838"/>
      <c r="AF125" s="839" t="s">
        <v>201</v>
      </c>
      <c r="AG125" s="837"/>
      <c r="AH125" s="837"/>
      <c r="AI125" s="837"/>
      <c r="AJ125" s="838"/>
      <c r="AK125" s="839" t="s">
        <v>201</v>
      </c>
      <c r="AL125" s="837"/>
      <c r="AM125" s="837"/>
      <c r="AN125" s="837"/>
      <c r="AO125" s="838"/>
      <c r="AP125" s="840" t="s">
        <v>201</v>
      </c>
      <c r="AQ125" s="841"/>
      <c r="AR125" s="841"/>
      <c r="AS125" s="841"/>
      <c r="AT125" s="84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49" t="s">
        <v>454</v>
      </c>
      <c r="CL125" s="909"/>
      <c r="CM125" s="909"/>
      <c r="CN125" s="909"/>
      <c r="CO125" s="910"/>
      <c r="CP125" s="827" t="s">
        <v>141</v>
      </c>
      <c r="CQ125" s="818"/>
      <c r="CR125" s="818"/>
      <c r="CS125" s="818"/>
      <c r="CT125" s="818"/>
      <c r="CU125" s="818"/>
      <c r="CV125" s="818"/>
      <c r="CW125" s="818"/>
      <c r="CX125" s="818"/>
      <c r="CY125" s="818"/>
      <c r="CZ125" s="818"/>
      <c r="DA125" s="818"/>
      <c r="DB125" s="818"/>
      <c r="DC125" s="818"/>
      <c r="DD125" s="818"/>
      <c r="DE125" s="818"/>
      <c r="DF125" s="819"/>
      <c r="DG125" s="828" t="s">
        <v>201</v>
      </c>
      <c r="DH125" s="829"/>
      <c r="DI125" s="829"/>
      <c r="DJ125" s="829"/>
      <c r="DK125" s="829"/>
      <c r="DL125" s="829" t="s">
        <v>201</v>
      </c>
      <c r="DM125" s="829"/>
      <c r="DN125" s="829"/>
      <c r="DO125" s="829"/>
      <c r="DP125" s="829"/>
      <c r="DQ125" s="829" t="s">
        <v>201</v>
      </c>
      <c r="DR125" s="829"/>
      <c r="DS125" s="829"/>
      <c r="DT125" s="829"/>
      <c r="DU125" s="829"/>
      <c r="DV125" s="832" t="s">
        <v>201</v>
      </c>
      <c r="DW125" s="832"/>
      <c r="DX125" s="832"/>
      <c r="DY125" s="832"/>
      <c r="DZ125" s="833"/>
    </row>
    <row r="126" spans="1:130" s="48" customFormat="1" ht="26.25" customHeight="1" x14ac:dyDescent="0.15">
      <c r="A126" s="1011"/>
      <c r="B126" s="891"/>
      <c r="C126" s="843" t="s">
        <v>446</v>
      </c>
      <c r="D126" s="844"/>
      <c r="E126" s="844"/>
      <c r="F126" s="844"/>
      <c r="G126" s="844"/>
      <c r="H126" s="844"/>
      <c r="I126" s="844"/>
      <c r="J126" s="844"/>
      <c r="K126" s="844"/>
      <c r="L126" s="844"/>
      <c r="M126" s="844"/>
      <c r="N126" s="844"/>
      <c r="O126" s="844"/>
      <c r="P126" s="844"/>
      <c r="Q126" s="844"/>
      <c r="R126" s="844"/>
      <c r="S126" s="844"/>
      <c r="T126" s="844"/>
      <c r="U126" s="844"/>
      <c r="V126" s="844"/>
      <c r="W126" s="844"/>
      <c r="X126" s="844"/>
      <c r="Y126" s="844"/>
      <c r="Z126" s="845"/>
      <c r="AA126" s="836" t="s">
        <v>201</v>
      </c>
      <c r="AB126" s="837"/>
      <c r="AC126" s="837"/>
      <c r="AD126" s="837"/>
      <c r="AE126" s="838"/>
      <c r="AF126" s="839" t="s">
        <v>201</v>
      </c>
      <c r="AG126" s="837"/>
      <c r="AH126" s="837"/>
      <c r="AI126" s="837"/>
      <c r="AJ126" s="838"/>
      <c r="AK126" s="839" t="s">
        <v>201</v>
      </c>
      <c r="AL126" s="837"/>
      <c r="AM126" s="837"/>
      <c r="AN126" s="837"/>
      <c r="AO126" s="838"/>
      <c r="AP126" s="840" t="s">
        <v>201</v>
      </c>
      <c r="AQ126" s="841"/>
      <c r="AR126" s="841"/>
      <c r="AS126" s="841"/>
      <c r="AT126" s="84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50"/>
      <c r="CL126" s="912"/>
      <c r="CM126" s="912"/>
      <c r="CN126" s="912"/>
      <c r="CO126" s="913"/>
      <c r="CP126" s="843" t="s">
        <v>388</v>
      </c>
      <c r="CQ126" s="844"/>
      <c r="CR126" s="844"/>
      <c r="CS126" s="844"/>
      <c r="CT126" s="844"/>
      <c r="CU126" s="844"/>
      <c r="CV126" s="844"/>
      <c r="CW126" s="844"/>
      <c r="CX126" s="844"/>
      <c r="CY126" s="844"/>
      <c r="CZ126" s="844"/>
      <c r="DA126" s="844"/>
      <c r="DB126" s="844"/>
      <c r="DC126" s="844"/>
      <c r="DD126" s="844"/>
      <c r="DE126" s="844"/>
      <c r="DF126" s="845"/>
      <c r="DG126" s="846">
        <v>478905</v>
      </c>
      <c r="DH126" s="847"/>
      <c r="DI126" s="847"/>
      <c r="DJ126" s="847"/>
      <c r="DK126" s="847"/>
      <c r="DL126" s="847">
        <v>502891</v>
      </c>
      <c r="DM126" s="847"/>
      <c r="DN126" s="847"/>
      <c r="DO126" s="847"/>
      <c r="DP126" s="847"/>
      <c r="DQ126" s="847">
        <v>504932</v>
      </c>
      <c r="DR126" s="847"/>
      <c r="DS126" s="847"/>
      <c r="DT126" s="847"/>
      <c r="DU126" s="847"/>
      <c r="DV126" s="850">
        <v>3.9</v>
      </c>
      <c r="DW126" s="850"/>
      <c r="DX126" s="850"/>
      <c r="DY126" s="850"/>
      <c r="DZ126" s="851"/>
    </row>
    <row r="127" spans="1:130" s="48" customFormat="1" ht="26.25" customHeight="1" x14ac:dyDescent="0.15">
      <c r="A127" s="1012"/>
      <c r="B127" s="893"/>
      <c r="C127" s="866" t="s">
        <v>77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36" t="s">
        <v>201</v>
      </c>
      <c r="AB127" s="837"/>
      <c r="AC127" s="837"/>
      <c r="AD127" s="837"/>
      <c r="AE127" s="838"/>
      <c r="AF127" s="839" t="s">
        <v>201</v>
      </c>
      <c r="AG127" s="837"/>
      <c r="AH127" s="837"/>
      <c r="AI127" s="837"/>
      <c r="AJ127" s="838"/>
      <c r="AK127" s="839" t="s">
        <v>201</v>
      </c>
      <c r="AL127" s="837"/>
      <c r="AM127" s="837"/>
      <c r="AN127" s="837"/>
      <c r="AO127" s="838"/>
      <c r="AP127" s="840" t="s">
        <v>201</v>
      </c>
      <c r="AQ127" s="841"/>
      <c r="AR127" s="841"/>
      <c r="AS127" s="841"/>
      <c r="AT127" s="842"/>
      <c r="AU127" s="56"/>
      <c r="AV127" s="56"/>
      <c r="AW127" s="56"/>
      <c r="AX127" s="954" t="s">
        <v>457</v>
      </c>
      <c r="AY127" s="921"/>
      <c r="AZ127" s="921"/>
      <c r="BA127" s="921"/>
      <c r="BB127" s="921"/>
      <c r="BC127" s="921"/>
      <c r="BD127" s="921"/>
      <c r="BE127" s="922"/>
      <c r="BF127" s="920" t="s">
        <v>458</v>
      </c>
      <c r="BG127" s="921"/>
      <c r="BH127" s="921"/>
      <c r="BI127" s="921"/>
      <c r="BJ127" s="921"/>
      <c r="BK127" s="921"/>
      <c r="BL127" s="922"/>
      <c r="BM127" s="920" t="s">
        <v>389</v>
      </c>
      <c r="BN127" s="921"/>
      <c r="BO127" s="921"/>
      <c r="BP127" s="921"/>
      <c r="BQ127" s="921"/>
      <c r="BR127" s="921"/>
      <c r="BS127" s="922"/>
      <c r="BT127" s="920" t="s">
        <v>385</v>
      </c>
      <c r="BU127" s="921"/>
      <c r="BV127" s="921"/>
      <c r="BW127" s="921"/>
      <c r="BX127" s="921"/>
      <c r="BY127" s="921"/>
      <c r="BZ127" s="923"/>
      <c r="CA127" s="56"/>
      <c r="CB127" s="56"/>
      <c r="CC127" s="56"/>
      <c r="CD127" s="74"/>
      <c r="CE127" s="74"/>
      <c r="CF127" s="74"/>
      <c r="CG127" s="56"/>
      <c r="CH127" s="56"/>
      <c r="CI127" s="56"/>
      <c r="CJ127" s="75"/>
      <c r="CK127" s="950"/>
      <c r="CL127" s="912"/>
      <c r="CM127" s="912"/>
      <c r="CN127" s="912"/>
      <c r="CO127" s="913"/>
      <c r="CP127" s="843" t="s">
        <v>384</v>
      </c>
      <c r="CQ127" s="844"/>
      <c r="CR127" s="844"/>
      <c r="CS127" s="844"/>
      <c r="CT127" s="844"/>
      <c r="CU127" s="844"/>
      <c r="CV127" s="844"/>
      <c r="CW127" s="844"/>
      <c r="CX127" s="844"/>
      <c r="CY127" s="844"/>
      <c r="CZ127" s="844"/>
      <c r="DA127" s="844"/>
      <c r="DB127" s="844"/>
      <c r="DC127" s="844"/>
      <c r="DD127" s="844"/>
      <c r="DE127" s="844"/>
      <c r="DF127" s="845"/>
      <c r="DG127" s="846" t="s">
        <v>201</v>
      </c>
      <c r="DH127" s="847"/>
      <c r="DI127" s="847"/>
      <c r="DJ127" s="847"/>
      <c r="DK127" s="847"/>
      <c r="DL127" s="847" t="s">
        <v>201</v>
      </c>
      <c r="DM127" s="847"/>
      <c r="DN127" s="847"/>
      <c r="DO127" s="847"/>
      <c r="DP127" s="847"/>
      <c r="DQ127" s="847" t="s">
        <v>201</v>
      </c>
      <c r="DR127" s="847"/>
      <c r="DS127" s="847"/>
      <c r="DT127" s="847"/>
      <c r="DU127" s="847"/>
      <c r="DV127" s="850" t="s">
        <v>201</v>
      </c>
      <c r="DW127" s="850"/>
      <c r="DX127" s="850"/>
      <c r="DY127" s="850"/>
      <c r="DZ127" s="851"/>
    </row>
    <row r="128" spans="1:130" s="48" customFormat="1" ht="26.25" customHeight="1" x14ac:dyDescent="0.15">
      <c r="A128" s="974" t="s">
        <v>459</v>
      </c>
      <c r="B128" s="975"/>
      <c r="C128" s="975"/>
      <c r="D128" s="975"/>
      <c r="E128" s="975"/>
      <c r="F128" s="975"/>
      <c r="G128" s="975"/>
      <c r="H128" s="975"/>
      <c r="I128" s="975"/>
      <c r="J128" s="975"/>
      <c r="K128" s="975"/>
      <c r="L128" s="975"/>
      <c r="M128" s="975"/>
      <c r="N128" s="975"/>
      <c r="O128" s="975"/>
      <c r="P128" s="975"/>
      <c r="Q128" s="975"/>
      <c r="R128" s="975"/>
      <c r="S128" s="975"/>
      <c r="T128" s="975"/>
      <c r="U128" s="975"/>
      <c r="V128" s="975"/>
      <c r="W128" s="976" t="s">
        <v>6</v>
      </c>
      <c r="X128" s="976"/>
      <c r="Y128" s="976"/>
      <c r="Z128" s="977"/>
      <c r="AA128" s="820">
        <v>230940</v>
      </c>
      <c r="AB128" s="821"/>
      <c r="AC128" s="821"/>
      <c r="AD128" s="821"/>
      <c r="AE128" s="822"/>
      <c r="AF128" s="823">
        <v>226291</v>
      </c>
      <c r="AG128" s="821"/>
      <c r="AH128" s="821"/>
      <c r="AI128" s="821"/>
      <c r="AJ128" s="822"/>
      <c r="AK128" s="823">
        <v>219776</v>
      </c>
      <c r="AL128" s="821"/>
      <c r="AM128" s="821"/>
      <c r="AN128" s="821"/>
      <c r="AO128" s="822"/>
      <c r="AP128" s="978"/>
      <c r="AQ128" s="979"/>
      <c r="AR128" s="979"/>
      <c r="AS128" s="979"/>
      <c r="AT128" s="980"/>
      <c r="AU128" s="56"/>
      <c r="AV128" s="56"/>
      <c r="AW128" s="56"/>
      <c r="AX128" s="817" t="s">
        <v>303</v>
      </c>
      <c r="AY128" s="818"/>
      <c r="AZ128" s="818"/>
      <c r="BA128" s="818"/>
      <c r="BB128" s="818"/>
      <c r="BC128" s="818"/>
      <c r="BD128" s="818"/>
      <c r="BE128" s="819"/>
      <c r="BF128" s="981" t="s">
        <v>201</v>
      </c>
      <c r="BG128" s="982"/>
      <c r="BH128" s="982"/>
      <c r="BI128" s="982"/>
      <c r="BJ128" s="982"/>
      <c r="BK128" s="982"/>
      <c r="BL128" s="983"/>
      <c r="BM128" s="981">
        <v>12.75</v>
      </c>
      <c r="BN128" s="982"/>
      <c r="BO128" s="982"/>
      <c r="BP128" s="982"/>
      <c r="BQ128" s="982"/>
      <c r="BR128" s="982"/>
      <c r="BS128" s="983"/>
      <c r="BT128" s="981">
        <v>20</v>
      </c>
      <c r="BU128" s="982"/>
      <c r="BV128" s="982"/>
      <c r="BW128" s="982"/>
      <c r="BX128" s="982"/>
      <c r="BY128" s="982"/>
      <c r="BZ128" s="984"/>
      <c r="CA128" s="74"/>
      <c r="CB128" s="74"/>
      <c r="CC128" s="74"/>
      <c r="CD128" s="74"/>
      <c r="CE128" s="74"/>
      <c r="CF128" s="74"/>
      <c r="CG128" s="56"/>
      <c r="CH128" s="56"/>
      <c r="CI128" s="56"/>
      <c r="CJ128" s="75"/>
      <c r="CK128" s="951"/>
      <c r="CL128" s="952"/>
      <c r="CM128" s="952"/>
      <c r="CN128" s="952"/>
      <c r="CO128" s="953"/>
      <c r="CP128" s="932" t="s">
        <v>376</v>
      </c>
      <c r="CQ128" s="690"/>
      <c r="CR128" s="690"/>
      <c r="CS128" s="690"/>
      <c r="CT128" s="690"/>
      <c r="CU128" s="690"/>
      <c r="CV128" s="690"/>
      <c r="CW128" s="690"/>
      <c r="CX128" s="690"/>
      <c r="CY128" s="690"/>
      <c r="CZ128" s="690"/>
      <c r="DA128" s="690"/>
      <c r="DB128" s="690"/>
      <c r="DC128" s="690"/>
      <c r="DD128" s="690"/>
      <c r="DE128" s="690"/>
      <c r="DF128" s="933"/>
      <c r="DG128" s="934" t="s">
        <v>201</v>
      </c>
      <c r="DH128" s="935"/>
      <c r="DI128" s="935"/>
      <c r="DJ128" s="935"/>
      <c r="DK128" s="935"/>
      <c r="DL128" s="935" t="s">
        <v>201</v>
      </c>
      <c r="DM128" s="935"/>
      <c r="DN128" s="935"/>
      <c r="DO128" s="935"/>
      <c r="DP128" s="935"/>
      <c r="DQ128" s="935" t="s">
        <v>201</v>
      </c>
      <c r="DR128" s="935"/>
      <c r="DS128" s="935"/>
      <c r="DT128" s="935"/>
      <c r="DU128" s="935"/>
      <c r="DV128" s="936" t="s">
        <v>201</v>
      </c>
      <c r="DW128" s="936"/>
      <c r="DX128" s="936"/>
      <c r="DY128" s="936"/>
      <c r="DZ128" s="937"/>
    </row>
    <row r="129" spans="1:131" s="48" customFormat="1" ht="26.25" customHeight="1" x14ac:dyDescent="0.15">
      <c r="A129" s="834" t="s">
        <v>175</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938" t="s">
        <v>235</v>
      </c>
      <c r="X129" s="939"/>
      <c r="Y129" s="939"/>
      <c r="Z129" s="940"/>
      <c r="AA129" s="836">
        <v>14316782</v>
      </c>
      <c r="AB129" s="837"/>
      <c r="AC129" s="837"/>
      <c r="AD129" s="837"/>
      <c r="AE129" s="838"/>
      <c r="AF129" s="839">
        <v>14924338</v>
      </c>
      <c r="AG129" s="837"/>
      <c r="AH129" s="837"/>
      <c r="AI129" s="837"/>
      <c r="AJ129" s="838"/>
      <c r="AK129" s="839">
        <v>15445633</v>
      </c>
      <c r="AL129" s="837"/>
      <c r="AM129" s="837"/>
      <c r="AN129" s="837"/>
      <c r="AO129" s="838"/>
      <c r="AP129" s="941"/>
      <c r="AQ129" s="942"/>
      <c r="AR129" s="942"/>
      <c r="AS129" s="942"/>
      <c r="AT129" s="943"/>
      <c r="AU129" s="67"/>
      <c r="AV129" s="67"/>
      <c r="AW129" s="67"/>
      <c r="AX129" s="944" t="s">
        <v>120</v>
      </c>
      <c r="AY129" s="844"/>
      <c r="AZ129" s="844"/>
      <c r="BA129" s="844"/>
      <c r="BB129" s="844"/>
      <c r="BC129" s="844"/>
      <c r="BD129" s="844"/>
      <c r="BE129" s="845"/>
      <c r="BF129" s="945" t="s">
        <v>201</v>
      </c>
      <c r="BG129" s="946"/>
      <c r="BH129" s="946"/>
      <c r="BI129" s="946"/>
      <c r="BJ129" s="946"/>
      <c r="BK129" s="946"/>
      <c r="BL129" s="947"/>
      <c r="BM129" s="945">
        <v>17.75</v>
      </c>
      <c r="BN129" s="946"/>
      <c r="BO129" s="946"/>
      <c r="BP129" s="946"/>
      <c r="BQ129" s="946"/>
      <c r="BR129" s="946"/>
      <c r="BS129" s="947"/>
      <c r="BT129" s="945">
        <v>30</v>
      </c>
      <c r="BU129" s="946"/>
      <c r="BV129" s="946"/>
      <c r="BW129" s="946"/>
      <c r="BX129" s="946"/>
      <c r="BY129" s="946"/>
      <c r="BZ129" s="948"/>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34" t="s">
        <v>460</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938" t="s">
        <v>461</v>
      </c>
      <c r="X130" s="939"/>
      <c r="Y130" s="939"/>
      <c r="Z130" s="940"/>
      <c r="AA130" s="836">
        <v>2465687</v>
      </c>
      <c r="AB130" s="837"/>
      <c r="AC130" s="837"/>
      <c r="AD130" s="837"/>
      <c r="AE130" s="838"/>
      <c r="AF130" s="839">
        <v>2502710</v>
      </c>
      <c r="AG130" s="837"/>
      <c r="AH130" s="837"/>
      <c r="AI130" s="837"/>
      <c r="AJ130" s="838"/>
      <c r="AK130" s="839">
        <v>2575362</v>
      </c>
      <c r="AL130" s="837"/>
      <c r="AM130" s="837"/>
      <c r="AN130" s="837"/>
      <c r="AO130" s="838"/>
      <c r="AP130" s="941"/>
      <c r="AQ130" s="942"/>
      <c r="AR130" s="942"/>
      <c r="AS130" s="942"/>
      <c r="AT130" s="943"/>
      <c r="AU130" s="67"/>
      <c r="AV130" s="67"/>
      <c r="AW130" s="67"/>
      <c r="AX130" s="944" t="s">
        <v>392</v>
      </c>
      <c r="AY130" s="844"/>
      <c r="AZ130" s="844"/>
      <c r="BA130" s="844"/>
      <c r="BB130" s="844"/>
      <c r="BC130" s="844"/>
      <c r="BD130" s="844"/>
      <c r="BE130" s="845"/>
      <c r="BF130" s="955">
        <v>7.1</v>
      </c>
      <c r="BG130" s="956"/>
      <c r="BH130" s="956"/>
      <c r="BI130" s="956"/>
      <c r="BJ130" s="956"/>
      <c r="BK130" s="956"/>
      <c r="BL130" s="957"/>
      <c r="BM130" s="955">
        <v>25</v>
      </c>
      <c r="BN130" s="956"/>
      <c r="BO130" s="956"/>
      <c r="BP130" s="956"/>
      <c r="BQ130" s="956"/>
      <c r="BR130" s="956"/>
      <c r="BS130" s="957"/>
      <c r="BT130" s="955">
        <v>35</v>
      </c>
      <c r="BU130" s="956"/>
      <c r="BV130" s="956"/>
      <c r="BW130" s="956"/>
      <c r="BX130" s="956"/>
      <c r="BY130" s="956"/>
      <c r="BZ130" s="958"/>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59"/>
      <c r="B131" s="960"/>
      <c r="C131" s="960"/>
      <c r="D131" s="960"/>
      <c r="E131" s="960"/>
      <c r="F131" s="960"/>
      <c r="G131" s="960"/>
      <c r="H131" s="960"/>
      <c r="I131" s="960"/>
      <c r="J131" s="960"/>
      <c r="K131" s="960"/>
      <c r="L131" s="960"/>
      <c r="M131" s="960"/>
      <c r="N131" s="960"/>
      <c r="O131" s="960"/>
      <c r="P131" s="960"/>
      <c r="Q131" s="960"/>
      <c r="R131" s="960"/>
      <c r="S131" s="960"/>
      <c r="T131" s="960"/>
      <c r="U131" s="960"/>
      <c r="V131" s="960"/>
      <c r="W131" s="961" t="s">
        <v>177</v>
      </c>
      <c r="X131" s="962"/>
      <c r="Y131" s="962"/>
      <c r="Z131" s="963"/>
      <c r="AA131" s="875">
        <v>11851095</v>
      </c>
      <c r="AB131" s="876"/>
      <c r="AC131" s="876"/>
      <c r="AD131" s="876"/>
      <c r="AE131" s="877"/>
      <c r="AF131" s="878">
        <v>12421628</v>
      </c>
      <c r="AG131" s="876"/>
      <c r="AH131" s="876"/>
      <c r="AI131" s="876"/>
      <c r="AJ131" s="877"/>
      <c r="AK131" s="878">
        <v>12870271</v>
      </c>
      <c r="AL131" s="876"/>
      <c r="AM131" s="876"/>
      <c r="AN131" s="876"/>
      <c r="AO131" s="877"/>
      <c r="AP131" s="964"/>
      <c r="AQ131" s="965"/>
      <c r="AR131" s="965"/>
      <c r="AS131" s="965"/>
      <c r="AT131" s="966"/>
      <c r="AU131" s="67"/>
      <c r="AV131" s="67"/>
      <c r="AW131" s="67"/>
      <c r="AX131" s="967" t="s">
        <v>430</v>
      </c>
      <c r="AY131" s="690"/>
      <c r="AZ131" s="690"/>
      <c r="BA131" s="690"/>
      <c r="BB131" s="690"/>
      <c r="BC131" s="690"/>
      <c r="BD131" s="690"/>
      <c r="BE131" s="933"/>
      <c r="BF131" s="968">
        <v>51.6</v>
      </c>
      <c r="BG131" s="969"/>
      <c r="BH131" s="969"/>
      <c r="BI131" s="969"/>
      <c r="BJ131" s="969"/>
      <c r="BK131" s="969"/>
      <c r="BL131" s="970"/>
      <c r="BM131" s="968">
        <v>350</v>
      </c>
      <c r="BN131" s="969"/>
      <c r="BO131" s="969"/>
      <c r="BP131" s="969"/>
      <c r="BQ131" s="969"/>
      <c r="BR131" s="969"/>
      <c r="BS131" s="970"/>
      <c r="BT131" s="971"/>
      <c r="BU131" s="972"/>
      <c r="BV131" s="972"/>
      <c r="BW131" s="972"/>
      <c r="BX131" s="972"/>
      <c r="BY131" s="972"/>
      <c r="BZ131" s="973"/>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1006" t="s">
        <v>31</v>
      </c>
      <c r="B132" s="1007"/>
      <c r="C132" s="1007"/>
      <c r="D132" s="1007"/>
      <c r="E132" s="1007"/>
      <c r="F132" s="1007"/>
      <c r="G132" s="1007"/>
      <c r="H132" s="1007"/>
      <c r="I132" s="1007"/>
      <c r="J132" s="1007"/>
      <c r="K132" s="1007"/>
      <c r="L132" s="1007"/>
      <c r="M132" s="1007"/>
      <c r="N132" s="1007"/>
      <c r="O132" s="1007"/>
      <c r="P132" s="1007"/>
      <c r="Q132" s="1007"/>
      <c r="R132" s="1007"/>
      <c r="S132" s="1007"/>
      <c r="T132" s="1007"/>
      <c r="U132" s="1007"/>
      <c r="V132" s="985" t="s">
        <v>462</v>
      </c>
      <c r="W132" s="985"/>
      <c r="X132" s="985"/>
      <c r="Y132" s="985"/>
      <c r="Z132" s="986"/>
      <c r="AA132" s="987">
        <v>7.1023901169999997</v>
      </c>
      <c r="AB132" s="988"/>
      <c r="AC132" s="988"/>
      <c r="AD132" s="988"/>
      <c r="AE132" s="989"/>
      <c r="AF132" s="990">
        <v>7.2207013040000003</v>
      </c>
      <c r="AG132" s="988"/>
      <c r="AH132" s="988"/>
      <c r="AI132" s="988"/>
      <c r="AJ132" s="989"/>
      <c r="AK132" s="990">
        <v>7.0318290030000004</v>
      </c>
      <c r="AL132" s="988"/>
      <c r="AM132" s="988"/>
      <c r="AN132" s="988"/>
      <c r="AO132" s="989"/>
      <c r="AP132" s="872"/>
      <c r="AQ132" s="873"/>
      <c r="AR132" s="873"/>
      <c r="AS132" s="873"/>
      <c r="AT132" s="991"/>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1008"/>
      <c r="B133" s="1009"/>
      <c r="C133" s="1009"/>
      <c r="D133" s="1009"/>
      <c r="E133" s="1009"/>
      <c r="F133" s="1009"/>
      <c r="G133" s="1009"/>
      <c r="H133" s="1009"/>
      <c r="I133" s="1009"/>
      <c r="J133" s="1009"/>
      <c r="K133" s="1009"/>
      <c r="L133" s="1009"/>
      <c r="M133" s="1009"/>
      <c r="N133" s="1009"/>
      <c r="O133" s="1009"/>
      <c r="P133" s="1009"/>
      <c r="Q133" s="1009"/>
      <c r="R133" s="1009"/>
      <c r="S133" s="1009"/>
      <c r="T133" s="1009"/>
      <c r="U133" s="1009"/>
      <c r="V133" s="992" t="s">
        <v>84</v>
      </c>
      <c r="W133" s="992"/>
      <c r="X133" s="992"/>
      <c r="Y133" s="992"/>
      <c r="Z133" s="993"/>
      <c r="AA133" s="994">
        <v>6</v>
      </c>
      <c r="AB133" s="995"/>
      <c r="AC133" s="995"/>
      <c r="AD133" s="995"/>
      <c r="AE133" s="996"/>
      <c r="AF133" s="994">
        <v>6.6</v>
      </c>
      <c r="AG133" s="995"/>
      <c r="AH133" s="995"/>
      <c r="AI133" s="995"/>
      <c r="AJ133" s="996"/>
      <c r="AK133" s="994">
        <v>7.1</v>
      </c>
      <c r="AL133" s="995"/>
      <c r="AM133" s="995"/>
      <c r="AN133" s="995"/>
      <c r="AO133" s="996"/>
      <c r="AP133" s="929"/>
      <c r="AQ133" s="930"/>
      <c r="AR133" s="930"/>
      <c r="AS133" s="930"/>
      <c r="AT133" s="997"/>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Mie6QHQms3rLa+fxeQXWayfLsb54dopO/umjHU8qDqO++EdKzWZ0vJSpOkINB/kkuv2F6uk3sfsa3QO+dhITyA==" saltValue="2P6k+VFYJoTACYGgxKzc9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SheetLayoutView="8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100</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RdRH9GAOHWEym+MGPpUXysuysMvR4Y2LhzfavuAaMeGFDE5t/qO0VgyXBsV83PQJc4esSyXI4qdbXPvpi4AOdw==" saltValue="6kTK4rRFXNFKZHZg1jilI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rTMTYiLh4qKXvxQLKhR4hYVC5mr+hg02QitrOjfQUMFXGiNhB/4lgJkw6iPFPZml+uVvYgQFDrUcywIIJQ7pDA==" saltValue="6wksAYjcTWdP6W0qPNbbW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SheetLayoutView="75"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463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324</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39" t="s">
        <v>88</v>
      </c>
      <c r="AP7" s="127"/>
      <c r="AQ7" s="138" t="s">
        <v>464</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40"/>
      <c r="AP8" s="128" t="s">
        <v>465</v>
      </c>
      <c r="AQ8" s="139" t="s">
        <v>467</v>
      </c>
      <c r="AR8" s="153" t="s">
        <v>19</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30" t="s">
        <v>468</v>
      </c>
      <c r="AL9" s="1031"/>
      <c r="AM9" s="1031"/>
      <c r="AN9" s="1032"/>
      <c r="AO9" s="117">
        <v>5596089</v>
      </c>
      <c r="AP9" s="117">
        <v>125752</v>
      </c>
      <c r="AQ9" s="140">
        <v>95193</v>
      </c>
      <c r="AR9" s="154">
        <v>32.1</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30" t="s">
        <v>207</v>
      </c>
      <c r="AL10" s="1031"/>
      <c r="AM10" s="1031"/>
      <c r="AN10" s="1032"/>
      <c r="AO10" s="118">
        <v>3033</v>
      </c>
      <c r="AP10" s="118">
        <v>68</v>
      </c>
      <c r="AQ10" s="141">
        <v>9197</v>
      </c>
      <c r="AR10" s="155">
        <v>-99.3</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30" t="s">
        <v>371</v>
      </c>
      <c r="AL11" s="1031"/>
      <c r="AM11" s="1031"/>
      <c r="AN11" s="1032"/>
      <c r="AO11" s="118" t="s">
        <v>201</v>
      </c>
      <c r="AP11" s="118" t="s">
        <v>201</v>
      </c>
      <c r="AQ11" s="141">
        <v>1724</v>
      </c>
      <c r="AR11" s="155" t="s">
        <v>201</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30" t="s">
        <v>222</v>
      </c>
      <c r="AL12" s="1031"/>
      <c r="AM12" s="1031"/>
      <c r="AN12" s="1032"/>
      <c r="AO12" s="118" t="s">
        <v>201</v>
      </c>
      <c r="AP12" s="118" t="s">
        <v>201</v>
      </c>
      <c r="AQ12" s="141">
        <v>4</v>
      </c>
      <c r="AR12" s="155" t="s">
        <v>201</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30" t="s">
        <v>469</v>
      </c>
      <c r="AL13" s="1031"/>
      <c r="AM13" s="1031"/>
      <c r="AN13" s="1032"/>
      <c r="AO13" s="118">
        <v>37380</v>
      </c>
      <c r="AP13" s="118">
        <v>840</v>
      </c>
      <c r="AQ13" s="141">
        <v>3651</v>
      </c>
      <c r="AR13" s="155">
        <v>-77</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30" t="s">
        <v>470</v>
      </c>
      <c r="AL14" s="1031"/>
      <c r="AM14" s="1031"/>
      <c r="AN14" s="1032"/>
      <c r="AO14" s="118">
        <v>200307</v>
      </c>
      <c r="AP14" s="118">
        <v>4501</v>
      </c>
      <c r="AQ14" s="141">
        <v>2581</v>
      </c>
      <c r="AR14" s="155">
        <v>74.400000000000006</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24" t="s">
        <v>307</v>
      </c>
      <c r="AL15" s="1025"/>
      <c r="AM15" s="1025"/>
      <c r="AN15" s="1026"/>
      <c r="AO15" s="118">
        <v>-403260</v>
      </c>
      <c r="AP15" s="118">
        <v>-9062</v>
      </c>
      <c r="AQ15" s="141">
        <v>-7170</v>
      </c>
      <c r="AR15" s="155">
        <v>26.4</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24" t="s">
        <v>273</v>
      </c>
      <c r="AL16" s="1025"/>
      <c r="AM16" s="1025"/>
      <c r="AN16" s="1026"/>
      <c r="AO16" s="118">
        <v>5433549</v>
      </c>
      <c r="AP16" s="118">
        <v>122099</v>
      </c>
      <c r="AQ16" s="141">
        <v>105180</v>
      </c>
      <c r="AR16" s="155">
        <v>16.100000000000001</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186</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471</v>
      </c>
      <c r="AP20" s="129" t="s">
        <v>329</v>
      </c>
      <c r="AQ20" s="142" t="s">
        <v>41</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27" t="s">
        <v>472</v>
      </c>
      <c r="AL21" s="1028"/>
      <c r="AM21" s="1028"/>
      <c r="AN21" s="1029"/>
      <c r="AO21" s="120">
        <v>14.38</v>
      </c>
      <c r="AP21" s="130">
        <v>9.98</v>
      </c>
      <c r="AQ21" s="143">
        <v>4.4000000000000004</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27" t="s">
        <v>473</v>
      </c>
      <c r="AL22" s="1028"/>
      <c r="AM22" s="1028"/>
      <c r="AN22" s="1029"/>
      <c r="AO22" s="121">
        <v>98.6</v>
      </c>
      <c r="AP22" s="131">
        <v>97.3</v>
      </c>
      <c r="AQ22" s="144">
        <v>1.3</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49" t="s">
        <v>474</v>
      </c>
      <c r="B26" s="1049"/>
      <c r="C26" s="1049"/>
      <c r="D26" s="1049"/>
      <c r="E26" s="1049"/>
      <c r="F26" s="1049"/>
      <c r="G26" s="1049"/>
      <c r="H26" s="1049"/>
      <c r="I26" s="1049"/>
      <c r="J26" s="1049"/>
      <c r="K26" s="1049"/>
      <c r="L26" s="1049"/>
      <c r="M26" s="1049"/>
      <c r="N26" s="1049"/>
      <c r="O26" s="1049"/>
      <c r="P26" s="1049"/>
      <c r="Q26" s="1049"/>
      <c r="R26" s="1049"/>
      <c r="S26" s="1049"/>
      <c r="T26" s="1049"/>
      <c r="U26" s="1049"/>
      <c r="V26" s="1049"/>
      <c r="W26" s="1049"/>
      <c r="X26" s="1049"/>
      <c r="Y26" s="1049"/>
      <c r="Z26" s="1049"/>
      <c r="AA26" s="1049"/>
      <c r="AB26" s="1049"/>
      <c r="AC26" s="1049"/>
      <c r="AD26" s="1049"/>
      <c r="AE26" s="1049"/>
      <c r="AF26" s="1049"/>
      <c r="AG26" s="1049"/>
      <c r="AH26" s="1049"/>
      <c r="AI26" s="1049"/>
      <c r="AJ26" s="1049"/>
      <c r="AK26" s="1049"/>
      <c r="AL26" s="1049"/>
      <c r="AM26" s="1049"/>
      <c r="AN26" s="1049"/>
      <c r="AO26" s="1049"/>
      <c r="AP26" s="1049"/>
      <c r="AQ26" s="1049"/>
      <c r="AR26" s="1049"/>
      <c r="AS26" s="1049"/>
      <c r="AT26" s="91"/>
    </row>
    <row r="27" spans="1:46" x14ac:dyDescent="0.15">
      <c r="A27" s="85"/>
      <c r="AO27" s="90"/>
      <c r="AP27" s="90"/>
      <c r="AQ27" s="90"/>
      <c r="AR27" s="90"/>
      <c r="AS27" s="90"/>
      <c r="AT27" s="90"/>
    </row>
    <row r="28" spans="1:46" ht="17.25" x14ac:dyDescent="0.15">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39" t="s">
        <v>88</v>
      </c>
      <c r="AP30" s="127"/>
      <c r="AQ30" s="138" t="s">
        <v>464</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40"/>
      <c r="AP31" s="128" t="s">
        <v>465</v>
      </c>
      <c r="AQ31" s="139" t="s">
        <v>467</v>
      </c>
      <c r="AR31" s="153" t="s">
        <v>19</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43" t="s">
        <v>475</v>
      </c>
      <c r="AL32" s="1044"/>
      <c r="AM32" s="1044"/>
      <c r="AN32" s="1045"/>
      <c r="AO32" s="118">
        <v>2831298</v>
      </c>
      <c r="AP32" s="118">
        <v>63623</v>
      </c>
      <c r="AQ32" s="145">
        <v>67244</v>
      </c>
      <c r="AR32" s="155">
        <v>-5.4</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43" t="s">
        <v>476</v>
      </c>
      <c r="AL33" s="1044"/>
      <c r="AM33" s="1044"/>
      <c r="AN33" s="1045"/>
      <c r="AO33" s="118" t="s">
        <v>201</v>
      </c>
      <c r="AP33" s="118" t="s">
        <v>201</v>
      </c>
      <c r="AQ33" s="145" t="s">
        <v>201</v>
      </c>
      <c r="AR33" s="155" t="s">
        <v>201</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43" t="s">
        <v>62</v>
      </c>
      <c r="AL34" s="1044"/>
      <c r="AM34" s="1044"/>
      <c r="AN34" s="1045"/>
      <c r="AO34" s="118" t="s">
        <v>201</v>
      </c>
      <c r="AP34" s="118" t="s">
        <v>201</v>
      </c>
      <c r="AQ34" s="145">
        <v>8</v>
      </c>
      <c r="AR34" s="155" t="s">
        <v>201</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43" t="s">
        <v>477</v>
      </c>
      <c r="AL35" s="1044"/>
      <c r="AM35" s="1044"/>
      <c r="AN35" s="1045"/>
      <c r="AO35" s="118">
        <v>854614</v>
      </c>
      <c r="AP35" s="118">
        <v>19204</v>
      </c>
      <c r="AQ35" s="145">
        <v>18547</v>
      </c>
      <c r="AR35" s="155">
        <v>3.5</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43" t="s">
        <v>35</v>
      </c>
      <c r="AL36" s="1044"/>
      <c r="AM36" s="1044"/>
      <c r="AN36" s="1045"/>
      <c r="AO36" s="118" t="s">
        <v>201</v>
      </c>
      <c r="AP36" s="118" t="s">
        <v>201</v>
      </c>
      <c r="AQ36" s="145">
        <v>2991</v>
      </c>
      <c r="AR36" s="155" t="s">
        <v>201</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43" t="s">
        <v>343</v>
      </c>
      <c r="AL37" s="1044"/>
      <c r="AM37" s="1044"/>
      <c r="AN37" s="1045"/>
      <c r="AO37" s="118">
        <v>14241</v>
      </c>
      <c r="AP37" s="118">
        <v>320</v>
      </c>
      <c r="AQ37" s="145">
        <v>670</v>
      </c>
      <c r="AR37" s="155">
        <v>-52.2</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46" t="s">
        <v>478</v>
      </c>
      <c r="AL38" s="1047"/>
      <c r="AM38" s="1047"/>
      <c r="AN38" s="1048"/>
      <c r="AO38" s="122" t="s">
        <v>201</v>
      </c>
      <c r="AP38" s="122" t="s">
        <v>201</v>
      </c>
      <c r="AQ38" s="146">
        <v>2</v>
      </c>
      <c r="AR38" s="144" t="s">
        <v>201</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46" t="s">
        <v>86</v>
      </c>
      <c r="AL39" s="1047"/>
      <c r="AM39" s="1047"/>
      <c r="AN39" s="1048"/>
      <c r="AO39" s="118">
        <v>-219776</v>
      </c>
      <c r="AP39" s="118">
        <v>-4939</v>
      </c>
      <c r="AQ39" s="145">
        <v>-3165</v>
      </c>
      <c r="AR39" s="155">
        <v>56.1</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43" t="s">
        <v>479</v>
      </c>
      <c r="AL40" s="1044"/>
      <c r="AM40" s="1044"/>
      <c r="AN40" s="1045"/>
      <c r="AO40" s="118">
        <v>-2575362</v>
      </c>
      <c r="AP40" s="118">
        <v>-57872</v>
      </c>
      <c r="AQ40" s="145">
        <v>-61701</v>
      </c>
      <c r="AR40" s="155">
        <v>-6.2</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33" t="s">
        <v>362</v>
      </c>
      <c r="AL41" s="1034"/>
      <c r="AM41" s="1034"/>
      <c r="AN41" s="1035"/>
      <c r="AO41" s="118">
        <v>905015</v>
      </c>
      <c r="AP41" s="118">
        <v>20337</v>
      </c>
      <c r="AQ41" s="145">
        <v>24597</v>
      </c>
      <c r="AR41" s="155">
        <v>-17.3</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374</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480</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481</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41" t="s">
        <v>88</v>
      </c>
      <c r="AN49" s="1036" t="s">
        <v>399</v>
      </c>
      <c r="AO49" s="1037"/>
      <c r="AP49" s="1037"/>
      <c r="AQ49" s="1037"/>
      <c r="AR49" s="1038"/>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42"/>
      <c r="AN50" s="114" t="s">
        <v>455</v>
      </c>
      <c r="AO50" s="124" t="s">
        <v>456</v>
      </c>
      <c r="AP50" s="135" t="s">
        <v>482</v>
      </c>
      <c r="AQ50" s="148" t="s">
        <v>357</v>
      </c>
      <c r="AR50" s="158" t="s">
        <v>483</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232</v>
      </c>
      <c r="AL51" s="103"/>
      <c r="AM51" s="108">
        <v>4503219</v>
      </c>
      <c r="AN51" s="115">
        <v>95097</v>
      </c>
      <c r="AO51" s="125">
        <v>0.4</v>
      </c>
      <c r="AP51" s="136">
        <v>85042</v>
      </c>
      <c r="AQ51" s="149">
        <v>7.8</v>
      </c>
      <c r="AR51" s="159">
        <v>-7.4</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274</v>
      </c>
      <c r="AM52" s="109">
        <v>3557769</v>
      </c>
      <c r="AN52" s="116">
        <v>75131</v>
      </c>
      <c r="AO52" s="126">
        <v>29</v>
      </c>
      <c r="AP52" s="137">
        <v>50806</v>
      </c>
      <c r="AQ52" s="150">
        <v>10.1</v>
      </c>
      <c r="AR52" s="160">
        <v>18.899999999999999</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466</v>
      </c>
      <c r="AL53" s="103"/>
      <c r="AM53" s="108">
        <v>5182633</v>
      </c>
      <c r="AN53" s="115">
        <v>110832</v>
      </c>
      <c r="AO53" s="125">
        <v>16.5</v>
      </c>
      <c r="AP53" s="136">
        <v>83774</v>
      </c>
      <c r="AQ53" s="149">
        <v>-1.5</v>
      </c>
      <c r="AR53" s="159">
        <v>18</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274</v>
      </c>
      <c r="AM54" s="109">
        <v>4585015</v>
      </c>
      <c r="AN54" s="116">
        <v>98052</v>
      </c>
      <c r="AO54" s="126">
        <v>30.5</v>
      </c>
      <c r="AP54" s="137">
        <v>52179</v>
      </c>
      <c r="AQ54" s="150">
        <v>2.7</v>
      </c>
      <c r="AR54" s="160">
        <v>27.8</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484</v>
      </c>
      <c r="AL55" s="103"/>
      <c r="AM55" s="108">
        <v>3715301</v>
      </c>
      <c r="AN55" s="115">
        <v>80717</v>
      </c>
      <c r="AO55" s="125">
        <v>-27.2</v>
      </c>
      <c r="AP55" s="136">
        <v>132981</v>
      </c>
      <c r="AQ55" s="149">
        <v>58.7</v>
      </c>
      <c r="AR55" s="159">
        <v>-85.9</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274</v>
      </c>
      <c r="AM56" s="109">
        <v>2696847</v>
      </c>
      <c r="AN56" s="116">
        <v>58590</v>
      </c>
      <c r="AO56" s="126">
        <v>-40.200000000000003</v>
      </c>
      <c r="AP56" s="137">
        <v>56973</v>
      </c>
      <c r="AQ56" s="150">
        <v>9.1999999999999993</v>
      </c>
      <c r="AR56" s="160">
        <v>-49.4</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434</v>
      </c>
      <c r="AL57" s="103"/>
      <c r="AM57" s="108">
        <v>4317835</v>
      </c>
      <c r="AN57" s="115">
        <v>95432</v>
      </c>
      <c r="AO57" s="125">
        <v>18.2</v>
      </c>
      <c r="AP57" s="136">
        <v>128523</v>
      </c>
      <c r="AQ57" s="149">
        <v>-3.4</v>
      </c>
      <c r="AR57" s="159">
        <v>21.6</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274</v>
      </c>
      <c r="AM58" s="109">
        <v>2799406</v>
      </c>
      <c r="AN58" s="116">
        <v>61872</v>
      </c>
      <c r="AO58" s="126">
        <v>5.6</v>
      </c>
      <c r="AP58" s="137">
        <v>56792</v>
      </c>
      <c r="AQ58" s="150">
        <v>-0.3</v>
      </c>
      <c r="AR58" s="160">
        <v>5.9</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313</v>
      </c>
      <c r="AL59" s="103"/>
      <c r="AM59" s="108">
        <v>3103305</v>
      </c>
      <c r="AN59" s="115">
        <v>69736</v>
      </c>
      <c r="AO59" s="125">
        <v>-26.9</v>
      </c>
      <c r="AP59" s="136">
        <v>92919</v>
      </c>
      <c r="AQ59" s="149">
        <v>-27.7</v>
      </c>
      <c r="AR59" s="159">
        <v>0.8</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274</v>
      </c>
      <c r="AM60" s="109">
        <v>2349940</v>
      </c>
      <c r="AN60" s="116">
        <v>52806</v>
      </c>
      <c r="AO60" s="126">
        <v>-14.7</v>
      </c>
      <c r="AP60" s="137">
        <v>54128</v>
      </c>
      <c r="AQ60" s="150">
        <v>-4.7</v>
      </c>
      <c r="AR60" s="160">
        <v>-10</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485</v>
      </c>
      <c r="AL61" s="106"/>
      <c r="AM61" s="108">
        <v>4164459</v>
      </c>
      <c r="AN61" s="115">
        <v>90363</v>
      </c>
      <c r="AO61" s="125">
        <v>-3.8</v>
      </c>
      <c r="AP61" s="136">
        <v>104648</v>
      </c>
      <c r="AQ61" s="151">
        <v>6.8</v>
      </c>
      <c r="AR61" s="159">
        <v>-10.6</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274</v>
      </c>
      <c r="AM62" s="109">
        <v>3197795</v>
      </c>
      <c r="AN62" s="116">
        <v>69290</v>
      </c>
      <c r="AO62" s="126">
        <v>2</v>
      </c>
      <c r="AP62" s="137">
        <v>54176</v>
      </c>
      <c r="AQ62" s="150">
        <v>3.4</v>
      </c>
      <c r="AR62" s="160">
        <v>-1.4</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oO0UmXkE3COfzhuCd4utEyPneyAiLocb6dhz00/3zBk8V4gSH0533DT0lJsTdlyEt294uTuoANIKrHvN3IDN4Q==" saltValue="8irUG0KRMaqTp/IehwEWX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100</v>
      </c>
    </row>
    <row r="121" spans="125:125" ht="13.5" hidden="1" customHeight="1" x14ac:dyDescent="0.15">
      <c r="DU121" s="78"/>
    </row>
  </sheetData>
  <sheetProtection algorithmName="SHA-512" hashValue="eJqVC//7yUbBhv4JMwLckciGFM4iaHERNHesnKdlw8787tGks9OvTt1L9hPzvnQW9N4/2PsPiqsk6feih7LC9Q==" saltValue="6j/bJ2Ys0zguk7OSOj5yO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100</v>
      </c>
    </row>
  </sheetData>
  <sheetProtection algorithmName="SHA-512" hashValue="F4SaM2PPgyOGlHVQ2pYc8t1hnd2X+eud0GHep9V0dctl25dx0Ml1DL0aaQqsYpvrol+dY4eTNom6aYC3ITjF0w==" saltValue="QYYsQi+QzI3qS6xzrWhAG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4</v>
      </c>
    </row>
    <row r="46" spans="2:10" ht="29.25" customHeight="1" x14ac:dyDescent="0.2">
      <c r="B46" s="167" t="s">
        <v>9</v>
      </c>
      <c r="C46" s="171"/>
      <c r="D46" s="171"/>
      <c r="E46" s="172" t="s">
        <v>18</v>
      </c>
      <c r="F46" s="173" t="s">
        <v>383</v>
      </c>
      <c r="G46" s="177" t="s">
        <v>349</v>
      </c>
      <c r="H46" s="177" t="s">
        <v>5</v>
      </c>
      <c r="I46" s="177" t="s">
        <v>488</v>
      </c>
      <c r="J46" s="182" t="s">
        <v>437</v>
      </c>
    </row>
    <row r="47" spans="2:10" ht="57.75" customHeight="1" x14ac:dyDescent="0.15">
      <c r="B47" s="168"/>
      <c r="C47" s="1050" t="s">
        <v>1</v>
      </c>
      <c r="D47" s="1050"/>
      <c r="E47" s="1051"/>
      <c r="F47" s="174">
        <v>21.59</v>
      </c>
      <c r="G47" s="178">
        <v>18.45</v>
      </c>
      <c r="H47" s="178">
        <v>14.79</v>
      </c>
      <c r="I47" s="178">
        <v>12.47</v>
      </c>
      <c r="J47" s="183">
        <v>15.69</v>
      </c>
    </row>
    <row r="48" spans="2:10" ht="57.75" customHeight="1" x14ac:dyDescent="0.15">
      <c r="B48" s="169"/>
      <c r="C48" s="1052" t="s">
        <v>11</v>
      </c>
      <c r="D48" s="1052"/>
      <c r="E48" s="1053"/>
      <c r="F48" s="175">
        <v>3.47</v>
      </c>
      <c r="G48" s="179">
        <v>5.93</v>
      </c>
      <c r="H48" s="179">
        <v>5.21</v>
      </c>
      <c r="I48" s="179">
        <v>5.42</v>
      </c>
      <c r="J48" s="184">
        <v>8.58</v>
      </c>
    </row>
    <row r="49" spans="2:10" ht="57.75" customHeight="1" x14ac:dyDescent="0.15">
      <c r="B49" s="170"/>
      <c r="C49" s="1054" t="s">
        <v>17</v>
      </c>
      <c r="D49" s="1054"/>
      <c r="E49" s="1055"/>
      <c r="F49" s="176" t="s">
        <v>489</v>
      </c>
      <c r="G49" s="180" t="s">
        <v>215</v>
      </c>
      <c r="H49" s="180" t="s">
        <v>490</v>
      </c>
      <c r="I49" s="180" t="s">
        <v>486</v>
      </c>
      <c r="J49" s="185">
        <v>6.98</v>
      </c>
    </row>
    <row r="50" spans="2:10" x14ac:dyDescent="0.15"/>
  </sheetData>
  <sheetProtection algorithmName="SHA-512" hashValue="UrFdOJq7q48jFwaYviItIBjIqj6S4z/fi35zQnO2tfWBnEsXCzw5J0ddZkXfKrl9EjEims0E0yte9hY/ttdluQ==" saltValue="2elCN8QjO+u2maifqgpr6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稲葉　泰輔</cp:lastModifiedBy>
  <cp:lastPrinted>2023-10-10T00:54:47Z</cp:lastPrinted>
  <dcterms:created xsi:type="dcterms:W3CDTF">2023-02-20T05:43:23Z</dcterms:created>
  <dcterms:modified xsi:type="dcterms:W3CDTF">2023-10-31T07:08:44Z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2023-03-30T06:49:14Z</vt:filetime>
  </property>
</Properties>
</file>