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50 武豊町\"/>
    </mc:Choice>
  </mc:AlternateContent>
  <xr:revisionPtr revIDLastSave="0" documentId="13_ncr:1_{D2851778-9727-4CBE-8454-6493C191EA9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BW34" i="10" l="1"/>
  <c r="BW35" i="10" s="1"/>
  <c r="BW36" i="10" s="1"/>
  <c r="BW37" i="10" s="1"/>
  <c r="BW38" i="10" s="1"/>
  <c r="BW39" i="10" s="1"/>
  <c r="BW40" i="10" s="1"/>
  <c r="BW41"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<sst xmlns="http://schemas.openxmlformats.org/spreadsheetml/2006/main" count="1143" uniqueCount="615">
  <si>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</si>
  <si>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</si>
  <si>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</si>
  <si>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</si>
  <si>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</si>
  <si>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</si>
  <si>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</si>
  <si>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</si>
  <si>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</si>
  <si>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</si>
  <si>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</si>
  <si>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</si>
  <si>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</si>
  <si>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</si>
  <si>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</si>
  <si>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</si>
  <si>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</si>
  <si>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</si>
  <si>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</si>
  <si>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</si>
  <si>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</si>
  <si>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</si>
  <si>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</si>
  <si>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</si>
  <si>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</si>
  <si>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</si>
  <si>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</si>
  <si>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</si>
  <si>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</si>
  <si>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</si>
  <si>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</si>
  <si>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</si>
  <si>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</si>
  <si>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</si>
  <si>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</si>
  <si>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</si>
  <si>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</si>
  <si>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</si>
  <si>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</si>
  <si>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</si>
  <si>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</si>
  <si>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</si>
  <si>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</si>
  <si>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</si>
  <si>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</si>
  <si>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</si>
  <si>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</si>
  <si>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</si>
  <si>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</si>
  <si>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</si>
  <si>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</si>
  <si>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</si>
  <si>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</si>
  <si>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</si>
  <si>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</si>
  <si>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</si>
  <si>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</si>
  <si>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</si>
  <si>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</si>
  <si>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</si>
  <si>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</si>
  <si>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</si>
  <si>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</si>
  <si>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</si>
  <si>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</si>
  <si>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</si>
  <si>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</si>
  <si>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</si>
  <si>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</si>
  <si>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</si>
  <si>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</si>
  <si>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</si>
  <si>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</si>
  <si>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</si>
  <si>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</si>
  <si>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</si>
  <si>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</si>
  <si>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</si>
  <si>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</si>
  <si>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</si>
  <si>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</si>
  <si>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</si>
  <si>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</si>
  <si>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</si>
  <si>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</si>
  <si>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</si>
  <si>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</si>
  <si>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</si>
  <si>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</si>
  <si>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</si>
  <si>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</si>
  <si>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</si>
  <si>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</si>
  <si>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</si>
  <si>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</si>
  <si>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</si>
  <si>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</si>
  <si>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</si>
  <si>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</si>
  <si>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</si>
  <si>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</si>
  <si>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</si>
  <si>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</si>
  <si>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</si>
  <si>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</si>
  <si>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</si>
  <si>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</si>
  <si>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</si>
  <si>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</si>
  <si>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</si>
  <si>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</si>
  <si>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</si>
  <si>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</si>
  <si>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</si>
  <si>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</si>
  <si>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</si>
  <si>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</si>
  <si>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</si>
  <si>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</si>
  <si>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</si>
  <si>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</si>
  <si>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</si>
  <si>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</si>
  <si>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</si>
  <si>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</si>
  <si>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</si>
  <si>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</si>
  <si>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</si>
  <si>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</si>
  <si>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</si>
  <si>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</si>
  <si>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</si>
  <si>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</si>
  <si>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</si>
  <si>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</si>
  <si>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</si>
  <si>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</si>
  <si>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</si>
  <si>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</si>
  <si>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</si>
  <si>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</si>
  <si>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</si>
  <si>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</si>
  <si>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</si>
  <si>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</si>
  <si>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</si>
  <si>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</si>
  <si>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</si>
  <si>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</si>
  <si>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</si>
  <si>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</si>
  <si>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</si>
  <si>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</si>
  <si>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</si>
  <si>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</si>
  <si>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</si>
  <si>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</si>
  <si>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</si>
  <si>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</si>
  <si>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</si>
  <si>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</si>
  <si>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</si>
  <si>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</si>
  <si>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</si>
  <si>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</si>
  <si>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</si>
  <si>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</si>
  <si>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</si>
  <si>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</si>
  <si>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</si>
  <si>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</si>
  <si>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</si>
  <si>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</si>
  <si>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</si>
  <si>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</si>
  <si>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</si>
  <si>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</si>
  <si>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</si>
  <si>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</si>
  <si>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</si>
  <si>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</si>
  <si>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</si>
  <si>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</si>
  <si>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</si>
  <si>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</si>
  <si>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</si>
  <si>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</si>
  <si>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</si>
  <si>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</si>
  <si>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</si>
  <si>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</si>
  <si>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</si>
  <si>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</si>
  <si>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</si>
  <si>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</si>
  <si>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</si>
  <si>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</si>
  <si>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</si>
  <si>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</si>
  <si>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</si>
  <si>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</si>
  <si>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</si>
  <si>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</si>
  <si>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</si>
  <si>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</si>
  <si>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</si>
  <si>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</si>
  <si>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</si>
  <si>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</si>
  <si>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</si>
  <si>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</si>
  <si>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</si>
  <si>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</si>
  <si>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</si>
  <si>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</si>
  <si>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</si>
  <si>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</si>
  <si>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</si>
  <si>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</si>
  <si>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</si>
  <si>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</si>
  <si>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愛知県武豊町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</si>
  <si>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</si>
  <si>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</si>
  <si>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</si>
  <si>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</si>
  <si>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</si>
  <si>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</si>
  <si>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</si>
  <si>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</si>
  <si>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</si>
  <si>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</si>
  <si>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</si>
  <si>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</si>
  <si>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</si>
  <si>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</si>
  <si>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</si>
  <si>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</si>
  <si>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</si>
  <si>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</si>
  <si>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</si>
  <si>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</si>
  <si>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</si>
  <si>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</si>
  <si>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</si>
  <si>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</si>
  <si>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</si>
  <si>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</si>
  <si>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</si>
  <si>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</si>
  <si>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</si>
  <si>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</si>
  <si>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</si>
  <si>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</si>
  <si>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</si>
  <si>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</si>
  <si>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</si>
  <si>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</si>
  <si>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</si>
  <si>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</si>
  <si>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</si>
  <si>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</si>
  <si>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</si>
  <si>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</si>
  <si>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</si>
  <si>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</si>
  <si>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</si>
  <si>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</si>
  <si>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</si>
  <si>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</si>
  <si>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</si>
  <si>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</si>
  <si>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</si>
  <si>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</si>
  <si>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</si>
  <si>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</si>
  <si>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</si>
  <si>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</si>
  <si>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</si>
  <si>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</si>
  <si>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</si>
  <si>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</si>
  <si>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</si>
  <si>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</si>
  <si>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</si>
  <si>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</si>
  <si>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</si>
  <si>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</si>
  <si>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</si>
  <si>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</si>
  <si>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</si>
  <si>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</si>
  <si>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</si>
  <si>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</si>
  <si>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</si>
  <si>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</si>
  <si>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</si>
  <si>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</si>
  <si>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</si>
  <si>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</si>
  <si>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</si>
  <si>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</si>
  <si>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</si>
  <si>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</si>
  <si>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</si>
  <si>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</si>
  <si>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</si>
  <si>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</si>
  <si>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</si>
  <si>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</si>
  <si>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</si>
  <si>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</si>
  <si>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</si>
  <si>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</si>
  <si>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</si>
  <si>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</si>
  <si>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</si>
  <si>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</si>
  <si>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</si>
  <si>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</si>
  <si>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</si>
  <si>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</si>
  <si>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</si>
  <si>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</si>
  <si>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</si>
  <si>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</si>
  <si>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</si>
  <si>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</si>
  <si>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</si>
  <si>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</si>
  <si>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</si>
  <si>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</si>
  <si>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</si>
  <si>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</si>
  <si>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</si>
  <si>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</si>
  <si>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</si>
  <si>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</si>
  <si>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</si>
  <si>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</si>
  <si>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</si>
  <si>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</si>
  <si>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</si>
  <si>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</si>
  <si>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</si>
  <si>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</si>
  <si>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</si>
  <si>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</si>
  <si>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</si>
  <si>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</si>
  <si>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</si>
  <si>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</si>
  <si>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</si>
  <si>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</si>
  <si>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</si>
  <si>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</si>
  <si>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</si>
  <si>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</si>
  <si>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</si>
  <si>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</si>
  <si>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</si>
  <si>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</si>
  <si>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</si>
  <si>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</si>
  <si>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</si>
  <si>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</si>
  <si>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</si>
  <si>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</si>
  <si>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</si>
  <si>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</si>
  <si>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</si>
  <si>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</si>
  <si>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</si>
  <si>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</si>
  <si>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</si>
  <si>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愛知県武豊町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</si>
  <si>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</si>
  <si>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</si>
  <si>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</si>
  <si>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</si>
  <si>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</si>
  <si>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</si>
  <si>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</si>
  <si>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</si>
  <si>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</si>
  <si>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</si>
  <si>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</si>
  <si>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</si>
  <si>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</si>
  <si>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</si>
  <si>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</si>
  <si>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</si>
  <si>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</si>
  <si>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</si>
  <si>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</si>
  <si>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</si>
  <si>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</si>
  <si>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</si>
  <si>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</si>
  <si>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</si>
  <si>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</si>
  <si>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</si>
  <si>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</si>
  <si>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</si>
  <si>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</si>
  <si>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</si>
  <si>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</si>
  <si>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</si>
  <si>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</si>
  <si>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</si>
  <si>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</si>
  <si>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</si>
  <si>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</si>
  <si>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</si>
  <si>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</si>
  <si>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</si>
  <si>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</si>
  <si>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</si>
  <si>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</si>
  <si>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</si>
  <si>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</si>
  <si>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</si>
  <si>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</si>
  <si>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</si>
  <si>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</si>
  <si>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</si>
  <si>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</si>
  <si>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</si>
  <si>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</si>
  <si>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</si>
  <si>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</si>
  <si>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</si>
  <si>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</si>
  <si>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</si>
  <si>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</si>
  <si>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</si>
  <si>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</si>
  <si>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</si>
  <si>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</si>
  <si>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</si>
  <si>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</si>
  <si>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</si>
  <si>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</si>
  <si>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</si>
  <si>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</si>
  <si>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</si>
  <si>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</si>
  <si>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</si>
  <si>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</si>
  <si>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</si>
  <si>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</si>
  <si>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</si>
  <si>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</si>
  <si>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</si>
  <si>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</si>
  <si>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</si>
  <si>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</si>
  <si>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</si>
  <si>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</si>
  <si>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</si>
  <si>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</si>
  <si>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</si>
  <si>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</si>
  <si>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</si>
  <si>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</si>
  <si>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</si>
  <si>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</si>
  <si>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</si>
  <si>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</si>
  <si>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</si>
  <si>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</si>
  <si>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</si>
  <si>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</si>
  <si>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</si>
  <si>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</si>
  <si>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</si>
  <si>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</si>
  <si>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</si>
  <si>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</si>
  <si>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</si>
  <si>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</si>
  <si>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</si>
  <si>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</si>
  <si>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</si>
  <si>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</si>
  <si>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</si>
  <si>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</si>
  <si>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</si>
  <si>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</si>
  <si>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</si>
  <si>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</si>
  <si>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</si>
  <si>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</si>
  <si>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</si>
  <si>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</si>
  <si>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</si>
  <si>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</si>
  <si>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</si>
  <si>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</si>
  <si>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</si>
  <si>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</si>
  <si>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</si>
  <si>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</si>
  <si>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</si>
  <si>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</si>
  <si>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</si>
  <si>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</si>
  <si>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</si>
  <si>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</si>
  <si>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</si>
  <si>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</si>
  <si>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</si>
  <si>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</si>
  <si>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</si>
  <si>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</si>
  <si>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</si>
  <si>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</si>
  <si>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</si>
  <si>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</si>
  <si>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</si>
  <si>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</si>
  <si>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</si>
  <si>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</si>
  <si>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</si>
  <si>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</si>
  <si>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</si>
  <si>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</si>
  <si>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</si>
  <si>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</si>
  <si>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</si>
  <si>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</si>
  <si>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</si>
  <si>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</si>
  <si>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</si>
  <si>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</si>
  <si>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</si>
  <si>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</si>
  <si>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</si>
  <si>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</si>
  <si>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</si>
  <si>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</si>
  <si>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</si>
  <si>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</si>
  <si>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</si>
  <si>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</si>
  <si>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</si>
  <si>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</si>
  <si>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</si>
  <si>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</si>
  <si>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</si>
  <si>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</si>
  <si>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</si>
  <si>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</si>
  <si>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</si>
  <si>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</si>
  <si>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</si>
  <si>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</si>
  <si>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</si>
  <si>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</si>
  <si>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</si>
  <si>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</si>
  <si>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</si>
  <si>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</si>
  <si>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</si>
  <si>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</si>
  <si>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</si>
  <si>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</si>
  <si>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</si>
  <si>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2.84</t>
  </si>
  <si>
    <t>▲ 7.33</t>
  </si>
  <si>
    <t>▲ 3.60</t>
  </si>
  <si>
    <t>▲ 6.04</t>
  </si>
  <si>
    <t>一般会計</t>
  </si>
  <si>
    <t>水道事業会計</t>
  </si>
  <si>
    <t>下水道事業会計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</si>
  <si>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</si>
  <si>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</si>
  <si>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</si>
  <si>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</si>
  <si>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</si>
  <si>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</si>
  <si>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</si>
  <si>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</si>
  <si>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</si>
  <si>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</si>
  <si>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</si>
  <si>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</si>
  <si>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愛知県後期高齢者医療広域連合（一般会計）</t>
    <rPh sb="0" eb="10">
      <t>アイチケンコウキコウレイシャイリョウ</t>
    </rPh>
    <rPh sb="10" eb="14">
      <t>コウイキレンゴウ</t>
    </rPh>
    <rPh sb="15" eb="19">
      <t>イッパンカイケイ</t>
    </rPh>
    <phoneticPr fontId="2"/>
  </si>
  <si>
    <t>愛知県後期高齢者医療広域連合（後期高齢者医療特別会計）</t>
    <rPh sb="0" eb="10">
      <t>アイチケンコウキコウレイシャイリョウ</t>
    </rPh>
    <rPh sb="10" eb="14">
      <t>コウイキレンゴウ</t>
    </rPh>
    <rPh sb="15" eb="26">
      <t>コウキコウレイシャイリョウトクベツカイケイ</t>
    </rPh>
    <phoneticPr fontId="2"/>
  </si>
  <si>
    <t>知多中部広域事務組合（一般会計）</t>
    <rPh sb="0" eb="10">
      <t>チタチュウブコウイキジムクミアイ</t>
    </rPh>
    <rPh sb="11" eb="15">
      <t>イッパンカイケイ</t>
    </rPh>
    <phoneticPr fontId="2"/>
  </si>
  <si>
    <t>知多中部広域事務組合（消防指令センター特別会計）</t>
    <rPh sb="0" eb="10">
      <t>チタチュウブコウイキジムクミアイ</t>
    </rPh>
    <rPh sb="11" eb="15">
      <t>ショウボウシレイ</t>
    </rPh>
    <rPh sb="19" eb="23">
      <t>トクベツカイケイ</t>
    </rPh>
    <phoneticPr fontId="2"/>
  </si>
  <si>
    <t>常滑武豊衛生組合</t>
    <rPh sb="0" eb="8">
      <t>トコナメタケトヨエイセイクミアイ</t>
    </rPh>
    <phoneticPr fontId="2"/>
  </si>
  <si>
    <t>知多南部広域環境組合</t>
    <rPh sb="0" eb="10">
      <t>チタナンブコウイキカンキョウクミアイ</t>
    </rPh>
    <phoneticPr fontId="2"/>
  </si>
  <si>
    <t>中部知多衛生組合</t>
    <rPh sb="0" eb="8">
      <t>チュウブチタエイセイクミアイ</t>
    </rPh>
    <phoneticPr fontId="2"/>
  </si>
  <si>
    <t>-</t>
    <phoneticPr fontId="2"/>
  </si>
  <si>
    <t>半田市土地開発公社</t>
    <rPh sb="0" eb="9">
      <t>ハンダシトチカイハツコウシャ</t>
    </rPh>
    <phoneticPr fontId="2"/>
  </si>
  <si>
    <t>庁舎建設基金</t>
    <rPh sb="0" eb="6">
      <t>チョウシャケンセツキキン</t>
    </rPh>
    <phoneticPr fontId="5"/>
  </si>
  <si>
    <t>砂川会館運営基金</t>
    <rPh sb="0" eb="8">
      <t>スナガワカイカンウンエイキキン</t>
    </rPh>
    <phoneticPr fontId="5"/>
  </si>
  <si>
    <t>教育施設等整備事業基金</t>
    <rPh sb="0" eb="11">
      <t>キョウイクシセツトウセイビジギョウキキン</t>
    </rPh>
    <phoneticPr fontId="5"/>
  </si>
  <si>
    <t>都市計画事業基金</t>
    <rPh sb="0" eb="8">
      <t>トシケイカクジギョウキキン</t>
    </rPh>
    <phoneticPr fontId="5"/>
  </si>
  <si>
    <t>福祉施設整備基金</t>
    <rPh sb="0" eb="2">
      <t>フクシ</t>
    </rPh>
    <rPh sb="2" eb="4">
      <t>シセツ</t>
    </rPh>
    <rPh sb="4" eb="6">
      <t>セイビ</t>
    </rPh>
    <rPh sb="6" eb="8">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</si>
  <si>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</si>
  <si>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</si>
  <si>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</si>
  <si>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</si>
  <si>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</si>
  <si>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減少傾向で推移していたが、令和３年度決算において、23.0％となった。これは、屋内温水プール施設整備事業等に係る多額の地方債の借入を行ったことが要因である。将来負担比率の今後の見通しであるが、大規模な投資的事業に係る新たな地方債の借入に応じて増加していく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</si>
  <si>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</si>
  <si>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</si>
  <si>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</si>
  <si>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</si>
  <si>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</si>
  <si>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</si>
  <si>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り、類似団体と比較しても低い水準にあるため、良好な状態であると言える。今後数年は大規模な投資的事業に係る新たな地方債の借入が見込まれるため、実質公債費比率も一時的に増加することが予想される。将来負担比率は、平成27年度以降減少傾向にあるが、令和３年度決算においては値が上昇した。これは、屋内温水プール施設整備事業等に係る多額の地方債の借入を行ったことが要因である。今後は、実質公債費比率と同様に大規模な投資的事業に係る新たな地方債の借入に応じて増加していくこと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</si>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</sst>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0" xfId="3" quotePrefix="1" applyNumberFormat="1" applyFont="1" applyBorder="1" applyAlignment="1" applyProtection="1">
      <alignment horizontal="right" vertical="center" shrinkToFit="1"/>
      <protection locked="0"/>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5450-4C1F-983F-FB20F9014F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30093</c:v>
                </c:pt>
                <c:pt idx="1">
                  <c:v>27062</c:v>
                </c:pt>
                <c:pt idx="2">
                  <c:v>45161</c:v>
                </c:pt>
                <c:pt idx="3">
                  <c:v>36976</c:v>
                </c:pt>
                <c:pt idx="4">
                  <c:v>87613</c:v>
                </c:pt>
              </c:numCache>
            </c:numRef>
          </c:val>
          <c:smooth val="0"/>
          <c:extLst>
            <c:ext xmlns:c16="http://schemas.microsoft.com/office/drawing/2014/chart" uri="{C3380CC4-5D6E-409C-BE32-E72D297353CC}">
              <c16:uniqueId val="{00000001-5450-4C1F-983F-FB20F9014F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3.07</c:v>
                </c:pt>
                <c:pt idx="2">
                  <c:v>4.09</c:v>
                </c:pt>
                <c:pt idx="3">
                  <c:v>5.23</c:v>
                </c:pt>
                <c:pt idx="4">
                  <c:v>11.25</c:v>
                </c:pt>
              </c:numCache>
            </c:numRef>
          </c:val>
          <c:extLst>
            <c:ext xmlns:c16="http://schemas.microsoft.com/office/drawing/2014/chart" uri="{C3380CC4-5D6E-409C-BE32-E72D297353CC}">
              <c16:uniqueId val="{00000000-B3C4-46E4-A443-D4AD45C725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23.19</c:v>
                </c:pt>
                <c:pt idx="1">
                  <c:v>25.61</c:v>
                </c:pt>
                <c:pt idx="2">
                  <c:v>23.65</c:v>
                </c:pt>
                <c:pt idx="3">
                  <c:v>19.09</c:v>
                </c:pt>
                <c:pt idx="4">
                  <c:v>22.39</c:v>
                </c:pt>
              </c:numCache>
            </c:numRef>
          </c:val>
          <c:extLst>
            <c:ext xmlns:c16="http://schemas.microsoft.com/office/drawing/2014/chart" uri="{C3380CC4-5D6E-409C-BE32-E72D297353CC}">
              <c16:uniqueId val="{00000001-B3C4-46E4-A443-D4AD45C725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-2.84</c:v>
                </c:pt>
                <c:pt idx="1">
                  <c:v>-7.33</c:v>
                </c:pt>
                <c:pt idx="2">
                  <c:v>-3.6</c:v>
                </c:pt>
                <c:pt idx="3">
                  <c:v>-6.04</c:v>
                </c:pt>
                <c:pt idx="4">
                  <c:v>5.18</c:v>
                </c:pt>
              </c:numCache>
            </c:numRef>
          </c:val>
          <c:smooth val="0"/>
          <c:extLst>
            <c:ext xmlns:c16="http://schemas.microsoft.com/office/drawing/2014/chart" uri="{C3380CC4-5D6E-409C-BE32-E72D297353CC}">
              <c16:uniqueId val="{00000002-B3C4-46E4-A443-D4AD45C725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0.8</c:v>
                </c:pt>
                <c:pt idx="6">
                  <c:v>0</c:v>
                </c:pt>
                <c:pt idx="7">
                  <c:v>0</c:v>
                </c:pt>
                <c:pt idx="8">
                  <c:v>0</c:v>
                </c:pt>
                <c:pt idx="9">
                  <c:v>0</c:v>
                </c:pt>
              </c:numCache>
            </c:numRef>
          </c:val>
          <c:extLst>
            <c:ext xmlns:c16="http://schemas.microsoft.com/office/drawing/2014/chart" uri="{C3380CC4-5D6E-409C-BE32-E72D297353CC}">
              <c16:uniqueId val="{00000000-C6E5-4477-887C-8CCF7F5518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E5-4477-887C-8CCF7F5518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E5-4477-887C-8CCF7F5518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E5-4477-887C-8CCF7F5518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1.32</c:v>
                </c:pt>
                <c:pt idx="8">
                  <c:v>#N/A</c:v>
                </c:pt>
                <c:pt idx="9">
                  <c:v>0.02</c:v>
                </c:pt>
              </c:numCache>
            </c:numRef>
          </c:val>
          <c:extLst>
            <c:ext xmlns:c16="http://schemas.microsoft.com/office/drawing/2014/chart" uri="{C3380CC4-5D6E-409C-BE32-E72D297353CC}">
              <c16:uniqueId val="{00000004-C6E5-4477-887C-8CCF7F5518E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2.85</c:v>
                </c:pt>
                <c:pt idx="2">
                  <c:v>#N/A</c:v>
                </c:pt>
                <c:pt idx="3">
                  <c:v>1.1000000000000001</c:v>
                </c:pt>
                <c:pt idx="4">
                  <c:v>#N/A</c:v>
                </c:pt>
                <c:pt idx="5">
                  <c:v>0.19</c:v>
                </c:pt>
                <c:pt idx="6">
                  <c:v>#N/A</c:v>
                </c:pt>
                <c:pt idx="7">
                  <c:v>0.6</c:v>
                </c:pt>
                <c:pt idx="8">
                  <c:v>#N/A</c:v>
                </c:pt>
                <c:pt idx="9">
                  <c:v>0.68</c:v>
                </c:pt>
              </c:numCache>
            </c:numRef>
          </c:val>
          <c:extLst>
            <c:ext xmlns:c16="http://schemas.microsoft.com/office/drawing/2014/chart" uri="{C3380CC4-5D6E-409C-BE32-E72D297353CC}">
              <c16:uniqueId val="{00000005-C6E5-4477-887C-8CCF7F5518E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1.17</c:v>
                </c:pt>
                <c:pt idx="2">
                  <c:v>#N/A</c:v>
                </c:pt>
                <c:pt idx="3">
                  <c:v>1.07</c:v>
                </c:pt>
                <c:pt idx="4">
                  <c:v>#N/A</c:v>
                </c:pt>
                <c:pt idx="5">
                  <c:v>1.0900000000000001</c:v>
                </c:pt>
                <c:pt idx="6">
                  <c:v>#N/A</c:v>
                </c:pt>
                <c:pt idx="7">
                  <c:v>0.02</c:v>
                </c:pt>
                <c:pt idx="8">
                  <c:v>#N/A</c:v>
                </c:pt>
                <c:pt idx="9">
                  <c:v>1.18</c:v>
                </c:pt>
              </c:numCache>
            </c:numRef>
          </c:val>
          <c:extLst>
            <c:ext xmlns:c16="http://schemas.microsoft.com/office/drawing/2014/chart" uri="{C3380CC4-5D6E-409C-BE32-E72D297353CC}">
              <c16:uniqueId val="{00000006-C6E5-4477-887C-8CCF7F5518E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4.82</c:v>
                </c:pt>
                <c:pt idx="8">
                  <c:v>#N/A</c:v>
                </c:pt>
                <c:pt idx="9">
                  <c:v>5.66</c:v>
                </c:pt>
              </c:numCache>
            </c:numRef>
          </c:val>
          <c:extLst>
            <c:ext xmlns:c16="http://schemas.microsoft.com/office/drawing/2014/chart" uri="{C3380CC4-5D6E-409C-BE32-E72D297353CC}">
              <c16:uniqueId val="{00000007-C6E5-4477-887C-8CCF7F5518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12.31</c:v>
                </c:pt>
                <c:pt idx="2">
                  <c:v>#N/A</c:v>
                </c:pt>
                <c:pt idx="3">
                  <c:v>11.65</c:v>
                </c:pt>
                <c:pt idx="4">
                  <c:v>#N/A</c:v>
                </c:pt>
                <c:pt idx="5">
                  <c:v>11.19</c:v>
                </c:pt>
                <c:pt idx="6">
                  <c:v>#N/A</c:v>
                </c:pt>
                <c:pt idx="7">
                  <c:v>10.029999999999999</c:v>
                </c:pt>
                <c:pt idx="8">
                  <c:v>#N/A</c:v>
                </c:pt>
                <c:pt idx="9">
                  <c:v>9.73</c:v>
                </c:pt>
              </c:numCache>
            </c:numRef>
          </c:val>
          <c:extLst>
            <c:ext xmlns:c16="http://schemas.microsoft.com/office/drawing/2014/chart" uri="{C3380CC4-5D6E-409C-BE32-E72D297353CC}">
              <c16:uniqueId val="{00000008-C6E5-4477-887C-8CCF7F5518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7.28</c:v>
                </c:pt>
                <c:pt idx="2">
                  <c:v>#N/A</c:v>
                </c:pt>
                <c:pt idx="3">
                  <c:v>3.07</c:v>
                </c:pt>
                <c:pt idx="4">
                  <c:v>#N/A</c:v>
                </c:pt>
                <c:pt idx="5">
                  <c:v>4.08</c:v>
                </c:pt>
                <c:pt idx="6">
                  <c:v>#N/A</c:v>
                </c:pt>
                <c:pt idx="7">
                  <c:v>5.23</c:v>
                </c:pt>
                <c:pt idx="8">
                  <c:v>#N/A</c:v>
                </c:pt>
                <c:pt idx="9">
                  <c:v>11.25</c:v>
                </c:pt>
              </c:numCache>
            </c:numRef>
          </c:val>
          <c:extLst>
            <c:ext xmlns:c16="http://schemas.microsoft.com/office/drawing/2014/chart" uri="{C3380CC4-5D6E-409C-BE32-E72D297353CC}">
              <c16:uniqueId val="{00000009-C6E5-4477-887C-8CCF7F5518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1387</c:v>
                </c:pt>
                <c:pt idx="5">
                  <c:v>1336</c:v>
                </c:pt>
                <c:pt idx="8">
                  <c:v>1247</c:v>
                </c:pt>
                <c:pt idx="11">
                  <c:v>1165</c:v>
                </c:pt>
                <c:pt idx="14">
                  <c:v>1134</c:v>
                </c:pt>
              </c:numCache>
            </c:numRef>
          </c:val>
          <c:extLst>
            <c:ext xmlns:c16="http://schemas.microsoft.com/office/drawing/2014/chart" uri="{C3380CC4-5D6E-409C-BE32-E72D297353CC}">
              <c16:uniqueId val="{00000000-E10B-4CC5-A4B3-3F5754A6C2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0B-4CC5-A4B3-3F5754A6C2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0B-4CC5-A4B3-3F5754A6C2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8</c:v>
                </c:pt>
                <c:pt idx="6">
                  <c:v>6</c:v>
                </c:pt>
                <c:pt idx="9">
                  <c:v>14</c:v>
                </c:pt>
                <c:pt idx="12">
                  <c:v>20</c:v>
                </c:pt>
              </c:numCache>
            </c:numRef>
          </c:val>
          <c:extLst>
            <c:ext xmlns:c16="http://schemas.microsoft.com/office/drawing/2014/chart" uri="{C3380CC4-5D6E-409C-BE32-E72D297353CC}">
              <c16:uniqueId val="{00000003-E10B-4CC5-A4B3-3F5754A6C2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714</c:v>
                </c:pt>
                <c:pt idx="3">
                  <c:v>680</c:v>
                </c:pt>
                <c:pt idx="6">
                  <c:v>619</c:v>
                </c:pt>
                <c:pt idx="9">
                  <c:v>311</c:v>
                </c:pt>
                <c:pt idx="12">
                  <c:v>293</c:v>
                </c:pt>
              </c:numCache>
            </c:numRef>
          </c:val>
          <c:extLst>
            <c:ext xmlns:c16="http://schemas.microsoft.com/office/drawing/2014/chart" uri="{C3380CC4-5D6E-409C-BE32-E72D297353CC}">
              <c16:uniqueId val="{00000004-E10B-4CC5-A4B3-3F5754A6C2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0B-4CC5-A4B3-3F5754A6C2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0B-4CC5-A4B3-3F5754A6C2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747</c:v>
                </c:pt>
                <c:pt idx="3">
                  <c:v>673</c:v>
                </c:pt>
                <c:pt idx="6">
                  <c:v>602</c:v>
                </c:pt>
                <c:pt idx="9">
                  <c:v>603</c:v>
                </c:pt>
                <c:pt idx="12">
                  <c:v>641</c:v>
                </c:pt>
              </c:numCache>
            </c:numRef>
          </c:val>
          <c:extLst>
            <c:ext xmlns:c16="http://schemas.microsoft.com/office/drawing/2014/chart" uri="{C3380CC4-5D6E-409C-BE32-E72D297353CC}">
              <c16:uniqueId val="{00000007-E10B-4CC5-A4B3-3F5754A6C2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76</c:v>
                </c:pt>
                <c:pt idx="2">
                  <c:v>#N/A</c:v>
                </c:pt>
                <c:pt idx="3">
                  <c:v>#N/A</c:v>
                </c:pt>
                <c:pt idx="4">
                  <c:v>25</c:v>
                </c:pt>
                <c:pt idx="5">
                  <c:v>#N/A</c:v>
                </c:pt>
                <c:pt idx="6">
                  <c:v>#N/A</c:v>
                </c:pt>
                <c:pt idx="7">
                  <c:v>-20</c:v>
                </c:pt>
                <c:pt idx="8">
                  <c:v>#N/A</c:v>
                </c:pt>
                <c:pt idx="9">
                  <c:v>#N/A</c:v>
                </c:pt>
                <c:pt idx="10">
                  <c:v>-237</c:v>
                </c:pt>
                <c:pt idx="11">
                  <c:v>#N/A</c:v>
                </c:pt>
                <c:pt idx="12">
                  <c:v>#N/A</c:v>
                </c:pt>
                <c:pt idx="13">
                  <c:v>-180</c:v>
                </c:pt>
                <c:pt idx="14">
                  <c:v>#N/A</c:v>
                </c:pt>
              </c:numCache>
            </c:numRef>
          </c:val>
          <c:smooth val="0"/>
          <c:extLst>
            <c:ext xmlns:c16="http://schemas.microsoft.com/office/drawing/2014/chart" uri="{C3380CC4-5D6E-409C-BE32-E72D297353CC}">
              <c16:uniqueId val="{00000008-E10B-4CC5-A4B3-3F5754A6C2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8476</c:v>
                </c:pt>
                <c:pt idx="5">
                  <c:v>7855</c:v>
                </c:pt>
                <c:pt idx="8">
                  <c:v>7226</c:v>
                </c:pt>
                <c:pt idx="11">
                  <c:v>7791</c:v>
                </c:pt>
                <c:pt idx="14">
                  <c:v>8088</c:v>
                </c:pt>
              </c:numCache>
            </c:numRef>
          </c:val>
          <c:extLst>
            <c:ext xmlns:c16="http://schemas.microsoft.com/office/drawing/2014/chart" uri="{C3380CC4-5D6E-409C-BE32-E72D297353CC}">
              <c16:uniqueId val="{00000000-87BB-45DA-A52D-2A9CCD615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3491</c:v>
                </c:pt>
                <c:pt idx="5">
                  <c:v>3920</c:v>
                </c:pt>
                <c:pt idx="8">
                  <c:v>4039</c:v>
                </c:pt>
                <c:pt idx="11">
                  <c:v>3910</c:v>
                </c:pt>
                <c:pt idx="14">
                  <c:v>3418</c:v>
                </c:pt>
              </c:numCache>
            </c:numRef>
          </c:val>
          <c:extLst>
            <c:ext xmlns:c16="http://schemas.microsoft.com/office/drawing/2014/chart" uri="{C3380CC4-5D6E-409C-BE32-E72D297353CC}">
              <c16:uniqueId val="{00000001-87BB-45DA-A52D-2A9CCD615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3335</c:v>
                </c:pt>
                <c:pt idx="5">
                  <c:v>4167</c:v>
                </c:pt>
                <c:pt idx="8">
                  <c:v>4488</c:v>
                </c:pt>
                <c:pt idx="11">
                  <c:v>3518</c:v>
                </c:pt>
                <c:pt idx="14">
                  <c:v>3277</c:v>
                </c:pt>
              </c:numCache>
            </c:numRef>
          </c:val>
          <c:extLst>
            <c:ext xmlns:c16="http://schemas.microsoft.com/office/drawing/2014/chart" uri="{C3380CC4-5D6E-409C-BE32-E72D297353CC}">
              <c16:uniqueId val="{00000002-87BB-45DA-A52D-2A9CCD615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BB-45DA-A52D-2A9CCD615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B-45DA-A52D-2A9CCD615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1157</c:v>
                </c:pt>
                <c:pt idx="3">
                  <c:v>1081</c:v>
                </c:pt>
                <c:pt idx="6">
                  <c:v>847</c:v>
                </c:pt>
                <c:pt idx="9">
                  <c:v>795</c:v>
                </c:pt>
                <c:pt idx="12">
                  <c:v>729</c:v>
                </c:pt>
              </c:numCache>
            </c:numRef>
          </c:val>
          <c:extLst>
            <c:ext xmlns:c16="http://schemas.microsoft.com/office/drawing/2014/chart" uri="{C3380CC4-5D6E-409C-BE32-E72D297353CC}">
              <c16:uniqueId val="{00000005-87BB-45DA-A52D-2A9CCD615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1942</c:v>
                </c:pt>
                <c:pt idx="3">
                  <c:v>1815</c:v>
                </c:pt>
                <c:pt idx="6">
                  <c:v>1909</c:v>
                </c:pt>
                <c:pt idx="9">
                  <c:v>1807</c:v>
                </c:pt>
                <c:pt idx="12">
                  <c:v>1798</c:v>
                </c:pt>
              </c:numCache>
            </c:numRef>
          </c:val>
          <c:extLst>
            <c:ext xmlns:c16="http://schemas.microsoft.com/office/drawing/2014/chart" uri="{C3380CC4-5D6E-409C-BE32-E72D297353CC}">
              <c16:uniqueId val="{00000006-87BB-45DA-A52D-2A9CCD615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228</c:v>
                </c:pt>
                <c:pt idx="3">
                  <c:v>213</c:v>
                </c:pt>
                <c:pt idx="6">
                  <c:v>305</c:v>
                </c:pt>
                <c:pt idx="9">
                  <c:v>844</c:v>
                </c:pt>
                <c:pt idx="12">
                  <c:v>2555</c:v>
                </c:pt>
              </c:numCache>
            </c:numRef>
          </c:val>
          <c:extLst>
            <c:ext xmlns:c16="http://schemas.microsoft.com/office/drawing/2014/chart" uri="{C3380CC4-5D6E-409C-BE32-E72D297353CC}">
              <c16:uniqueId val="{00000007-87BB-45DA-A52D-2A9CCD615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6409</c:v>
                </c:pt>
                <c:pt idx="3">
                  <c:v>6106</c:v>
                </c:pt>
                <c:pt idx="6">
                  <c:v>5751</c:v>
                </c:pt>
                <c:pt idx="9">
                  <c:v>4425</c:v>
                </c:pt>
                <c:pt idx="12">
                  <c:v>3279</c:v>
                </c:pt>
              </c:numCache>
            </c:numRef>
          </c:val>
          <c:extLst>
            <c:ext xmlns:c16="http://schemas.microsoft.com/office/drawing/2014/chart" uri="{C3380CC4-5D6E-409C-BE32-E72D297353CC}">
              <c16:uniqueId val="{00000008-87BB-45DA-A52D-2A9CCD615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93</c:v>
                </c:pt>
                <c:pt idx="3">
                  <c:v>69</c:v>
                </c:pt>
                <c:pt idx="6">
                  <c:v>46</c:v>
                </c:pt>
                <c:pt idx="9">
                  <c:v>23</c:v>
                </c:pt>
                <c:pt idx="12">
                  <c:v>0</c:v>
                </c:pt>
              </c:numCache>
            </c:numRef>
          </c:val>
          <c:extLst>
            <c:ext xmlns:c16="http://schemas.microsoft.com/office/drawing/2014/chart" uri="{C3380CC4-5D6E-409C-BE32-E72D297353CC}">
              <c16:uniqueId val="{00000009-87BB-45DA-A52D-2A9CCD615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6172</c:v>
                </c:pt>
                <c:pt idx="3">
                  <c:v>5897</c:v>
                </c:pt>
                <c:pt idx="6">
                  <c:v>6138</c:v>
                </c:pt>
                <c:pt idx="9">
                  <c:v>6632</c:v>
                </c:pt>
                <c:pt idx="12">
                  <c:v>8451</c:v>
                </c:pt>
              </c:numCache>
            </c:numRef>
          </c:val>
          <c:extLst>
            <c:ext xmlns:c16="http://schemas.microsoft.com/office/drawing/2014/chart" uri="{C3380CC4-5D6E-409C-BE32-E72D297353CC}">
              <c16:uniqueId val="{0000000A-87BB-45DA-A52D-2A9CCD6158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698</c:v>
                </c:pt>
                <c:pt idx="2">
                  <c:v>#N/A</c:v>
                </c:pt>
                <c:pt idx="3">
                  <c:v>#N/A</c:v>
                </c:pt>
                <c:pt idx="4">
                  <c:v>0</c:v>
                </c:pt>
                <c:pt idx="5">
                  <c:v>#N/A</c:v>
                </c:pt>
                <c:pt idx="6">
                  <c:v>#N/A</c:v>
                </c:pt>
                <c:pt idx="7">
                  <c:v>0</c:v>
                </c:pt>
                <c:pt idx="8">
                  <c:v>#N/A</c:v>
                </c:pt>
                <c:pt idx="9">
                  <c:v>#N/A</c:v>
                </c:pt>
                <c:pt idx="10">
                  <c:v>0</c:v>
                </c:pt>
                <c:pt idx="11">
                  <c:v>#N/A</c:v>
                </c:pt>
                <c:pt idx="12">
                  <c:v>#N/A</c:v>
                </c:pt>
                <c:pt idx="13">
                  <c:v>2029</c:v>
                </c:pt>
                <c:pt idx="14">
                  <c:v>#N/A</c:v>
                </c:pt>
              </c:numCache>
            </c:numRef>
          </c:val>
          <c:smooth val="0"/>
          <c:extLst>
            <c:ext xmlns:c16="http://schemas.microsoft.com/office/drawing/2014/chart" uri="{C3380CC4-5D6E-409C-BE32-E72D297353CC}">
              <c16:uniqueId val="{0000000B-87BB-45DA-A52D-2A9CCD6158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2078</c:v>
                </c:pt>
                <c:pt idx="1">
                  <c:v>1758</c:v>
                </c:pt>
                <c:pt idx="2">
                  <c:v>2141</c:v>
                </c:pt>
              </c:numCache>
            </c:numRef>
          </c:val>
          <c:extLst>
            <c:ext xmlns:c16="http://schemas.microsoft.com/office/drawing/2014/chart" uri="{C3380CC4-5D6E-409C-BE32-E72D297353CC}">
              <c16:uniqueId val="{00000000-B675-443A-80E0-C3E11A7A57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75-443A-80E0-C3E11A7A57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878</c:v>
                </c:pt>
                <c:pt idx="1">
                  <c:v>887</c:v>
                </c:pt>
                <c:pt idx="2">
                  <c:v>210</c:v>
                </c:pt>
              </c:numCache>
            </c:numRef>
          </c:val>
          <c:extLst>
            <c:ext xmlns:c16="http://schemas.microsoft.com/office/drawing/2014/chart" uri="{C3380CC4-5D6E-409C-BE32-E72D297353CC}">
              <c16:uniqueId val="{00000002-B675-443A-80E0-C3E11A7A57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{6391046F-E731-44BC-84B1-3AE186221CA1}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000-47FB-8A7B-F7B93B3D9A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{50D02FD1-1F21-4141-BF66-C53BBC9CD821}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00-47FB-8A7B-F7B93B3D9A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{164B44CA-9EF2-4CF5-9643-C1AE96A48F11}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00-47FB-8A7B-F7B93B3D9A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{D8501A62-6419-4436-9C9A-4C0507648DC5}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00-47FB-8A7B-F7B93B3D9A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{831400BA-D72D-48CE-948E-E53FE284BA81}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00-47FB-8A7B-F7B93B3D9A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{DB1387D3-558A-471F-B9BB-448CA8D35F42}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000-47FB-8A7B-F7B93B3D9A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{F0B82BE7-F385-4024-BE01-8C20F62B4CE5}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000-47FB-8A7B-F7B93B3D9A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{00611AFB-C429-4B12-B75A-26D0F2B9E53F}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000-47FB-8A7B-F7B93B3D9AA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{D5726569-A33A-4C6A-A9FB-918389BCD733}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000-47FB-8A7B-F7B93B3D9A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69</c:v>
                </c:pt>
                <c:pt idx="16">
                  <c:v>69.8</c:v>
                </c:pt>
                <c:pt idx="24">
                  <c:v>70.900000000000006</c:v>
                </c:pt>
                <c:pt idx="32">
                  <c:v>68.8</c:v>
                </c:pt>
              </c:numCache>
            </c:numRef>
          </c:xVal>
          <c:yVal>
            <c:numRef>
              <c:f>公会計指標分析・財政指標組合せ分析表!$BP$51:$DC$51</c:f>
              <c:numCache>
                <c:formatCode>#,##0.0;"▲ "#,##0.0</c:formatCode>
                <c:ptCount val="40"/>
                <c:pt idx="0">
                  <c:v>9.5</c:v>
                </c:pt>
                <c:pt idx="32">
                  <c:v>23</c:v>
                </c:pt>
              </c:numCache>
            </c:numRef>
          </c:yVal>
          <c:smooth val="0"/>
          <c:extLst>
            <c:ext xmlns:c16="http://schemas.microsoft.com/office/drawing/2014/chart" uri="{C3380CC4-5D6E-409C-BE32-E72D297353CC}">
              <c16:uniqueId val="{00000009-1000-47FB-8A7B-F7B93B3D9A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{7C1BF745-BECA-4921-A86F-4158897DD174}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000-47FB-8A7B-F7B93B3D9A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{5A891346-CE21-47BE-929C-DAEAD141A3A3}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00-47FB-8A7B-F7B93B3D9A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{42D80674-A6A4-44AD-B368-8F08941E4BDB}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00-47FB-8A7B-F7B93B3D9A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{E095EA51-48E8-4A7D-B61C-50A5DABF5759}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00-47FB-8A7B-F7B93B3D9A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{7DFBE9AA-7501-4567-A921-ED0DC6FF5919}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00-47FB-8A7B-F7B93B3D9A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{384EBE1B-3584-4670-AEC9-7C5A099DB740}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000-47FB-8A7B-F7B93B3D9A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{475336A3-16B2-41FE-BA87-47AC8808A1DA}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000-47FB-8A7B-F7B93B3D9A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{EABCDF31-B953-498E-A561-08417B916A2B}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000-47FB-8A7B-F7B93B3D9A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{859ECB0C-4E30-4ECF-8316-E770BBD125A3}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000-47FB-8A7B-F7B93B3D9A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000-47FB-8A7B-F7B93B3D9AA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{0F45E814-01B3-4A3F-9BE6-07436C5D491B}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57F-4B3F-A8C4-F645D74342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{641D2526-6224-4F8E-9B26-AE017B2466DC}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7F-4B3F-A8C4-F645D74342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{7675FC97-BBB6-4DD3-9D0D-5BEF6A150404}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7F-4B3F-A8C4-F645D74342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{EC98E053-DB87-42B5-9088-E88EB5B784C6}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7F-4B3F-A8C4-F645D74342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{BA80662F-67DB-4509-9C48-A9EF73DE004E}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7F-4B3F-A8C4-F645D74342D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{52C23B42-6C75-46C3-9AAA-8E49D24CEF0F}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57F-4B3F-A8C4-F645D74342D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{6AF591E8-319C-45C8-912A-E5711B6D3684}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57F-4B3F-A8C4-F645D74342D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{E92D1C36-0EF1-47A7-AAAC-DB230AE91600}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57F-4B3F-A8C4-F645D74342D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{43BC6FED-3F4C-4485-9E1B-96D53974BA43}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57F-4B3F-A8C4-F645D74342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c:v>
                </c:pt>
                <c:pt idx="16">
                  <c:v>0.3</c:v>
                </c:pt>
                <c:pt idx="24">
                  <c:v>-0.9</c:v>
                </c:pt>
                <c:pt idx="32">
                  <c:v>-1.7</c:v>
                </c:pt>
              </c:numCache>
            </c:numRef>
          </c:xVal>
          <c:yVal>
            <c:numRef>
              <c:f>公会計指標分析・財政指標組合せ分析表!$BP$73:$DC$73</c:f>
              <c:numCache>
                <c:formatCode>#,##0.0;"▲ "#,##0.0</c:formatCode>
                <c:ptCount val="40"/>
                <c:pt idx="0">
                  <c:v>9.5</c:v>
                </c:pt>
                <c:pt idx="32">
                  <c:v>23</c:v>
                </c:pt>
              </c:numCache>
            </c:numRef>
          </c:yVal>
          <c:smooth val="0"/>
          <c:extLst>
            <c:ext xmlns:c16="http://schemas.microsoft.com/office/drawing/2014/chart" uri="{C3380CC4-5D6E-409C-BE32-E72D297353CC}">
              <c16:uniqueId val="{00000009-D57F-4B3F-A8C4-F645D74342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{C9CA51A3-E709-41E2-9482-976768E21167}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57F-4B3F-A8C4-F645D74342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{3D6E7B44-282C-484E-8641-CB6D841B41C3}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7F-4B3F-A8C4-F645D74342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{956B01A3-2C51-436B-B897-907E8E28CB8B}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7F-4B3F-A8C4-F645D74342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{AC9471F4-D7AB-4806-BDCD-2B569A1D8E0B}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7F-4B3F-A8C4-F645D74342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{46608393-29C5-4159-BC33-B866341C7C5E}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7F-4B3F-A8C4-F645D74342D1}"/>
                </c:ext>
              </c:extLst>
            </c:dLbl>
            <c:dLbl>
              <c:idx val="8"/>
              <c:layout>
                <c:manualLayout>
                  <c:x val="0"/>
                  <c:y val="5.9351383341542021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{D5AFDDA2-9CC3-48E3-81A9-E0DD11B31C11}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57F-4B3F-A8C4-F645D74342D1}"/>
                </c:ext>
              </c:extLst>
            </c:dLbl>
            <c:dLbl>
              <c:idx val="16"/>
              <c:layout>
                <c:manualLayout>
                  <c:x val="0"/>
                  <c:y val="-5.935138334154162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{1E4DF850-52A0-401C-B504-EED7BBAD8861}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57F-4B3F-A8C4-F645D74342D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{5B2A1044-4697-4402-819C-5A28CE73B0DB}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57F-4B3F-A8C4-F645D74342D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{29DA1EBD-4827-4FD2-825B-6EAAEE87FB0C}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57F-4B3F-A8C4-F645D74342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D57F-4B3F-A8C4-F645D74342D1}"/>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新たに借入をした地方債により、令和３年度の元利償還金は</a:t>
          </a:r>
          <a:r>
            <a:rPr kumimoji="1" lang="en-US" altLang="ja-JP" sz="1400">
              <a:solidFill>
                <a:sysClr val="windowText" lastClr="000000"/>
              </a:solidFill>
              <a:latin typeface="ＭＳ ゴシック" pitchFamily="49" charset="-128"/>
              <a:ea typeface="ＭＳ ゴシック" pitchFamily="49" charset="-128"/>
            </a:rPr>
            <a:t>38</a:t>
          </a:r>
          <a:r>
            <a:rPr kumimoji="1" lang="ja-JP" altLang="en-US" sz="1400">
              <a:solidFill>
                <a:sysClr val="windowText" lastClr="000000"/>
              </a:solidFill>
              <a:latin typeface="ＭＳ ゴシック" pitchFamily="49" charset="-128"/>
              <a:ea typeface="ＭＳ ゴシック" pitchFamily="49" charset="-128"/>
            </a:rPr>
            <a:t>百万円の増加となった。また、「公共下水道事業特別会計の地方債に充てることが認められる繰入金の額」は、地方債の償還が進んでいることから減少した。実質公債費比率を算定する分子は増加したものの、依然としてマイナスであるため、実質公債費比率もマイナスとなっている。今後とも、地方債残高の上限に留意した財政運営に努め、現在の水準を過度に上回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一般会計の地方債現在高は屋内温水プール整備事業等の新たな地方債の借入により前年度より</a:t>
          </a:r>
          <a:r>
            <a:rPr kumimoji="1" lang="en-US" altLang="ja-JP" sz="1400">
              <a:solidFill>
                <a:sysClr val="windowText" lastClr="000000"/>
              </a:solidFill>
              <a:latin typeface="ＭＳ ゴシック" pitchFamily="49" charset="-128"/>
              <a:ea typeface="ＭＳ ゴシック" pitchFamily="49" charset="-128"/>
            </a:rPr>
            <a:t>1,819</a:t>
          </a:r>
          <a:r>
            <a:rPr kumimoji="1" lang="ja-JP" altLang="en-US" sz="1400">
              <a:solidFill>
                <a:sysClr val="windowText" lastClr="000000"/>
              </a:solidFill>
              <a:latin typeface="ＭＳ ゴシック" pitchFamily="49" charset="-128"/>
              <a:ea typeface="ＭＳ ゴシック" pitchFamily="49" charset="-128"/>
            </a:rPr>
            <a:t>百万円増加した。下水道会計は地方債の償還が進んでいることで地方債残高が減少し、公営企業債等繰入見込額も減少している。加えて、設立法人等の負債額等負担見込額の減少は、土地開発公社からの用地買戻し（知多武豊駅東土地区画整理事業用地等）により、将来負担（債務保証）が減少したことによるものである。今後は新たな地方債の借入を償還額以下に抑制することで、将来負担比率は減少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地方税について予算で見込んだ金額よりも、決算額が大きく上回ったこと（予算額に対して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百万円の増加）により、財政調整基金の取り崩し額が減少（取り崩し額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百万円）し、前年度の余剰金を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百万円積み立てたため、財政調整基金の残高は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百万円増加した。その他の基金については、屋内温水プールの整備のために基金の取り崩しを行った（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百万円）ため、残高が大幅に減少した。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財政調整基金の残高は、町税の決算額が予算を超えたこと等による剰余金の増加により、令和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百万円程度となる見込みである。令和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年度以降も臨海部における法人の事業投資による増収が見込まれているが、一方で、大規模普通建設事業も控えており、財政調整基金の残高は横ばいで推移する見込みである。特定目的基金は、令和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年度に屋内温水プール整備事業のために教育施設等整備事業基金の大規模な取崩しを行ったため、令和３年度末残高は大幅に減少したが、令和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年度以降は積立額を増やし、老朽化する公共施設等の維持補修や長寿命化、建替え費用など、将来必要になる経費への充当財源とする。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教育施設等整備事業基金、都市計画事業基金、福祉施設整備基金、砂川会館運営基金の５つの基金を設けており、それぞれ、施設整備等において必要とされた事業に充てることとしている。近年では、将来の庁舎建設へ向けた基金積立を行っている。また、砂川会館においては、施設修繕などの必要性が生じた際に、取崩しを行っ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令和３年度は、屋内温水プールの整備のために教育施設等整備事業基金を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百万円取り崩した。また、基金への積立金として庁舎建設基金と教育施設等整備事業基金にそれぞれ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百万円残高が減少した。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各種特定目的基金については、今後の施設の更新や改修に対応するため、町税の増収が見込まれる令和５年度以降は積立金の増額を予定している。令和５年度においては、庁舎建設基金に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百万円、福祉施設整備基金に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百万円、教育施設等整備事業基金に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百万円を積み立てる見込みである。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財政調整基金は、適切な財源の確保と歳出の精査を行いながら将来的な財政需要に対応すべく備えているところである。令和３年度決算は、町税の増収により財源が賄われたため、基金の取り崩し額（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百万円）を前年度の歳計剰余金（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百万円）が上回ったため、差し引きで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５年度以降は町税の増収が見込まれるが、公共施設の老朽化に伴う維持補修費等やコロナ禍における各種需用費の高騰に対応するため、歳出規模も増大していくことが見込まれる。また、町税の増収も一時的なものであるため、今後もこれまでと同様、財源調整機能を果たすために適切な残高の確保に留意していき、残高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前後となる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1,000〜1,500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百万円程度で確保できるように計画的な財政運営を行う。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有形固定資産減価償却率は類似団体よりも高い水準にあり、施設の老朽化が進行している。令和３年度については、屋内温水プール施設整備が完了したことで、前年より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減少となった。各施設においては、個別施設計画の策定により、耐用年数の延長（長寿命化）、除却又は更新等を進めていく。具体的には、町営住宅の長寿命化工事、東大高保育園及びあおぞら園の建替事業等を予定しており、今後は有形固定資産減価償却率は減少に転じる見込み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206240" y="527088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258945"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66351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258945" y="504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119245" y="5270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258945" y="5647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157345" y="579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537585" y="5748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867025" y="5709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19646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525905" y="5570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157345" y="60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37736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258945" y="600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149987</xdr:rowOff>
    </xdr:from>
    <xdr:to>
      <xdr:col>19</xdr:col>
      <xdr:colOff>187325</xdr:colOff>
      <xdr:row>32</xdr:row>
      <xdr:rowOff>80137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537585" y="6116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110109</xdr:rowOff>
    </xdr:from>
    <xdr:to>
      <xdr:col>23</xdr:col>
      <xdr:colOff>85725</xdr:colOff>
      <xdr:row>32</xdr:row>
      <xdr:rowOff>29337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588385" y="6076569"/>
          <a:ext cx="61976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867025" y="6068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29337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917825" y="6119749"/>
          <a:ext cx="67056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196465" y="6034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153289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247265" y="6085205"/>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161671</xdr:rowOff>
    </xdr:from>
    <xdr:to>
      <xdr:col>7</xdr:col>
      <xdr:colOff>187325</xdr:colOff>
      <xdr:row>31</xdr:row>
      <xdr:rowOff>91821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525905" y="59604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41021</xdr:rowOff>
    </xdr:from>
    <xdr:to>
      <xdr:col>11</xdr:col>
      <xdr:colOff>136525</xdr:colOff>
      <xdr:row>31</xdr:row>
      <xdr:rowOff>118745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576705" y="6007481"/>
          <a:ext cx="670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395989"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2738129" y="548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067569" y="544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39700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71264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395989" y="620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2738129" y="61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067569"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82948</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397009" y="604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るが、昨年度と比較すると増加傾向にある。増加要因は大きく二つあり、一つ目は、充当可能基金残高が減少したことによる充当可能財源の減少。二つ目は、屋内温水プール施設整備事業（令和３年度完了）に係る地方債の借入や、知多南部広域環境組合が整備する新たなごみ処理施設の整備に係る地方債の借入による負担金等の増加によるものである。今後は保育園整備事業や給食センター立替工事等、多くの普通建設事業が控えており、地方債の借入が増加することで、さらなる比率の増加が見込まれ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3027660" y="516046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3080365" y="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646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3080365" y="567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001625" y="5701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359005" y="58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688445"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017885" y="586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0347325" y="587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149107</xdr:rowOff>
    </xdr:from>
    <xdr:to>
      <xdr:col>76</xdr:col>
      <xdr:colOff>73025</xdr:colOff>
      <xdr:row>29</xdr:row>
      <xdr:rowOff>79257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001625" y="5612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534</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3080365" y="54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91739</xdr:rowOff>
    </xdr:from>
    <xdr:to>
      <xdr:col>72</xdr:col>
      <xdr:colOff>123825</xdr:colOff>
      <xdr:row>29</xdr:row>
      <xdr:rowOff>21889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359005" y="5555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142539</xdr:rowOff>
    </xdr:from>
    <xdr:to>
      <xdr:col>76</xdr:col>
      <xdr:colOff>22225</xdr:colOff>
      <xdr:row>29</xdr:row>
      <xdr:rowOff>28457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409805" y="5606079"/>
          <a:ext cx="61976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89426</xdr:rowOff>
    </xdr:from>
    <xdr:to>
      <xdr:col>68</xdr:col>
      <xdr:colOff>123825</xdr:colOff>
      <xdr:row>29</xdr:row>
      <xdr:rowOff>19576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688445" y="5552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140226</xdr:rowOff>
    </xdr:from>
    <xdr:to>
      <xdr:col>72</xdr:col>
      <xdr:colOff>73025</xdr:colOff>
      <xdr:row>28</xdr:row>
      <xdr:rowOff>142539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39245" y="5603766"/>
          <a:ext cx="67056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106081</xdr:rowOff>
    </xdr:from>
    <xdr:to>
      <xdr:col>64</xdr:col>
      <xdr:colOff>123825</xdr:colOff>
      <xdr:row>29</xdr:row>
      <xdr:rowOff>36231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017885" y="55696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140226</xdr:rowOff>
    </xdr:from>
    <xdr:to>
      <xdr:col>68</xdr:col>
      <xdr:colOff>73025</xdr:colOff>
      <xdr:row>28</xdr:row>
      <xdr:rowOff>156881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068685" y="5603766"/>
          <a:ext cx="67056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95631</xdr:rowOff>
    </xdr:from>
    <xdr:to>
      <xdr:col>60</xdr:col>
      <xdr:colOff>123825</xdr:colOff>
      <xdr:row>30</xdr:row>
      <xdr:rowOff>25781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0347325" y="5726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156881</xdr:rowOff>
    </xdr:from>
    <xdr:to>
      <xdr:col>64</xdr:col>
      <xdr:colOff>73025</xdr:colOff>
      <xdr:row>29</xdr:row>
      <xdr:rowOff>146431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0398125" y="5620421"/>
          <a:ext cx="670560" cy="15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2185092" y="59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1527232"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0856672" y="59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0186112" y="5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38416</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2185092" y="53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36103</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1527232" y="533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52758</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0856672" y="5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42308</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0186112" y="55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137160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63321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95250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61416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55701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78740</xdr:rowOff>
    </xdr:from>
    <xdr:to>
      <xdr:col>6</xdr:col>
      <xdr:colOff>38100</xdr:colOff>
      <xdr:row>39</xdr:row>
      <xdr:rowOff>8890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449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129540</xdr:rowOff>
    </xdr:from>
    <xdr:to>
      <xdr:col>10</xdr:col>
      <xdr:colOff>114300</xdr:colOff>
      <xdr:row>39</xdr:row>
      <xdr:rowOff>19050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4998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60744</xdr:rowOff>
    </xdr:from>
    <xdr:to>
      <xdr:col>55</xdr:col>
      <xdr:colOff>50800</xdr:colOff>
      <xdr:row>41</xdr:row>
      <xdr:rowOff>162344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192260" y="6933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147121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258300" y="68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61189</xdr:rowOff>
    </xdr:from>
    <xdr:to>
      <xdr:col>50</xdr:col>
      <xdr:colOff>165100</xdr:colOff>
      <xdr:row>41</xdr:row>
      <xdr:rowOff>162789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445500" y="6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111544</xdr:rowOff>
    </xdr:from>
    <xdr:to>
      <xdr:col>55</xdr:col>
      <xdr:colOff>0</xdr:colOff>
      <xdr:row>41</xdr:row>
      <xdr:rowOff>111989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496300" y="6984784"/>
          <a:ext cx="7239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61531</xdr:rowOff>
    </xdr:from>
    <xdr:to>
      <xdr:col>46</xdr:col>
      <xdr:colOff>38100</xdr:colOff>
      <xdr:row>41</xdr:row>
      <xdr:rowOff>163131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670800" y="6934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111989</xdr:rowOff>
    </xdr:from>
    <xdr:to>
      <xdr:col>50</xdr:col>
      <xdr:colOff>114300</xdr:colOff>
      <xdr:row>41</xdr:row>
      <xdr:rowOff>112331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713980" y="6985229"/>
          <a:ext cx="78232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61392</xdr:rowOff>
    </xdr:from>
    <xdr:to>
      <xdr:col>41</xdr:col>
      <xdr:colOff>101600</xdr:colOff>
      <xdr:row>41</xdr:row>
      <xdr:rowOff>162992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873240" y="69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112192</xdr:rowOff>
    </xdr:from>
    <xdr:to>
      <xdr:col>45</xdr:col>
      <xdr:colOff>177800</xdr:colOff>
      <xdr:row>41</xdr:row>
      <xdr:rowOff>112331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24040" y="6985432"/>
          <a:ext cx="78994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61226</xdr:rowOff>
    </xdr:from>
    <xdr:to>
      <xdr:col>36</xdr:col>
      <xdr:colOff>165100</xdr:colOff>
      <xdr:row>41</xdr:row>
      <xdr:rowOff>162826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098540" y="69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112026</xdr:rowOff>
    </xdr:from>
    <xdr:to>
      <xdr:col>41</xdr:col>
      <xdr:colOff>50800</xdr:colOff>
      <xdr:row>41</xdr:row>
      <xdr:rowOff>112192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149340" y="6985266"/>
          <a:ext cx="7747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153916</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271587" y="70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154258</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509587" y="70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154119</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712027" y="70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153953</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5937327" y="702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34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101617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272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61</xdr:row>
      <xdr:rowOff>129540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32319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97155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29081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153035</xdr:rowOff>
    </xdr:from>
    <xdr:to>
      <xdr:col>10</xdr:col>
      <xdr:colOff>165100</xdr:colOff>
      <xdr:row>61</xdr:row>
      <xdr:rowOff>83185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211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61</xdr:row>
      <xdr:rowOff>64770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25842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32385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1022604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164482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132097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99712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9258300" y="1010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38324</xdr:rowOff>
    </xdr:from>
    <xdr:to>
      <xdr:col>55</xdr:col>
      <xdr:colOff>50800</xdr:colOff>
      <xdr:row>63</xdr:row>
      <xdr:rowOff>139924</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9192260" y="10599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124701</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9258300" y="10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38678</xdr:rowOff>
    </xdr:from>
    <xdr:to>
      <xdr:col>50</xdr:col>
      <xdr:colOff>165100</xdr:colOff>
      <xdr:row>63</xdr:row>
      <xdr:rowOff>140278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445500" y="105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89124</xdr:rowOff>
    </xdr:from>
    <xdr:to>
      <xdr:col>55</xdr:col>
      <xdr:colOff>0</xdr:colOff>
      <xdr:row>63</xdr:row>
      <xdr:rowOff>89478</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8496300" y="10650444"/>
          <a:ext cx="7239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38774</xdr:rowOff>
    </xdr:from>
    <xdr:to>
      <xdr:col>46</xdr:col>
      <xdr:colOff>38100</xdr:colOff>
      <xdr:row>63</xdr:row>
      <xdr:rowOff>140374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7670800" y="10600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89478</xdr:rowOff>
    </xdr:from>
    <xdr:to>
      <xdr:col>50</xdr:col>
      <xdr:colOff>114300</xdr:colOff>
      <xdr:row>63</xdr:row>
      <xdr:rowOff>89574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7713980" y="10650798"/>
          <a:ext cx="78232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38569</xdr:rowOff>
    </xdr:from>
    <xdr:to>
      <xdr:col>41</xdr:col>
      <xdr:colOff>101600</xdr:colOff>
      <xdr:row>63</xdr:row>
      <xdr:rowOff>140169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6873240" y="105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89369</xdr:rowOff>
    </xdr:from>
    <xdr:to>
      <xdr:col>45</xdr:col>
      <xdr:colOff>177800</xdr:colOff>
      <xdr:row>63</xdr:row>
      <xdr:rowOff>89574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924040" y="10650689"/>
          <a:ext cx="78994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38059</xdr:rowOff>
    </xdr:from>
    <xdr:to>
      <xdr:col>36</xdr:col>
      <xdr:colOff>165100</xdr:colOff>
      <xdr:row>63</xdr:row>
      <xdr:rowOff>139659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098540" y="105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88859</xdr:rowOff>
    </xdr:from>
    <xdr:to>
      <xdr:col>41</xdr:col>
      <xdr:colOff>50800</xdr:colOff>
      <xdr:row>63</xdr:row>
      <xdr:rowOff>89369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149340" y="10650179"/>
          <a:ext cx="7747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214575" y="100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44495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131405</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39271" y="106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131501</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77271" y="1069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131296</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02571" y="106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130786</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905011" y="106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151892</xdr:rowOff>
    </xdr:from>
    <xdr:to>
      <xdr:col>24</xdr:col>
      <xdr:colOff>114300</xdr:colOff>
      <xdr:row>86</xdr:row>
      <xdr:rowOff>82042</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036060" y="1440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66819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124960" y="1431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133604</xdr:rowOff>
    </xdr:from>
    <xdr:to>
      <xdr:col>20</xdr:col>
      <xdr:colOff>38100</xdr:colOff>
      <xdr:row>86</xdr:row>
      <xdr:rowOff>63754</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312160" y="14383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12954</xdr:rowOff>
    </xdr:from>
    <xdr:to>
      <xdr:col>24</xdr:col>
      <xdr:colOff>63500</xdr:colOff>
      <xdr:row>86</xdr:row>
      <xdr:rowOff>31242</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355340" y="14429994"/>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5146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12954</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565400" y="14401800"/>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60452</xdr:rowOff>
    </xdr:from>
    <xdr:to>
      <xdr:col>10</xdr:col>
      <xdr:colOff>165100</xdr:colOff>
      <xdr:row>85</xdr:row>
      <xdr:rowOff>162052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7399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111252</xdr:rowOff>
    </xdr:from>
    <xdr:to>
      <xdr:col>15</xdr:col>
      <xdr:colOff>50800</xdr:colOff>
      <xdr:row>85</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790700" y="14360652"/>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12446</xdr:rowOff>
    </xdr:from>
    <xdr:to>
      <xdr:col>6</xdr:col>
      <xdr:colOff>38100</xdr:colOff>
      <xdr:row>85</xdr:row>
      <xdr:rowOff>114046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965200" y="142618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63246</xdr:rowOff>
    </xdr:from>
    <xdr:to>
      <xdr:col>10</xdr:col>
      <xdr:colOff>114300</xdr:colOff>
      <xdr:row>85</xdr:row>
      <xdr:rowOff>111252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08380" y="14312646"/>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61100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8363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54881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44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153179</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440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105173</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435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9258300" y="1396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81787</xdr:rowOff>
    </xdr:from>
    <xdr:to>
      <xdr:col>55</xdr:col>
      <xdr:colOff>50800</xdr:colOff>
      <xdr:row>86</xdr:row>
      <xdr:rowOff>11937</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192260" y="14331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60214</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9258300" y="1430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4455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132587</xdr:rowOff>
    </xdr:from>
    <xdr:to>
      <xdr:col>55</xdr:col>
      <xdr:colOff>0</xdr:colOff>
      <xdr:row>85</xdr:row>
      <xdr:rowOff>133350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8496300" y="14381987"/>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67080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7713980" y="14382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8732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92404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81787</xdr:rowOff>
    </xdr:from>
    <xdr:to>
      <xdr:col>36</xdr:col>
      <xdr:colOff>165100</xdr:colOff>
      <xdr:row>86</xdr:row>
      <xdr:rowOff>11937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098540" y="14331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132587</xdr:rowOff>
    </xdr:from>
    <xdr:to>
      <xdr:col>41</xdr:col>
      <xdr:colOff>50800</xdr:colOff>
      <xdr:row>85</xdr:row>
      <xdr:rowOff>133350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149340" y="14381987"/>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8271587" y="139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7509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67120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59373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8271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7509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67120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3064</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5937327" y="1442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325600" y="64169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25054</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4414500"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5788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97427</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629640" y="6423660"/>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2804140" y="632768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53340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854940" y="6374674"/>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2029440" y="6357076"/>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33746</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2072620" y="637467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107043</xdr:rowOff>
    </xdr:from>
    <xdr:to>
      <xdr:col>67</xdr:col>
      <xdr:colOff>101600</xdr:colOff>
      <xdr:row>38</xdr:row>
      <xdr:rowOff>37193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1231880" y="6309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157843</xdr:rowOff>
    </xdr:from>
    <xdr:to>
      <xdr:col>71</xdr:col>
      <xdr:colOff>177800</xdr:colOff>
      <xdr:row>38</xdr:row>
      <xdr:rowOff>33746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1282680" y="6360523"/>
          <a:ext cx="78994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3437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2675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19005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1102984" y="64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120667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4372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752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10298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19547840" y="644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48260</xdr:rowOff>
    </xdr:from>
    <xdr:to>
      <xdr:col>116</xdr:col>
      <xdr:colOff>114300</xdr:colOff>
      <xdr:row>37</xdr:row>
      <xdr:rowOff>149860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945894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71137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1954784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57404</xdr:rowOff>
    </xdr:from>
    <xdr:to>
      <xdr:col>112</xdr:col>
      <xdr:colOff>38100</xdr:colOff>
      <xdr:row>37</xdr:row>
      <xdr:rowOff>159004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8735040" y="6260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99060</xdr:rowOff>
    </xdr:from>
    <xdr:to>
      <xdr:col>116</xdr:col>
      <xdr:colOff>63500</xdr:colOff>
      <xdr:row>37</xdr:row>
      <xdr:rowOff>108204</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8778220" y="630174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57404</xdr:rowOff>
    </xdr:from>
    <xdr:to>
      <xdr:col>107</xdr:col>
      <xdr:colOff>101600</xdr:colOff>
      <xdr:row>37</xdr:row>
      <xdr:rowOff>159004</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793748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108204</xdr:rowOff>
    </xdr:from>
    <xdr:to>
      <xdr:col>111</xdr:col>
      <xdr:colOff>177800</xdr:colOff>
      <xdr:row>37</xdr:row>
      <xdr:rowOff>108204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7988280" y="63108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105410</xdr:rowOff>
    </xdr:from>
    <xdr:to>
      <xdr:col>102</xdr:col>
      <xdr:colOff>165100</xdr:colOff>
      <xdr:row>37</xdr:row>
      <xdr:rowOff>35560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716278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156210</xdr:rowOff>
    </xdr:from>
    <xdr:to>
      <xdr:col>107</xdr:col>
      <xdr:colOff>50800</xdr:colOff>
      <xdr:row>37</xdr:row>
      <xdr:rowOff>108204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7213580" y="6191250"/>
          <a:ext cx="7747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34544</xdr:rowOff>
    </xdr:from>
    <xdr:to>
      <xdr:col>98</xdr:col>
      <xdr:colOff>38100</xdr:colOff>
      <xdr:row>36</xdr:row>
      <xdr:rowOff>136144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6388080" y="6069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85344</xdr:rowOff>
    </xdr:from>
    <xdr:to>
      <xdr:col>102</xdr:col>
      <xdr:colOff>114300</xdr:colOff>
      <xdr:row>36</xdr:row>
      <xdr:rowOff>156210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431260" y="6120384"/>
          <a:ext cx="78232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700156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62268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4081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56112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4081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77626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52087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700156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152671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6226867"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325600" y="102628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44145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578840" y="1020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87630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629640" y="1025652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80414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30480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854940" y="102222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029440" y="1019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61</xdr:row>
      <xdr:rowOff>19050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2072620" y="102222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123188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61</xdr:row>
      <xdr:rowOff>19050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1282680" y="1018413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72407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4372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752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19005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110298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19547840" y="1019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39660</xdr:rowOff>
    </xdr:from>
    <xdr:to>
      <xdr:col>116</xdr:col>
      <xdr:colOff>114300</xdr:colOff>
      <xdr:row>63</xdr:row>
      <xdr:rowOff>141260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9458940" y="106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126037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19547840" y="1051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49457</xdr:rowOff>
    </xdr:from>
    <xdr:to>
      <xdr:col>112</xdr:col>
      <xdr:colOff>38100</xdr:colOff>
      <xdr:row>63</xdr:row>
      <xdr:rowOff>151057</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8735040" y="106107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90460</xdr:rowOff>
    </xdr:from>
    <xdr:to>
      <xdr:col>116</xdr:col>
      <xdr:colOff>63500</xdr:colOff>
      <xdr:row>63</xdr:row>
      <xdr:rowOff>100257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8778220" y="1065178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50764</xdr:rowOff>
    </xdr:from>
    <xdr:to>
      <xdr:col>107</xdr:col>
      <xdr:colOff>101600</xdr:colOff>
      <xdr:row>63</xdr:row>
      <xdr:rowOff>152364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7937480" y="10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100257</xdr:rowOff>
    </xdr:from>
    <xdr:to>
      <xdr:col>111</xdr:col>
      <xdr:colOff>177800</xdr:colOff>
      <xdr:row>63</xdr:row>
      <xdr:rowOff>101564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7988280" y="10661577"/>
          <a:ext cx="78994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716278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99604</xdr:rowOff>
    </xdr:from>
    <xdr:to>
      <xdr:col>107</xdr:col>
      <xdr:colOff>50800</xdr:colOff>
      <xdr:row>63</xdr:row>
      <xdr:rowOff>101564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7213580" y="10660924"/>
          <a:ext cx="7747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43580</xdr:rowOff>
    </xdr:from>
    <xdr:to>
      <xdr:col>98</xdr:col>
      <xdr:colOff>38100</xdr:colOff>
      <xdr:row>63</xdr:row>
      <xdr:rowOff>145180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6388080" y="10604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94380</xdr:rowOff>
    </xdr:from>
    <xdr:to>
      <xdr:col>102</xdr:col>
      <xdr:colOff>114300</xdr:colOff>
      <xdr:row>63</xdr:row>
      <xdr:rowOff>99604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431260" y="10655700"/>
          <a:ext cx="78232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185611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17776267"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7001567" y="101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142184</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18561127" y="107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143491</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17776267" y="1070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7001567"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136307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6226867" y="106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4375764" y="13116307"/>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4414500" y="1289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287500" y="13116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44145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5788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8041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2029440" y="13419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131318</xdr:rowOff>
    </xdr:from>
    <xdr:to>
      <xdr:col>85</xdr:col>
      <xdr:colOff>177800</xdr:colOff>
      <xdr:row>85</xdr:row>
      <xdr:rowOff>61468</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4325600" y="142130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109745</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4414500"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92456</xdr:rowOff>
    </xdr:from>
    <xdr:to>
      <xdr:col>81</xdr:col>
      <xdr:colOff>101600</xdr:colOff>
      <xdr:row>85</xdr:row>
      <xdr:rowOff>22606</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57884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143256</xdr:rowOff>
    </xdr:from>
    <xdr:to>
      <xdr:col>85</xdr:col>
      <xdr:colOff>127000</xdr:colOff>
      <xdr:row>85</xdr:row>
      <xdr:rowOff>10668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3629640" y="14225016"/>
          <a:ext cx="7467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8041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143256</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854940" y="14188440"/>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xdr:rowOff>
    </xdr:from>
    <xdr:to>
      <xdr:col>72</xdr:col>
      <xdr:colOff>38100</xdr:colOff>
      <xdr:row>84</xdr:row>
      <xdr:rowOff>118618</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029440" y="14098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67818</xdr:rowOff>
    </xdr:from>
    <xdr:to>
      <xdr:col>76</xdr:col>
      <xdr:colOff>114300</xdr:colOff>
      <xdr:row>84</xdr:row>
      <xdr:rowOff>106680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072620" y="14149578"/>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149606</xdr:rowOff>
    </xdr:from>
    <xdr:to>
      <xdr:col>67</xdr:col>
      <xdr:colOff>101600</xdr:colOff>
      <xdr:row>84</xdr:row>
      <xdr:rowOff>79756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1231880" y="1406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28956</xdr:rowOff>
    </xdr:from>
    <xdr:to>
      <xdr:col>71</xdr:col>
      <xdr:colOff>177800</xdr:colOff>
      <xdr:row>84</xdr:row>
      <xdr:rowOff>67818</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1282680" y="14110716"/>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3437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2675244" y="1325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19005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110298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13733</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3437244"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267524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109745</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19005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70883</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1102984" y="1415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09104" y="1321562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19547840"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4437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5894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1627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1954784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778220" y="14157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9374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7988280" y="14157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1627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7213580" y="14157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38808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6431260" y="141579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1856112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700156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177762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70015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62268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E00-0000F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xdr:rowOff>
    </xdr:from>
    <xdr:to>
      <xdr:col>85</xdr:col>
      <xdr:colOff>177800</xdr:colOff>
      <xdr:row>107</xdr:row>
      <xdr:rowOff>106045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325600" y="17941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154322</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414500" y="1792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145414</xdr:rowOff>
    </xdr:from>
    <xdr:to>
      <xdr:col>81</xdr:col>
      <xdr:colOff>101600</xdr:colOff>
      <xdr:row>107</xdr:row>
      <xdr:rowOff>75564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578840" y="17915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24764</xdr:rowOff>
    </xdr:from>
    <xdr:to>
      <xdr:col>85</xdr:col>
      <xdr:colOff>127000</xdr:colOff>
      <xdr:row>107</xdr:row>
      <xdr:rowOff>55245</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629640" y="17962244"/>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114936</xdr:rowOff>
    </xdr:from>
    <xdr:to>
      <xdr:col>76</xdr:col>
      <xdr:colOff>165100</xdr:colOff>
      <xdr:row>107</xdr:row>
      <xdr:rowOff>45086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804140" y="17884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165736</xdr:rowOff>
    </xdr:from>
    <xdr:to>
      <xdr:col>81</xdr:col>
      <xdr:colOff>50800</xdr:colOff>
      <xdr:row>107</xdr:row>
      <xdr:rowOff>24764</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54940" y="17935576"/>
          <a:ext cx="7747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84455</xdr:rowOff>
    </xdr:from>
    <xdr:to>
      <xdr:col>72</xdr:col>
      <xdr:colOff>38100</xdr:colOff>
      <xdr:row>107</xdr:row>
      <xdr:rowOff>14605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029440" y="1785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135255</xdr:rowOff>
    </xdr:from>
    <xdr:to>
      <xdr:col>76</xdr:col>
      <xdr:colOff>114300</xdr:colOff>
      <xdr:row>106</xdr:row>
      <xdr:rowOff>165736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072620" y="17905095"/>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53975</xdr:rowOff>
    </xdr:from>
    <xdr:to>
      <xdr:col>67</xdr:col>
      <xdr:colOff>101600</xdr:colOff>
      <xdr:row>106</xdr:row>
      <xdr:rowOff>155575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23188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106</xdr:row>
      <xdr:rowOff>135255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1282680" y="1787461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66691</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3437244" y="1800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36213</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2675244" y="1797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5732</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1900544" y="1794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146702</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1102984" y="179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4589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109490</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19547840" y="1787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735040" y="17962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76200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18778220" y="18011393"/>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93748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76200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7988280" y="18013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71627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76200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7213580" y="18011393"/>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638808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73913</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6431260" y="180113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185611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177762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70015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62268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分析表①の中で、類似団体と比較して特に有形固定資産減価償却率が高くなっている施設は、町営住宅、公民館、児童館であり、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％前後となっている。これは、施設の建設年度が、町営住宅は昭和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年代の前半、公民館については昭和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年、児童館については昭和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年代であることから、老朽化がかなり進んでいるためである。</a:t>
          </a:r>
        </a:p>
        <a:p>
          <a:r>
            <a:rPr kumimoji="1" lang="ja-JP" altLang="en-US" sz="1300">
              <a:latin typeface="ＭＳ Ｐゴシック" panose="020B0600070205080204" pitchFamily="50" charset="-128"/>
              <a:ea typeface="ＭＳ Ｐゴシック" panose="020B0600070205080204" pitchFamily="50" charset="-128"/>
            </a:rPr>
            <a:t>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施設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618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43362</xdr:rowOff>
    </xdr:from>
    <xdr:to>
      <xdr:col>20</xdr:col>
      <xdr:colOff>38100</xdr:colOff>
      <xdr:row>39</xdr:row>
      <xdr:rowOff>144962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58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94162</xdr:rowOff>
    </xdr:from>
    <xdr:to>
      <xdr:col>24</xdr:col>
      <xdr:colOff>63500</xdr:colOff>
      <xdr:row>39</xdr:row>
      <xdr:rowOff>131717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632122"/>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5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94162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596198"/>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513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560276"/>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485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22316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536327"/>
          <a:ext cx="7823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136089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63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559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6103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559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72390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610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21590</xdr:rowOff>
    </xdr:from>
    <xdr:to>
      <xdr:col>41</xdr:col>
      <xdr:colOff>101600</xdr:colOff>
      <xdr:row>39</xdr:row>
      <xdr:rowOff>123190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72390</xdr:rowOff>
    </xdr:from>
    <xdr:to>
      <xdr:col>45</xdr:col>
      <xdr:colOff>177800</xdr:colOff>
      <xdr:row>39</xdr:row>
      <xdr:rowOff>72390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6103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21590</xdr:rowOff>
    </xdr:from>
    <xdr:to>
      <xdr:col>36</xdr:col>
      <xdr:colOff>165100</xdr:colOff>
      <xdr:row>39</xdr:row>
      <xdr:rowOff>123190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72390</xdr:rowOff>
    </xdr:from>
    <xdr:to>
      <xdr:col>41</xdr:col>
      <xdr:colOff>50800</xdr:colOff>
      <xdr:row>39</xdr:row>
      <xdr:rowOff>72390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149340" y="66103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114317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114317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92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29210</xdr:rowOff>
    </xdr:from>
    <xdr:to>
      <xdr:col>24</xdr:col>
      <xdr:colOff>114300</xdr:colOff>
      <xdr:row>55</xdr:row>
      <xdr:rowOff>130810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153687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920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xdr:rowOff>
    </xdr:from>
    <xdr:to>
      <xdr:col>20</xdr:col>
      <xdr:colOff>38100</xdr:colOff>
      <xdr:row>60</xdr:row>
      <xdr:rowOff>117094</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10073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80010</xdr:rowOff>
    </xdr:from>
    <xdr:to>
      <xdr:col>24</xdr:col>
      <xdr:colOff>63500</xdr:colOff>
      <xdr:row>60</xdr:row>
      <xdr:rowOff>66294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355340" y="9300210"/>
          <a:ext cx="731520" cy="8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150368</xdr:rowOff>
    </xdr:from>
    <xdr:to>
      <xdr:col>15</xdr:col>
      <xdr:colOff>101600</xdr:colOff>
      <xdr:row>60</xdr:row>
      <xdr:rowOff>80518</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10041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29718</xdr:rowOff>
    </xdr:from>
    <xdr:to>
      <xdr:col>19</xdr:col>
      <xdr:colOff>177800</xdr:colOff>
      <xdr:row>60</xdr:row>
      <xdr:rowOff>66294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088118"/>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116078</xdr:rowOff>
    </xdr:from>
    <xdr:to>
      <xdr:col>10</xdr:col>
      <xdr:colOff>165100</xdr:colOff>
      <xdr:row>60</xdr:row>
      <xdr:rowOff>46228</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1000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166878</xdr:rowOff>
    </xdr:from>
    <xdr:to>
      <xdr:col>15</xdr:col>
      <xdr:colOff>50800</xdr:colOff>
      <xdr:row>60</xdr:row>
      <xdr:rowOff>29718</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057638"/>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79502</xdr:rowOff>
    </xdr:from>
    <xdr:to>
      <xdr:col>6</xdr:col>
      <xdr:colOff>38100</xdr:colOff>
      <xdr:row>60</xdr:row>
      <xdr:rowOff>9652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9970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130302</xdr:rowOff>
    </xdr:from>
    <xdr:to>
      <xdr:col>10</xdr:col>
      <xdr:colOff>114300</xdr:colOff>
      <xdr:row>59</xdr:row>
      <xdr:rowOff>166878</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10021062"/>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108221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71645</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37355</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779</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925830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192260" y="10137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9258300"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44550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62</xdr:row>
      <xdr:rowOff>121920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496300" y="10187940"/>
          <a:ext cx="7239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670800" y="1046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713980" y="1051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8732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121920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924040" y="1051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09854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121920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149340" y="1051369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827158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750958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67120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59373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03606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124960"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31216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355340" y="1385316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129032</xdr:rowOff>
    </xdr:from>
    <xdr:to>
      <xdr:col>15</xdr:col>
      <xdr:colOff>101600</xdr:colOff>
      <xdr:row>83</xdr:row>
      <xdr:rowOff>59182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514600" y="13875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8382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2565400" y="13853160"/>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69596</xdr:rowOff>
    </xdr:from>
    <xdr:to>
      <xdr:col>10</xdr:col>
      <xdr:colOff>165100</xdr:colOff>
      <xdr:row>82</xdr:row>
      <xdr:rowOff>171196</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7399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120396</xdr:rowOff>
    </xdr:from>
    <xdr:to>
      <xdr:col>15</xdr:col>
      <xdr:colOff>50800</xdr:colOff>
      <xdr:row>83</xdr:row>
      <xdr:rowOff>8382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790700" y="13866876"/>
          <a:ext cx="7747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6520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120396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08380" y="13807441"/>
          <a:ext cx="78232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8363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50309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9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162323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90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92583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19226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163847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9258300" y="140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44550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72389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496300" y="14146530"/>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670800" y="14130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99061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713980" y="14154149"/>
          <a:ext cx="78232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8732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99061</xdr:rowOff>
    </xdr:from>
    <xdr:to>
      <xdr:col>45</xdr:col>
      <xdr:colOff>177800</xdr:colOff>
      <xdr:row>84</xdr:row>
      <xdr:rowOff>99061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924040" y="141808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0985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99061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149340" y="1417701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7509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67120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59373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139716</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827158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7509587" y="142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140988</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6712027" y="142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593732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12496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036060" y="174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124960"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312160" y="17439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72389</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355340" y="17489805"/>
          <a:ext cx="7315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147320</xdr:rowOff>
    </xdr:from>
    <xdr:to>
      <xdr:col>15</xdr:col>
      <xdr:colOff>101600</xdr:colOff>
      <xdr:row>104</xdr:row>
      <xdr:rowOff>77470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514600" y="1741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104</xdr:row>
      <xdr:rowOff>55245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565400" y="174612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739900" y="17364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26670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790700" y="17415509"/>
          <a:ext cx="7747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965200" y="17296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148589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008380" y="17346931"/>
          <a:ext cx="78232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17056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38570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61100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170564"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38570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61100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8363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9258300" y="17571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105411</xdr:rowOff>
    </xdr:from>
    <xdr:to>
      <xdr:col>55</xdr:col>
      <xdr:colOff>50800</xdr:colOff>
      <xdr:row>104</xdr:row>
      <xdr:rowOff>35561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192260" y="17372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128288</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9258300" y="172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44550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156211</xdr:rowOff>
    </xdr:from>
    <xdr:to>
      <xdr:col>55</xdr:col>
      <xdr:colOff>0</xdr:colOff>
      <xdr:row>104</xdr:row>
      <xdr:rowOff>53339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8496300" y="17423131"/>
          <a:ext cx="7239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2539</xdr:rowOff>
    </xdr:from>
    <xdr:to>
      <xdr:col>46</xdr:col>
      <xdr:colOff>38100</xdr:colOff>
      <xdr:row>104</xdr:row>
      <xdr:rowOff>104139</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67080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53339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713980" y="174878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170180</xdr:rowOff>
    </xdr:from>
    <xdr:to>
      <xdr:col>41</xdr:col>
      <xdr:colOff>101600</xdr:colOff>
      <xdr:row>104</xdr:row>
      <xdr:rowOff>100330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873240" y="1743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49530</xdr:rowOff>
    </xdr:from>
    <xdr:to>
      <xdr:col>45</xdr:col>
      <xdr:colOff>177800</xdr:colOff>
      <xdr:row>104</xdr:row>
      <xdr:rowOff>53339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24040" y="1748409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166370</xdr:rowOff>
    </xdr:from>
    <xdr:to>
      <xdr:col>36</xdr:col>
      <xdr:colOff>165100</xdr:colOff>
      <xdr:row>104</xdr:row>
      <xdr:rowOff>96520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098540" y="1743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45720</xdr:rowOff>
    </xdr:from>
    <xdr:to>
      <xdr:col>41</xdr:col>
      <xdr:colOff>50800</xdr:colOff>
      <xdr:row>104</xdr:row>
      <xdr:rowOff>49530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6149340" y="174802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827158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67120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59373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827158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120666</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750958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116857</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6712027" y="172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113047</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59373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44145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325600" y="5978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44145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143510</xdr:rowOff>
    </xdr:from>
    <xdr:to>
      <xdr:col>81</xdr:col>
      <xdr:colOff>101600</xdr:colOff>
      <xdr:row>41</xdr:row>
      <xdr:rowOff>73660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57884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41</xdr:row>
      <xdr:rowOff>22860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3629640" y="6029325"/>
          <a:ext cx="74676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2804140" y="682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165735</xdr:rowOff>
    </xdr:from>
    <xdr:to>
      <xdr:col>81</xdr:col>
      <xdr:colOff>50800</xdr:colOff>
      <xdr:row>41</xdr:row>
      <xdr:rowOff>22860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854940" y="687133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80645</xdr:rowOff>
    </xdr:from>
    <xdr:to>
      <xdr:col>72</xdr:col>
      <xdr:colOff>38100</xdr:colOff>
      <xdr:row>41</xdr:row>
      <xdr:rowOff>10795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029440" y="6786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131445</xdr:rowOff>
    </xdr:from>
    <xdr:to>
      <xdr:col>76</xdr:col>
      <xdr:colOff>114300</xdr:colOff>
      <xdr:row>40</xdr:row>
      <xdr:rowOff>165735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072620" y="683704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50165</xdr:rowOff>
    </xdr:from>
    <xdr:to>
      <xdr:col>67</xdr:col>
      <xdr:colOff>101600</xdr:colOff>
      <xdr:row>40</xdr:row>
      <xdr:rowOff>151765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123188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100965</xdr:rowOff>
    </xdr:from>
    <xdr:to>
      <xdr:col>71</xdr:col>
      <xdr:colOff>177800</xdr:colOff>
      <xdr:row>40</xdr:row>
      <xdr:rowOff>131445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1282680" y="680656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4372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75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64787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4372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752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1922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19005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142892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10298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19547840" y="654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107893</xdr:rowOff>
    </xdr:from>
    <xdr:to>
      <xdr:col>116</xdr:col>
      <xdr:colOff>114300</xdr:colOff>
      <xdr:row>38</xdr:row>
      <xdr:rowOff>38043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9458940" y="6310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130770</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19547840" y="61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104601</xdr:rowOff>
    </xdr:from>
    <xdr:to>
      <xdr:col>112</xdr:col>
      <xdr:colOff>38100</xdr:colOff>
      <xdr:row>40</xdr:row>
      <xdr:rowOff>34751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8735040" y="6642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158693</xdr:rowOff>
    </xdr:from>
    <xdr:to>
      <xdr:col>116</xdr:col>
      <xdr:colOff>63500</xdr:colOff>
      <xdr:row>39</xdr:row>
      <xdr:rowOff>155401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8778220" y="6361373"/>
          <a:ext cx="731520" cy="3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109360</xdr:rowOff>
    </xdr:from>
    <xdr:to>
      <xdr:col>107</xdr:col>
      <xdr:colOff>101600</xdr:colOff>
      <xdr:row>40</xdr:row>
      <xdr:rowOff>39510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7937480" y="664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155401</xdr:rowOff>
    </xdr:from>
    <xdr:to>
      <xdr:col>111</xdr:col>
      <xdr:colOff>177800</xdr:colOff>
      <xdr:row>39</xdr:row>
      <xdr:rowOff>160160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7988280" y="6693361"/>
          <a:ext cx="78994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107655</xdr:rowOff>
    </xdr:from>
    <xdr:to>
      <xdr:col>102</xdr:col>
      <xdr:colOff>165100</xdr:colOff>
      <xdr:row>40</xdr:row>
      <xdr:rowOff>37805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7162780" y="6645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158455</xdr:rowOff>
    </xdr:from>
    <xdr:to>
      <xdr:col>107</xdr:col>
      <xdr:colOff>50800</xdr:colOff>
      <xdr:row>39</xdr:row>
      <xdr:rowOff>160160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7213580" y="6696415"/>
          <a:ext cx="7747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100226</xdr:rowOff>
    </xdr:from>
    <xdr:to>
      <xdr:col>98</xdr:col>
      <xdr:colOff>38100</xdr:colOff>
      <xdr:row>40</xdr:row>
      <xdr:rowOff>30376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6388080" y="6638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151026</xdr:rowOff>
    </xdr:from>
    <xdr:to>
      <xdr:col>102</xdr:col>
      <xdr:colOff>114300</xdr:colOff>
      <xdr:row>39</xdr:row>
      <xdr:rowOff>158455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431260" y="6688986"/>
          <a:ext cx="78232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696925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25878</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528811" y="67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30637</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7766811" y="67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54332</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6969251" y="64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21503</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6194551" y="67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325600" y="102857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44145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5788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110490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629640" y="1029462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80414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68580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54940" y="102527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029440" y="1016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26670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072620" y="102146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123188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156210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282680" y="1017270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437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75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19005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110298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945894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19547840"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8735040" y="1050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164592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778220" y="1055827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793748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62</xdr:row>
      <xdr:rowOff>164592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7988280" y="1055827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716278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62</xdr:row>
      <xdr:rowOff>164592</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7213580" y="105582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638808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164592</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431260" y="1055370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185611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1777626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700156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62268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4414500" y="1343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325600" y="138480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441450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5788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152400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629640" y="138607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80414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68580</xdr:rowOff>
    </xdr:from>
    <xdr:to>
      <xdr:col>81</xdr:col>
      <xdr:colOff>50800</xdr:colOff>
      <xdr:row>82</xdr:row>
      <xdr:rowOff>114300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54940" y="1381506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143511</xdr:rowOff>
    </xdr:from>
    <xdr:to>
      <xdr:col>72</xdr:col>
      <xdr:colOff>38100</xdr:colOff>
      <xdr:row>82</xdr:row>
      <xdr:rowOff>73661</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202944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22861</xdr:rowOff>
    </xdr:from>
    <xdr:to>
      <xdr:col>76</xdr:col>
      <xdr:colOff>114300</xdr:colOff>
      <xdr:row>82</xdr:row>
      <xdr:rowOff>68580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072620" y="13769341"/>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65405</xdr:rowOff>
    </xdr:from>
    <xdr:to>
      <xdr:col>67</xdr:col>
      <xdr:colOff>101600</xdr:colOff>
      <xdr:row>82</xdr:row>
      <xdr:rowOff>167005</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1231880" y="13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22861</xdr:rowOff>
    </xdr:from>
    <xdr:to>
      <xdr:col>71</xdr:col>
      <xdr:colOff>177800</xdr:colOff>
      <xdr:row>82</xdr:row>
      <xdr:rowOff>116205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1282680" y="13769341"/>
          <a:ext cx="78994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2675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19005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34372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267524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64788</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190054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158132</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110298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F00-00001A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F00-00001C030000}"/>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F00-00001E03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F00-000020030000}"/>
            </a:ext>
          </a:extLst>
        </xdr:cNvPr>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945894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F00-00002C030000}"/>
            </a:ext>
          </a:extLst>
        </xdr:cNvPr>
        <xdr:cNvSpPr txBox="1"/>
      </xdr:nvSpPr>
      <xdr:spPr>
        <a:xfrm>
          <a:off x="19547840"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8735040" y="1423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31242</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18778220" y="14257782"/>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793748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7988280" y="1428064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7162780" y="1423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7213580" y="14280642"/>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638808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31242</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431260" y="14253211"/>
          <a:ext cx="78232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21" name="n_1aveValue【消防施設】&#10;一人当たり面積">
          <a:extLst>
            <a:ext uri="{FF2B5EF4-FFF2-40B4-BE49-F238E27FC236}">
              <a16:creationId xmlns:a16="http://schemas.microsoft.com/office/drawing/2014/main" id="{00000000-0008-0000-0F00-000035030000}"/>
            </a:ext>
          </a:extLst>
        </xdr:cNvPr>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00000000-0008-0000-0F00-000036030000}"/>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00000000-0008-0000-0F00-000037030000}"/>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aveValue【消防施設】&#10;一人当たり面積">
          <a:extLst>
            <a:ext uri="{FF2B5EF4-FFF2-40B4-BE49-F238E27FC236}">
              <a16:creationId xmlns:a16="http://schemas.microsoft.com/office/drawing/2014/main" id="{00000000-0008-0000-0F00-000038030000}"/>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825" name="n_1mainValue【消防施設】&#10;一人当たり面積">
          <a:extLst>
            <a:ext uri="{FF2B5EF4-FFF2-40B4-BE49-F238E27FC236}">
              <a16:creationId xmlns:a16="http://schemas.microsoft.com/office/drawing/2014/main" id="{00000000-0008-0000-0F00-000039030000}"/>
            </a:ext>
          </a:extLst>
        </xdr:cNvPr>
        <xdr:cNvSpPr txBox="1"/>
      </xdr:nvSpPr>
      <xdr:spPr>
        <a:xfrm>
          <a:off x="18561127"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26" name="n_2mainValue【消防施設】&#10;一人当たり面積">
          <a:extLst>
            <a:ext uri="{FF2B5EF4-FFF2-40B4-BE49-F238E27FC236}">
              <a16:creationId xmlns:a16="http://schemas.microsoft.com/office/drawing/2014/main" id="{00000000-0008-0000-0F00-00003A030000}"/>
            </a:ext>
          </a:extLst>
        </xdr:cNvPr>
        <xdr:cNvSpPr txBox="1"/>
      </xdr:nvSpPr>
      <xdr:spPr>
        <a:xfrm>
          <a:off x="177762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827" name="n_3mainValue【消防施設】&#10;一人当たり面積">
          <a:extLst>
            <a:ext uri="{FF2B5EF4-FFF2-40B4-BE49-F238E27FC236}">
              <a16:creationId xmlns:a16="http://schemas.microsoft.com/office/drawing/2014/main" id="{00000000-0008-0000-0F00-00003B030000}"/>
            </a:ext>
          </a:extLst>
        </xdr:cNvPr>
        <xdr:cNvSpPr txBox="1"/>
      </xdr:nvSpPr>
      <xdr:spPr>
        <a:xfrm>
          <a:off x="17001567"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28" name="n_4mainValue【消防施設】&#10;一人当たり面積">
          <a:extLst>
            <a:ext uri="{FF2B5EF4-FFF2-40B4-BE49-F238E27FC236}">
              <a16:creationId xmlns:a16="http://schemas.microsoft.com/office/drawing/2014/main" id="{00000000-0008-0000-0F00-00003C030000}"/>
            </a:ext>
          </a:extLst>
        </xdr:cNvPr>
        <xdr:cNvSpPr txBox="1"/>
      </xdr:nvSpPr>
      <xdr:spPr>
        <a:xfrm>
          <a:off x="162268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F00-00005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F00-000057030000}"/>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F00-00005903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F00-00005B03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325600" y="178083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F00-000067030000}"/>
            </a:ext>
          </a:extLst>
        </xdr:cNvPr>
        <xdr:cNvSpPr txBox="1"/>
      </xdr:nvSpPr>
      <xdr:spPr>
        <a:xfrm>
          <a:off x="14414500"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57884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89263</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629640" y="17831345"/>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80414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61505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54940" y="17803585"/>
          <a:ext cx="7747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2029440" y="17732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33745</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2072620" y="1777909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1231880" y="17701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9252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1282680" y="17751879"/>
          <a:ext cx="78994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F00-000070030000}"/>
            </a:ext>
          </a:extLst>
        </xdr:cNvPr>
        <xdr:cNvSpPr txBox="1"/>
      </xdr:nvSpPr>
      <xdr:spPr>
        <a:xfrm>
          <a:off x="1343724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F00-000071030000}"/>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F00-000072030000}"/>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F00-000073030000}"/>
            </a:ext>
          </a:extLst>
        </xdr:cNvPr>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F00-000074030000}"/>
            </a:ext>
          </a:extLst>
        </xdr:cNvPr>
        <xdr:cNvSpPr txBox="1"/>
      </xdr:nvSpPr>
      <xdr:spPr>
        <a:xfrm>
          <a:off x="13437244" y="1787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F00-000075030000}"/>
            </a:ext>
          </a:extLst>
        </xdr:cNvPr>
        <xdr:cNvSpPr txBox="1"/>
      </xdr:nvSpPr>
      <xdr:spPr>
        <a:xfrm>
          <a:off x="12675244" y="1784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F00-000076030000}"/>
            </a:ext>
          </a:extLst>
        </xdr:cNvPr>
        <xdr:cNvSpPr txBox="1"/>
      </xdr:nvSpPr>
      <xdr:spPr>
        <a:xfrm>
          <a:off x="1190054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F00-000077030000}"/>
            </a:ext>
          </a:extLst>
        </xdr:cNvPr>
        <xdr:cNvSpPr txBox="1"/>
      </xdr:nvSpPr>
      <xdr:spPr>
        <a:xfrm>
          <a:off x="11102984" y="1778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589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19547840" y="179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735040" y="17998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112123</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778220" y="18047969"/>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61323</xdr:rowOff>
    </xdr:from>
    <xdr:to>
      <xdr:col>107</xdr:col>
      <xdr:colOff>101600</xdr:colOff>
      <xdr:row>107</xdr:row>
      <xdr:rowOff>162923</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7937480" y="17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112123</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7988280" y="1804960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7162780" y="17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112123</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17213580" y="1804960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638808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112123</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a:off x="16431260" y="18047969"/>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18561127" y="1809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17776267" y="1809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154050</xdr:rowOff>
    </xdr:from>
    <xdr:ext cx="469744" cy="259045"/>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7001567" y="1809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62268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分析表②の中で、類似団体と比較して特に有形固定資産減価償却率が高くなっている施設は、庁舎・保健センター・保健所、福祉施設、図書館であり、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％を超えている。昨年までは、一般廃棄物処理施設及び体育館・プールについても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たが、令和３年度に新規設備の整備事業が完了したため、有形固定資産減価償却率は大きく減少した。今後も、公共施設総合管理計画等に基づく計画的な公共施設の更新を行うことで、数値は減少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いるが、本町は財政構造に対する法人町民税の占める割合が高いため、景気動向や企業の経営方針の変更等により、基準財政収入額が大きく増減するおそれがある。令和３年度は、消防費及び保健衛生費に係る需要額の増加により財政力指数は低下した。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37</xdr:row>
      <xdr:rowOff>141514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4506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107043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43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89807</xdr:rowOff>
    </xdr:from>
    <xdr:to>
      <xdr:col>15</xdr:col>
      <xdr:colOff>82550</xdr:colOff>
      <xdr:row>37</xdr:row>
      <xdr:rowOff>124278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141514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46792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90714</xdr:rowOff>
    </xdr:from>
    <xdr:to>
      <xdr:col>23</xdr:col>
      <xdr:colOff>184150</xdr:colOff>
      <xdr:row>38</xdr:row>
      <xdr:rowOff>20864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107241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90714</xdr:rowOff>
    </xdr:from>
    <xdr:to>
      <xdr:col>7</xdr:col>
      <xdr:colOff>31750</xdr:colOff>
      <xdr:row>38</xdr:row>
      <xdr:rowOff>20864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31041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経常一般財源等は、地方消費税交付金の増加や普通交付税の増加等により、昨年度より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百万円の増加となった。また、経常経費充当一般財源等は施設等の職員の増員や施設の維持管理費等により、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百万円の増加となった。これにより、経常収支比率は前年度より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した。再算定を含む普通交付税の増加により経常一般財源等が増加したことが大きな要因であるが、これは一時的な要因であり、今後の労務単価の上昇、公共施設等の老朽化による維持補修費の増加など、財政需要が高まっていくことを踏まえると、経常収支比率は再び増加に転じていくことが予想される。また、扶助費についても継続的な増加が予想されるため、限られた財源の中でより効果的、効率的な財政運営を心がけていく必要があ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97536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0061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2743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5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73152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542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すると良好な水準であるが、人件費・物件費ともに、一部事務組合や公営企業への繰出を加味すると大幅に増加するため、定員計画や行革プランに基づきながら、コストの削減に努め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129823</xdr:rowOff>
    </xdr:from>
    <xdr:to>
      <xdr:col>23</xdr:col>
      <xdr:colOff>133350</xdr:colOff>
      <xdr:row>82</xdr:row>
      <xdr:rowOff>133879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88723"/>
          <a:ext cx="8382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152310</xdr:rowOff>
    </xdr:from>
    <xdr:to>
      <xdr:col>19</xdr:col>
      <xdr:colOff>133350</xdr:colOff>
      <xdr:row>82</xdr:row>
      <xdr:rowOff>133879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9760"/>
          <a:ext cx="8890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102936</xdr:rowOff>
    </xdr:from>
    <xdr:to>
      <xdr:col>15</xdr:col>
      <xdr:colOff>82550</xdr:colOff>
      <xdr:row>81</xdr:row>
      <xdr:rowOff>152310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90386"/>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72406</xdr:rowOff>
    </xdr:from>
    <xdr:to>
      <xdr:col>11</xdr:col>
      <xdr:colOff>31750</xdr:colOff>
      <xdr:row>81</xdr:row>
      <xdr:rowOff>102936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9856"/>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79023</xdr:rowOff>
    </xdr:from>
    <xdr:to>
      <xdr:col>23</xdr:col>
      <xdr:colOff>184150</xdr:colOff>
      <xdr:row>83</xdr:row>
      <xdr:rowOff>9173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95550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83079</xdr:rowOff>
    </xdr:from>
    <xdr:to>
      <xdr:col>19</xdr:col>
      <xdr:colOff>184150</xdr:colOff>
      <xdr:row>83</xdr:row>
      <xdr:rowOff>13229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101510</xdr:rowOff>
    </xdr:from>
    <xdr:to>
      <xdr:col>15</xdr:col>
      <xdr:colOff>133350</xdr:colOff>
      <xdr:row>82</xdr:row>
      <xdr:rowOff>31660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41837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52136</xdr:rowOff>
    </xdr:from>
    <xdr:to>
      <xdr:col>11</xdr:col>
      <xdr:colOff>82550</xdr:colOff>
      <xdr:row>81</xdr:row>
      <xdr:rowOff>153736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21606</xdr:rowOff>
    </xdr:from>
    <xdr:to>
      <xdr:col>7</xdr:col>
      <xdr:colOff>31750</xdr:colOff>
      <xdr:row>81</xdr:row>
      <xdr:rowOff>123206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133383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％上回っている。今後も類似団体内平均値や近隣市町の状況を参考に給与の適正化に努めていく。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々増減を繰り返しながらも類似団体平均とほぼ同じ程度の水準となっている。これから人口減少社会へ向かうことが予測される中で、行政サービスの取捨選択を適正に行いながら、定員計画や行革プランに基づいて計画的に対応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55608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08887"/>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50437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76140"/>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17690</xdr:rowOff>
    </xdr:from>
    <xdr:to>
      <xdr:col>72</xdr:col>
      <xdr:colOff>203200</xdr:colOff>
      <xdr:row>61</xdr:row>
      <xdr:rowOff>21137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76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21137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67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4808</xdr:rowOff>
    </xdr:from>
    <xdr:to>
      <xdr:col>81</xdr:col>
      <xdr:colOff>95250</xdr:colOff>
      <xdr:row>61</xdr:row>
      <xdr:rowOff>106408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21335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138340</xdr:rowOff>
    </xdr:from>
    <xdr:to>
      <xdr:col>73</xdr:col>
      <xdr:colOff>44450</xdr:colOff>
      <xdr:row>61</xdr:row>
      <xdr:rowOff>68490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78667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70049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減少傾向にあり、類似団体平均値と比較しても低い比率を推移している。令和３年度は、公営企業に要する経費の財源とする地方債の償還の財源に充てたと認められる繰入金の減収や普通交付税及び臨時財政対策債発行可能額の増加等の影響で減少した。今後は、屋内温水プール建設事業、知多武豊駅東土地区画整理事業、中央公園整備事業等における地方債の償還が始まることにより、実質公債費比率は増加していく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166794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4609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91863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104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148167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6069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57150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144374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令和３年度の将来負担比率は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％となり、類似団体の平均を上回った。主な要因は、地方債現在高の増加であり、屋内温水プールの整備に係る地方債等により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加となった。一方で、公営企業債等繰入見込額が減少したこと、土地開発公社に対する負債額の負担見込額が減少しているが、全体として、将来負担額が充当可能財源を上回ったため、将来負担比率は前年度の値なしから大きく増加することとなった。今後は、新たな地方債の借入を償還額以下に抑制することで、将来負担比率は減少していく見込みで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118550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76640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167428</xdr:rowOff>
    </xdr:from>
    <xdr:to>
      <xdr:col>64</xdr:col>
      <xdr:colOff>152400</xdr:colOff>
      <xdr:row>14</xdr:row>
      <xdr:rowOff>97578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107755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％の減少となった。減少の要因は、普通交付税等の経常一般財源の増加である。なお、経常経費における人件費の額は、各施設における職員数の増加等により、令和２年度と比較して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ている。当面は、コロナ禍による一時的な業務量の増加等は避けられないため、引き続き定数管理によりコストの増とならないように努めていくとともに、アウトソーシングとのバランスにも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％の減少となった。減少の要因は、普通交付税等の経常一般財源の増加である。なお、経常経費における物件費の額は、新たな施設や公園等の維持管理費の増加等により、令和２年度と比較して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％の増加となっている。アウトソーシングや労務単価は年々上昇傾向にあるため、今後も行政改革プランに基づきながら節減に努めつつ、経常的支出が過大とならないよう慎重に事業選定していく。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19</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62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19</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7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1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％の減少となった。減少の要因は、普通交付税等の経常一般財源の増加である。また、経常経費における扶助費の額は、児童手当の支給額の減少等により、令和２年度と比較して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％の減少となっている。今後は、高齢者や障がい者への生活支援などに対する経費は増加していくことが見込まれるため、今後も適切な制度設計・運用・資格審査により支出が過大とならないように努める。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15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0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％の減少となった。減少の要因は、普通交付税等の経常一般財源の増加である。なお、経常経費における繰出金の額は特別会計への繰出金の増加により、令和２年度と比較して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ている。特別会計における各種保険事業の運営については、今後も独立採算の原則に立ち返った使用料や保険料の見直し等を図っていく。また、公共施設等の老朽化に伴う維持補修費は今後も増加していくと考えられるため、経費節減や、財源の確保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94343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58</xdr:row>
      <xdr:rowOff>159657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52643"/>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140607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03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140607</xdr:rowOff>
    </xdr:from>
    <xdr:to>
      <xdr:col>69</xdr:col>
      <xdr:colOff>92075</xdr:colOff>
      <xdr:row>60</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5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166205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％の減少となった。減少の要因は、普通交付税等の経常一般財源の増加である。なお、経常経費における補助費等の額は、一部事務組合に対する負担金の減少等により、令和２年度と比較して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％の減少となっている。しかし令和４年度以降は、知多南部広域環境組合の運営する新しいごみ処理施設の稼働開始が控えていることから、補助費等の増加が見込まれる。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220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900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公債費は年々減少傾向にあり、令和３年度は昨年度から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％の減少となった。しかし、令和３年度末の地方債現在高は、屋内温水プール整備事業に係る借入等により、昨年度末残高を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百万円上回っているため、今後は公債費の一時的な増加が見込まれる。歳入歳出のバランスを図りながら、起債残高の上限に留意した財政運営に努めていく。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26416</xdr:rowOff>
    </xdr:from>
    <xdr:to>
      <xdr:col>24</xdr:col>
      <xdr:colOff>25400</xdr:colOff>
      <xdr:row>74</xdr:row>
      <xdr:rowOff>35560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13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22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62992</xdr:rowOff>
    </xdr:from>
    <xdr:to>
      <xdr:col>15</xdr:col>
      <xdr:colOff>98425</xdr:colOff>
      <xdr:row>74</xdr:row>
      <xdr:rowOff>145288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750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75</xdr:row>
      <xdr:rowOff>74422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325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147066</xdr:rowOff>
    </xdr:from>
    <xdr:to>
      <xdr:col>24</xdr:col>
      <xdr:colOff>76200</xdr:colOff>
      <xdr:row>74</xdr:row>
      <xdr:rowOff>77216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163593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0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xdr:rowOff>
    </xdr:from>
    <xdr:to>
      <xdr:col>15</xdr:col>
      <xdr:colOff>149225</xdr:colOff>
      <xdr:row>74</xdr:row>
      <xdr:rowOff>113792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123969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34815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普通交付税等の経常一般財源の増加により昨年度より大きく減少しているが、類似団体内平均値と比べて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ている。扶助費や補助費については、今後も増加が見込まれるため、事業の必要性を追求し削減を図っていく。その他の費目についても、住民ニーズが多様化する中で支出の増加が見込まれるため、行政改革プランに基づきながら節減に努めつつ、経常的支出が過大とならないよう慎重に事業選定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165863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57200"/>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67513"/>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27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94177</xdr:rowOff>
    </xdr:from>
    <xdr:to>
      <xdr:col>29</xdr:col>
      <xdr:colOff>127000</xdr:colOff>
      <xdr:row>18</xdr:row>
      <xdr:rowOff>108140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7902"/>
          <a:ext cx="647700" cy="1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108140</xdr:rowOff>
    </xdr:from>
    <xdr:to>
      <xdr:col>26</xdr:col>
      <xdr:colOff>50800</xdr:colOff>
      <xdr:row>19</xdr:row>
      <xdr:rowOff>35751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1865"/>
          <a:ext cx="698500" cy="9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35751</xdr:rowOff>
    </xdr:from>
    <xdr:to>
      <xdr:col>22</xdr:col>
      <xdr:colOff>114300</xdr:colOff>
      <xdr:row>19</xdr:row>
      <xdr:rowOff>57353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40926"/>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57353</xdr:rowOff>
    </xdr:from>
    <xdr:to>
      <xdr:col>18</xdr:col>
      <xdr:colOff>177800</xdr:colOff>
      <xdr:row>19</xdr:row>
      <xdr:rowOff>67107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62528"/>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43377</xdr:rowOff>
    </xdr:from>
    <xdr:to>
      <xdr:col>29</xdr:col>
      <xdr:colOff>177800</xdr:colOff>
      <xdr:row>18</xdr:row>
      <xdr:rowOff>144977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57340</xdr:rowOff>
    </xdr:from>
    <xdr:to>
      <xdr:col>26</xdr:col>
      <xdr:colOff>101600</xdr:colOff>
      <xdr:row>18</xdr:row>
      <xdr:rowOff>158941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10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143718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156401</xdr:rowOff>
    </xdr:from>
    <xdr:to>
      <xdr:col>22</xdr:col>
      <xdr:colOff>165100</xdr:colOff>
      <xdr:row>19</xdr:row>
      <xdr:rowOff>86551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71328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6553</xdr:rowOff>
    </xdr:from>
    <xdr:to>
      <xdr:col>19</xdr:col>
      <xdr:colOff>38100</xdr:colOff>
      <xdr:row>19</xdr:row>
      <xdr:rowOff>108153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92930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9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16307</xdr:rowOff>
    </xdr:from>
    <xdr:to>
      <xdr:col>15</xdr:col>
      <xdr:colOff>101600</xdr:colOff>
      <xdr:row>19</xdr:row>
      <xdr:rowOff>117907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102684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306341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296164</xdr:rowOff>
    </xdr:from>
    <xdr:to>
      <xdr:col>29</xdr:col>
      <xdr:colOff>127000</xdr:colOff>
      <xdr:row>37</xdr:row>
      <xdr:rowOff>337051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420864"/>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174418</xdr:rowOff>
    </xdr:from>
    <xdr:to>
      <xdr:col>26</xdr:col>
      <xdr:colOff>50800</xdr:colOff>
      <xdr:row>37</xdr:row>
      <xdr:rowOff>337051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99118"/>
          <a:ext cx="698500" cy="16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141075</xdr:rowOff>
    </xdr:from>
    <xdr:to>
      <xdr:col>22</xdr:col>
      <xdr:colOff>114300</xdr:colOff>
      <xdr:row>37</xdr:row>
      <xdr:rowOff>174418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65775"/>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102638</xdr:rowOff>
    </xdr:from>
    <xdr:to>
      <xdr:col>18</xdr:col>
      <xdr:colOff>177800</xdr:colOff>
      <xdr:row>37</xdr:row>
      <xdr:rowOff>141075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27338"/>
          <a:ext cx="698500" cy="38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245364</xdr:rowOff>
    </xdr:from>
    <xdr:to>
      <xdr:col>29</xdr:col>
      <xdr:colOff>177800</xdr:colOff>
      <xdr:row>38</xdr:row>
      <xdr:rowOff>4064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7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153941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7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286251</xdr:rowOff>
    </xdr:from>
    <xdr:to>
      <xdr:col>26</xdr:col>
      <xdr:colOff>101600</xdr:colOff>
      <xdr:row>38</xdr:row>
      <xdr:rowOff>44951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41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29728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49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123618</xdr:rowOff>
    </xdr:from>
    <xdr:to>
      <xdr:col>22</xdr:col>
      <xdr:colOff>165100</xdr:colOff>
      <xdr:row>37</xdr:row>
      <xdr:rowOff>225218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4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209995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3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90275</xdr:rowOff>
    </xdr:from>
    <xdr:to>
      <xdr:col>19</xdr:col>
      <xdr:colOff>38100</xdr:colOff>
      <xdr:row>37</xdr:row>
      <xdr:rowOff>191875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1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176652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51838</xdr:rowOff>
    </xdr:from>
    <xdr:to>
      <xdr:col>15</xdr:col>
      <xdr:colOff>101600</xdr:colOff>
      <xdr:row>37</xdr:row>
      <xdr:rowOff>153438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7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138215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140565</xdr:rowOff>
    </xdr:from>
    <xdr:to>
      <xdr:col>24</xdr:col>
      <xdr:colOff>63500</xdr:colOff>
      <xdr:row>37</xdr:row>
      <xdr:rowOff>4663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2765"/>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4663</xdr:rowOff>
    </xdr:from>
    <xdr:to>
      <xdr:col>19</xdr:col>
      <xdr:colOff>177800</xdr:colOff>
      <xdr:row>37</xdr:row>
      <xdr:rowOff>170087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8313"/>
          <a:ext cx="889000" cy="1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170087</xdr:rowOff>
    </xdr:from>
    <xdr:to>
      <xdr:col>15</xdr:col>
      <xdr:colOff>50800</xdr:colOff>
      <xdr:row>38</xdr:row>
      <xdr:rowOff>19783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13737"/>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19783</xdr:rowOff>
    </xdr:from>
    <xdr:to>
      <xdr:col>10</xdr:col>
      <xdr:colOff>114300</xdr:colOff>
      <xdr:row>38</xdr:row>
      <xdr:rowOff>21808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488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89765</xdr:rowOff>
    </xdr:from>
    <xdr:to>
      <xdr:col>24</xdr:col>
      <xdr:colOff>114300</xdr:colOff>
      <xdr:row>37</xdr:row>
      <xdr:rowOff>19915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68192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125313</xdr:rowOff>
    </xdr:from>
    <xdr:to>
      <xdr:col>20</xdr:col>
      <xdr:colOff>38100</xdr:colOff>
      <xdr:row>37</xdr:row>
      <xdr:rowOff>55463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46590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119287</xdr:rowOff>
    </xdr:from>
    <xdr:to>
      <xdr:col>15</xdr:col>
      <xdr:colOff>101600</xdr:colOff>
      <xdr:row>38</xdr:row>
      <xdr:rowOff>49437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40564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140433</xdr:rowOff>
    </xdr:from>
    <xdr:to>
      <xdr:col>10</xdr:col>
      <xdr:colOff>165100</xdr:colOff>
      <xdr:row>38</xdr:row>
      <xdr:rowOff>70583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61710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142458</xdr:rowOff>
    </xdr:from>
    <xdr:to>
      <xdr:col>6</xdr:col>
      <xdr:colOff>38100</xdr:colOff>
      <xdr:row>38</xdr:row>
      <xdr:rowOff>72608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63735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66205</xdr:rowOff>
    </xdr:from>
    <xdr:to>
      <xdr:col>24</xdr:col>
      <xdr:colOff>63500</xdr:colOff>
      <xdr:row>57</xdr:row>
      <xdr:rowOff>101671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38855"/>
          <a:ext cx="8382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66205</xdr:rowOff>
    </xdr:from>
    <xdr:to>
      <xdr:col>19</xdr:col>
      <xdr:colOff>177800</xdr:colOff>
      <xdr:row>57</xdr:row>
      <xdr:rowOff>120792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8855"/>
          <a:ext cx="889000" cy="5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120792</xdr:rowOff>
    </xdr:from>
    <xdr:to>
      <xdr:col>15</xdr:col>
      <xdr:colOff>50800</xdr:colOff>
      <xdr:row>57</xdr:row>
      <xdr:rowOff>157351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3442"/>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157351</xdr:rowOff>
    </xdr:from>
    <xdr:to>
      <xdr:col>10</xdr:col>
      <xdr:colOff>114300</xdr:colOff>
      <xdr:row>58</xdr:row>
      <xdr:rowOff>23571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0001"/>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50871</xdr:rowOff>
    </xdr:from>
    <xdr:to>
      <xdr:col>24</xdr:col>
      <xdr:colOff>114300</xdr:colOff>
      <xdr:row>57</xdr:row>
      <xdr:rowOff>152471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29298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15405</xdr:rowOff>
    </xdr:from>
    <xdr:to>
      <xdr:col>20</xdr:col>
      <xdr:colOff>38100</xdr:colOff>
      <xdr:row>57</xdr:row>
      <xdr:rowOff>117005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108132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69992</xdr:rowOff>
    </xdr:from>
    <xdr:to>
      <xdr:col>15</xdr:col>
      <xdr:colOff>101600</xdr:colOff>
      <xdr:row>58</xdr:row>
      <xdr:rowOff>142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162719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106551</xdr:rowOff>
    </xdr:from>
    <xdr:to>
      <xdr:col>10</xdr:col>
      <xdr:colOff>165100</xdr:colOff>
      <xdr:row>58</xdr:row>
      <xdr:rowOff>36701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27828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144221</xdr:rowOff>
    </xdr:from>
    <xdr:to>
      <xdr:col>6</xdr:col>
      <xdr:colOff>38100</xdr:colOff>
      <xdr:row>58</xdr:row>
      <xdr:rowOff>74371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65498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xdr:rowOff>
    </xdr:from>
    <xdr:to>
      <xdr:col>24</xdr:col>
      <xdr:colOff>63500</xdr:colOff>
      <xdr:row>78</xdr:row>
      <xdr:rowOff>5832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8383"/>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163978</xdr:rowOff>
    </xdr:from>
    <xdr:to>
      <xdr:col>19</xdr:col>
      <xdr:colOff>177800</xdr:colOff>
      <xdr:row>78</xdr:row>
      <xdr:rowOff>5832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628"/>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163978</xdr:rowOff>
    </xdr:from>
    <xdr:to>
      <xdr:col>15</xdr:col>
      <xdr:colOff>50800</xdr:colOff>
      <xdr:row>78</xdr:row>
      <xdr:rowOff>16759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562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16759</xdr:rowOff>
    </xdr:from>
    <xdr:to>
      <xdr:col>10</xdr:col>
      <xdr:colOff>114300</xdr:colOff>
      <xdr:row>78</xdr:row>
      <xdr:rowOff>20690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9859"/>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125933</xdr:rowOff>
    </xdr:from>
    <xdr:to>
      <xdr:col>24</xdr:col>
      <xdr:colOff>114300</xdr:colOff>
      <xdr:row>78</xdr:row>
      <xdr:rowOff>56083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126482</xdr:rowOff>
    </xdr:from>
    <xdr:to>
      <xdr:col>20</xdr:col>
      <xdr:colOff>38100</xdr:colOff>
      <xdr:row>78</xdr:row>
      <xdr:rowOff>56632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47759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113178</xdr:rowOff>
    </xdr:from>
    <xdr:to>
      <xdr:col>15</xdr:col>
      <xdr:colOff>101600</xdr:colOff>
      <xdr:row>78</xdr:row>
      <xdr:rowOff>43328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137409</xdr:rowOff>
    </xdr:from>
    <xdr:to>
      <xdr:col>10</xdr:col>
      <xdr:colOff>165100</xdr:colOff>
      <xdr:row>78</xdr:row>
      <xdr:rowOff>67559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141340</xdr:rowOff>
    </xdr:from>
    <xdr:to>
      <xdr:col>6</xdr:col>
      <xdr:colOff>38100</xdr:colOff>
      <xdr:row>78</xdr:row>
      <xdr:rowOff>71490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62617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13170</xdr:rowOff>
    </xdr:from>
    <xdr:to>
      <xdr:col>24</xdr:col>
      <xdr:colOff>63500</xdr:colOff>
      <xdr:row>98</xdr:row>
      <xdr:rowOff>69895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72370"/>
          <a:ext cx="838200" cy="39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49061</xdr:rowOff>
    </xdr:from>
    <xdr:to>
      <xdr:col>19</xdr:col>
      <xdr:colOff>177800</xdr:colOff>
      <xdr:row>98</xdr:row>
      <xdr:rowOff>69895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51161"/>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49061</xdr:rowOff>
    </xdr:from>
    <xdr:to>
      <xdr:col>15</xdr:col>
      <xdr:colOff>50800</xdr:colOff>
      <xdr:row>98</xdr:row>
      <xdr:rowOff>61551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1161"/>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50285</xdr:rowOff>
    </xdr:from>
    <xdr:to>
      <xdr:col>10</xdr:col>
      <xdr:colOff>114300</xdr:colOff>
      <xdr:row>98</xdr:row>
      <xdr:rowOff>61551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52385"/>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133820</xdr:rowOff>
    </xdr:from>
    <xdr:to>
      <xdr:col>24</xdr:col>
      <xdr:colOff>114300</xdr:colOff>
      <xdr:row>96</xdr:row>
      <xdr:rowOff>63970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112247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19095</xdr:rowOff>
    </xdr:from>
    <xdr:to>
      <xdr:col>20</xdr:col>
      <xdr:colOff>38100</xdr:colOff>
      <xdr:row>98</xdr:row>
      <xdr:rowOff>120695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111822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169711</xdr:rowOff>
    </xdr:from>
    <xdr:to>
      <xdr:col>15</xdr:col>
      <xdr:colOff>101600</xdr:colOff>
      <xdr:row>98</xdr:row>
      <xdr:rowOff>99861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90988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10751</xdr:rowOff>
    </xdr:from>
    <xdr:to>
      <xdr:col>10</xdr:col>
      <xdr:colOff>165100</xdr:colOff>
      <xdr:row>98</xdr:row>
      <xdr:rowOff>112351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103478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170935</xdr:rowOff>
    </xdr:from>
    <xdr:to>
      <xdr:col>6</xdr:col>
      <xdr:colOff>38100</xdr:colOff>
      <xdr:row>98</xdr:row>
      <xdr:rowOff>101085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92212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105519</xdr:rowOff>
    </xdr:from>
    <xdr:to>
      <xdr:col>55</xdr:col>
      <xdr:colOff>0</xdr:colOff>
      <xdr:row>38</xdr:row>
      <xdr:rowOff>63152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20469"/>
          <a:ext cx="838200" cy="115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105519</xdr:rowOff>
    </xdr:from>
    <xdr:to>
      <xdr:col>50</xdr:col>
      <xdr:colOff>114300</xdr:colOff>
      <xdr:row>39</xdr:row>
      <xdr:rowOff>18510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20469"/>
          <a:ext cx="889000" cy="128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18510</xdr:rowOff>
    </xdr:from>
    <xdr:to>
      <xdr:col>45</xdr:col>
      <xdr:colOff>177800</xdr:colOff>
      <xdr:row>39</xdr:row>
      <xdr:rowOff>94710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05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94710</xdr:rowOff>
    </xdr:from>
    <xdr:to>
      <xdr:col>41</xdr:col>
      <xdr:colOff>50800</xdr:colOff>
      <xdr:row>39</xdr:row>
      <xdr:rowOff>97594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81260"/>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12352</xdr:rowOff>
    </xdr:from>
    <xdr:to>
      <xdr:col>55</xdr:col>
      <xdr:colOff>50800</xdr:colOff>
      <xdr:row>38</xdr:row>
      <xdr:rowOff>113952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162229</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54719</xdr:rowOff>
    </xdr:from>
    <xdr:to>
      <xdr:col>50</xdr:col>
      <xdr:colOff>165100</xdr:colOff>
      <xdr:row>31</xdr:row>
      <xdr:rowOff>156319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147446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6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139160</xdr:rowOff>
    </xdr:from>
    <xdr:to>
      <xdr:col>46</xdr:col>
      <xdr:colOff>38100</xdr:colOff>
      <xdr:row>39</xdr:row>
      <xdr:rowOff>69310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60437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7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43910</xdr:rowOff>
    </xdr:from>
    <xdr:to>
      <xdr:col>41</xdr:col>
      <xdr:colOff>101600</xdr:colOff>
      <xdr:row>39</xdr:row>
      <xdr:rowOff>145510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136637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46794</xdr:rowOff>
    </xdr:from>
    <xdr:to>
      <xdr:col>36</xdr:col>
      <xdr:colOff>165100</xdr:colOff>
      <xdr:row>39</xdr:row>
      <xdr:rowOff>148394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139521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62639</xdr:rowOff>
    </xdr:from>
    <xdr:to>
      <xdr:col>55</xdr:col>
      <xdr:colOff>0</xdr:colOff>
      <xdr:row>57</xdr:row>
      <xdr:rowOff>105593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492389"/>
          <a:ext cx="838200" cy="38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43223</xdr:rowOff>
    </xdr:from>
    <xdr:to>
      <xdr:col>50</xdr:col>
      <xdr:colOff>114300</xdr:colOff>
      <xdr:row>57</xdr:row>
      <xdr:rowOff>105593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15873"/>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43223</xdr:rowOff>
    </xdr:from>
    <xdr:to>
      <xdr:col>45</xdr:col>
      <xdr:colOff>177800</xdr:colOff>
      <xdr:row>58</xdr:row>
      <xdr:rowOff>9688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15873"/>
          <a:ext cx="889000" cy="1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158042</xdr:rowOff>
    </xdr:from>
    <xdr:to>
      <xdr:col>41</xdr:col>
      <xdr:colOff>50800</xdr:colOff>
      <xdr:row>58</xdr:row>
      <xdr:rowOff>9688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3069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11839</xdr:rowOff>
    </xdr:from>
    <xdr:to>
      <xdr:col>55</xdr:col>
      <xdr:colOff>50800</xdr:colOff>
      <xdr:row>55</xdr:row>
      <xdr:rowOff>113439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34716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54793</xdr:rowOff>
    </xdr:from>
    <xdr:to>
      <xdr:col>50</xdr:col>
      <xdr:colOff>165100</xdr:colOff>
      <xdr:row>57</xdr:row>
      <xdr:rowOff>156393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147520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163873</xdr:rowOff>
    </xdr:from>
    <xdr:to>
      <xdr:col>46</xdr:col>
      <xdr:colOff>38100</xdr:colOff>
      <xdr:row>57</xdr:row>
      <xdr:rowOff>94023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85150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130338</xdr:rowOff>
    </xdr:from>
    <xdr:to>
      <xdr:col>41</xdr:col>
      <xdr:colOff>101600</xdr:colOff>
      <xdr:row>58</xdr:row>
      <xdr:rowOff>60488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51615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107242</xdr:rowOff>
    </xdr:from>
    <xdr:to>
      <xdr:col>36</xdr:col>
      <xdr:colOff>165100</xdr:colOff>
      <xdr:row>58</xdr:row>
      <xdr:rowOff>37392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28519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35840</xdr:rowOff>
    </xdr:from>
    <xdr:to>
      <xdr:col>55</xdr:col>
      <xdr:colOff>0</xdr:colOff>
      <xdr:row>77</xdr:row>
      <xdr:rowOff>25361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208790"/>
          <a:ext cx="838200" cy="10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139757</xdr:rowOff>
    </xdr:from>
    <xdr:to>
      <xdr:col>50</xdr:col>
      <xdr:colOff>114300</xdr:colOff>
      <xdr:row>77</xdr:row>
      <xdr:rowOff>25361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98507"/>
          <a:ext cx="889000" cy="22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139757</xdr:rowOff>
    </xdr:from>
    <xdr:to>
      <xdr:col>45</xdr:col>
      <xdr:colOff>177800</xdr:colOff>
      <xdr:row>79</xdr:row>
      <xdr:rowOff>8237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998507"/>
          <a:ext cx="889000" cy="5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8237</xdr:rowOff>
    </xdr:from>
    <xdr:to>
      <xdr:col>41</xdr:col>
      <xdr:colOff>50800</xdr:colOff>
      <xdr:row>79</xdr:row>
      <xdr:rowOff>38525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52787"/>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156490</xdr:rowOff>
    </xdr:from>
    <xdr:to>
      <xdr:col>55</xdr:col>
      <xdr:colOff>50800</xdr:colOff>
      <xdr:row>71</xdr:row>
      <xdr:rowOff>86640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1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109517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1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146011</xdr:rowOff>
    </xdr:from>
    <xdr:to>
      <xdr:col>50</xdr:col>
      <xdr:colOff>165100</xdr:colOff>
      <xdr:row>77</xdr:row>
      <xdr:rowOff>76161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92689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88957</xdr:rowOff>
    </xdr:from>
    <xdr:to>
      <xdr:col>46</xdr:col>
      <xdr:colOff>38100</xdr:colOff>
      <xdr:row>76</xdr:row>
      <xdr:rowOff>19107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35634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128887</xdr:rowOff>
    </xdr:from>
    <xdr:to>
      <xdr:col>41</xdr:col>
      <xdr:colOff>101600</xdr:colOff>
      <xdr:row>79</xdr:row>
      <xdr:rowOff>59037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50164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159175</xdr:rowOff>
    </xdr:from>
    <xdr:to>
      <xdr:col>36</xdr:col>
      <xdr:colOff>165100</xdr:colOff>
      <xdr:row>79</xdr:row>
      <xdr:rowOff>89325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80452</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145425</xdr:rowOff>
    </xdr:from>
    <xdr:to>
      <xdr:col>55</xdr:col>
      <xdr:colOff>0</xdr:colOff>
      <xdr:row>98</xdr:row>
      <xdr:rowOff>155659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47525"/>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145425</xdr:rowOff>
    </xdr:from>
    <xdr:to>
      <xdr:col>50</xdr:col>
      <xdr:colOff>114300</xdr:colOff>
      <xdr:row>99</xdr:row>
      <xdr:rowOff>9671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47525"/>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7885</xdr:rowOff>
    </xdr:from>
    <xdr:to>
      <xdr:col>45</xdr:col>
      <xdr:colOff>177800</xdr:colOff>
      <xdr:row>99</xdr:row>
      <xdr:rowOff>9671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81435"/>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7885</xdr:rowOff>
    </xdr:from>
    <xdr:to>
      <xdr:col>41</xdr:col>
      <xdr:colOff>50800</xdr:colOff>
      <xdr:row>99</xdr:row>
      <xdr:rowOff>13774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81435"/>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104859</xdr:rowOff>
    </xdr:from>
    <xdr:to>
      <xdr:col>55</xdr:col>
      <xdr:colOff>50800</xdr:colOff>
      <xdr:row>99</xdr:row>
      <xdr:rowOff>35009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19786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94625</xdr:rowOff>
    </xdr:from>
    <xdr:to>
      <xdr:col>50</xdr:col>
      <xdr:colOff>165100</xdr:colOff>
      <xdr:row>99</xdr:row>
      <xdr:rowOff>24775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15902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130321</xdr:rowOff>
    </xdr:from>
    <xdr:to>
      <xdr:col>46</xdr:col>
      <xdr:colOff>38100</xdr:colOff>
      <xdr:row>99</xdr:row>
      <xdr:rowOff>60471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51598</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515428" y="170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128535</xdr:rowOff>
    </xdr:from>
    <xdr:to>
      <xdr:col>41</xdr:col>
      <xdr:colOff>101600</xdr:colOff>
      <xdr:row>99</xdr:row>
      <xdr:rowOff>58685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49812</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702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134424</xdr:rowOff>
    </xdr:from>
    <xdr:to>
      <xdr:col>36</xdr:col>
      <xdr:colOff>165100</xdr:colOff>
      <xdr:row>99</xdr:row>
      <xdr:rowOff>64574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55701</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428" y="170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106153</xdr:rowOff>
    </xdr:from>
    <xdr:to>
      <xdr:col>85</xdr:col>
      <xdr:colOff>127000</xdr:colOff>
      <xdr:row>77</xdr:row>
      <xdr:rowOff>124003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07803"/>
          <a:ext cx="8382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124003</xdr:rowOff>
    </xdr:from>
    <xdr:to>
      <xdr:col>81</xdr:col>
      <xdr:colOff>50800</xdr:colOff>
      <xdr:row>77</xdr:row>
      <xdr:rowOff>124670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565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92951</xdr:rowOff>
    </xdr:from>
    <xdr:to>
      <xdr:col>76</xdr:col>
      <xdr:colOff>114300</xdr:colOff>
      <xdr:row>77</xdr:row>
      <xdr:rowOff>124670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94601"/>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58338</xdr:rowOff>
    </xdr:from>
    <xdr:to>
      <xdr:col>71</xdr:col>
      <xdr:colOff>177800</xdr:colOff>
      <xdr:row>77</xdr:row>
      <xdr:rowOff>92951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9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55353</xdr:rowOff>
    </xdr:from>
    <xdr:to>
      <xdr:col>85</xdr:col>
      <xdr:colOff>177800</xdr:colOff>
      <xdr:row>77</xdr:row>
      <xdr:rowOff>156953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141730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73203</xdr:rowOff>
    </xdr:from>
    <xdr:to>
      <xdr:col>81</xdr:col>
      <xdr:colOff>101600</xdr:colOff>
      <xdr:row>78</xdr:row>
      <xdr:rowOff>3353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165930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73870</xdr:rowOff>
    </xdr:from>
    <xdr:to>
      <xdr:col>76</xdr:col>
      <xdr:colOff>165100</xdr:colOff>
      <xdr:row>78</xdr:row>
      <xdr:rowOff>4020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42151</xdr:rowOff>
    </xdr:from>
    <xdr:to>
      <xdr:col>72</xdr:col>
      <xdr:colOff>38100</xdr:colOff>
      <xdr:row>77</xdr:row>
      <xdr:rowOff>143751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134878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7538</xdr:rowOff>
    </xdr:from>
    <xdr:to>
      <xdr:col>67</xdr:col>
      <xdr:colOff>101600</xdr:colOff>
      <xdr:row>77</xdr:row>
      <xdr:rowOff>109138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100265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9517</xdr:rowOff>
    </xdr:from>
    <xdr:to>
      <xdr:col>85</xdr:col>
      <xdr:colOff>127000</xdr:colOff>
      <xdr:row>98</xdr:row>
      <xdr:rowOff>22583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11617"/>
          <a:ext cx="8382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4288</xdr:rowOff>
    </xdr:from>
    <xdr:to>
      <xdr:col>81</xdr:col>
      <xdr:colOff>50800</xdr:colOff>
      <xdr:row>98</xdr:row>
      <xdr:rowOff>9517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06388"/>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145546</xdr:rowOff>
    </xdr:from>
    <xdr:to>
      <xdr:col>76</xdr:col>
      <xdr:colOff>114300</xdr:colOff>
      <xdr:row>98</xdr:row>
      <xdr:rowOff>4288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76196"/>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145546</xdr:rowOff>
    </xdr:from>
    <xdr:to>
      <xdr:col>71</xdr:col>
      <xdr:colOff>177800</xdr:colOff>
      <xdr:row>98</xdr:row>
      <xdr:rowOff>3866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76196"/>
          <a:ext cx="889000" cy="2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143233</xdr:rowOff>
    </xdr:from>
    <xdr:to>
      <xdr:col>85</xdr:col>
      <xdr:colOff>177800</xdr:colOff>
      <xdr:row>98</xdr:row>
      <xdr:rowOff>73383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58160</xdr:rowOff>
    </xdr:from>
    <xdr:ext cx="378565"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130167</xdr:rowOff>
    </xdr:from>
    <xdr:to>
      <xdr:col>81</xdr:col>
      <xdr:colOff>101600</xdr:colOff>
      <xdr:row>98</xdr:row>
      <xdr:rowOff>60317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51444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85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124938</xdr:rowOff>
    </xdr:from>
    <xdr:to>
      <xdr:col>76</xdr:col>
      <xdr:colOff>165100</xdr:colOff>
      <xdr:row>98</xdr:row>
      <xdr:rowOff>55088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46215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8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94746</xdr:rowOff>
    </xdr:from>
    <xdr:to>
      <xdr:col>72</xdr:col>
      <xdr:colOff>38100</xdr:colOff>
      <xdr:row>98</xdr:row>
      <xdr:rowOff>24896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16023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8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124516</xdr:rowOff>
    </xdr:from>
    <xdr:to>
      <xdr:col>67</xdr:col>
      <xdr:colOff>101600</xdr:colOff>
      <xdr:row>98</xdr:row>
      <xdr:rowOff>54666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45793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84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108131</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937431"/>
          <a:ext cx="1269" cy="84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54808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7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108131</xdr:rowOff>
    </xdr:from>
    <xdr:to>
      <xdr:col>116</xdr:col>
      <xdr:colOff>152400</xdr:colOff>
      <xdr:row>34</xdr:row>
      <xdr:rowOff>108131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93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6459</xdr:rowOff>
    </xdr:from>
    <xdr:to>
      <xdr:col>116</xdr:col>
      <xdr:colOff>63500</xdr:colOff>
      <xdr:row>35</xdr:row>
      <xdr:rowOff>117058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321409"/>
          <a:ext cx="838200" cy="79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163121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13244</xdr:rowOff>
    </xdr:from>
    <xdr:to>
      <xdr:col>116</xdr:col>
      <xdr:colOff>114300</xdr:colOff>
      <xdr:row>38</xdr:row>
      <xdr:rowOff>114844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6459</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5321409"/>
          <a:ext cx="889000" cy="14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63953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24256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51688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66258</xdr:rowOff>
    </xdr:from>
    <xdr:to>
      <xdr:col>116</xdr:col>
      <xdr:colOff>114300</xdr:colOff>
      <xdr:row>35</xdr:row>
      <xdr:rowOff>167858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0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89135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91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127109</xdr:rowOff>
    </xdr:from>
    <xdr:to>
      <xdr:col>112</xdr:col>
      <xdr:colOff>38100</xdr:colOff>
      <xdr:row>31</xdr:row>
      <xdr:rowOff>57259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2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73786</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0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69977</xdr:rowOff>
    </xdr:from>
    <xdr:to>
      <xdr:col>116</xdr:col>
      <xdr:colOff>63500</xdr:colOff>
      <xdr:row>58</xdr:row>
      <xdr:rowOff>94869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14077"/>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56388</xdr:rowOff>
    </xdr:from>
    <xdr:to>
      <xdr:col>111</xdr:col>
      <xdr:colOff>177800</xdr:colOff>
      <xdr:row>58</xdr:row>
      <xdr:rowOff>69977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00488"/>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43180</xdr:rowOff>
    </xdr:from>
    <xdr:to>
      <xdr:col>107</xdr:col>
      <xdr:colOff>50800</xdr:colOff>
      <xdr:row>58</xdr:row>
      <xdr:rowOff>56388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87280"/>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34925</xdr:rowOff>
    </xdr:from>
    <xdr:to>
      <xdr:col>102</xdr:col>
      <xdr:colOff>114300</xdr:colOff>
      <xdr:row>58</xdr:row>
      <xdr:rowOff>43180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902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44069</xdr:rowOff>
    </xdr:from>
    <xdr:to>
      <xdr:col>116</xdr:col>
      <xdr:colOff>114300</xdr:colOff>
      <xdr:row>58</xdr:row>
      <xdr:rowOff>145669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130446</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0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19177</xdr:rowOff>
    </xdr:from>
    <xdr:to>
      <xdr:col>112</xdr:col>
      <xdr:colOff>38100</xdr:colOff>
      <xdr:row>58</xdr:row>
      <xdr:rowOff>120777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111904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5588</xdr:rowOff>
    </xdr:from>
    <xdr:to>
      <xdr:col>107</xdr:col>
      <xdr:colOff>101600</xdr:colOff>
      <xdr:row>58</xdr:row>
      <xdr:rowOff>107188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98315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4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163830</xdr:rowOff>
    </xdr:from>
    <xdr:to>
      <xdr:col>102</xdr:col>
      <xdr:colOff>165100</xdr:colOff>
      <xdr:row>58</xdr:row>
      <xdr:rowOff>93980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85107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155575</xdr:rowOff>
    </xdr:from>
    <xdr:to>
      <xdr:col>98</xdr:col>
      <xdr:colOff>38100</xdr:colOff>
      <xdr:row>58</xdr:row>
      <xdr:rowOff>85725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76852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170126</xdr:rowOff>
    </xdr:from>
    <xdr:to>
      <xdr:col>116</xdr:col>
      <xdr:colOff>63500</xdr:colOff>
      <xdr:row>78</xdr:row>
      <xdr:rowOff>1305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7177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121572</xdr:rowOff>
    </xdr:from>
    <xdr:to>
      <xdr:col>111</xdr:col>
      <xdr:colOff>177800</xdr:colOff>
      <xdr:row>78</xdr:row>
      <xdr:rowOff>1305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980322"/>
          <a:ext cx="889000" cy="39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121572</xdr:rowOff>
    </xdr:from>
    <xdr:to>
      <xdr:col>107</xdr:col>
      <xdr:colOff>50800</xdr:colOff>
      <xdr:row>75</xdr:row>
      <xdr:rowOff>156136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980322"/>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142009</xdr:rowOff>
    </xdr:from>
    <xdr:to>
      <xdr:col>102</xdr:col>
      <xdr:colOff>114300</xdr:colOff>
      <xdr:row>75</xdr:row>
      <xdr:rowOff>156136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00759"/>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119326</xdr:rowOff>
    </xdr:from>
    <xdr:to>
      <xdr:col>116</xdr:col>
      <xdr:colOff>114300</xdr:colOff>
      <xdr:row>78</xdr:row>
      <xdr:rowOff>49476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97753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121955</xdr:rowOff>
    </xdr:from>
    <xdr:to>
      <xdr:col>112</xdr:col>
      <xdr:colOff>38100</xdr:colOff>
      <xdr:row>78</xdr:row>
      <xdr:rowOff>52105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43232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70772</xdr:rowOff>
    </xdr:from>
    <xdr:to>
      <xdr:col>107</xdr:col>
      <xdr:colOff>101600</xdr:colOff>
      <xdr:row>76</xdr:row>
      <xdr:rowOff>921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29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163499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105336</xdr:rowOff>
    </xdr:from>
    <xdr:to>
      <xdr:col>102</xdr:col>
      <xdr:colOff>165100</xdr:colOff>
      <xdr:row>76</xdr:row>
      <xdr:rowOff>35486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26613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91209</xdr:rowOff>
    </xdr:from>
    <xdr:to>
      <xdr:col>98</xdr:col>
      <xdr:colOff>38100</xdr:colOff>
      <xdr:row>76</xdr:row>
      <xdr:rowOff>21360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499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12485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4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は、類似団体内平均値と比べて概ね低い数値で推移している。ただし、投資及び出資金については、下水道事業会計の法適応に伴う出資金の増加により類似団体平均値を上回った。また、屋内温水プール整備事業により新規整備に係る普通建設事業費は類似団体内平均値を大きく上回った。普通建設事業費は今後も大型事業が控えていることから高い水準で推移すること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円増加しており、施設等の職員数の増加が要因として挙げられる。物件費は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円減少しており、令和２年度のＧＩＧＡスクール構想に係る小中学校のタブレット購入の皆減が要因として挙げられる。扶助費は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24,474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円増加しており、コロナ対策に係る給付金の増加が要因として挙げられる。補助費等は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106,358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円減少しており、大部分は令和２年度の定額給付金の皆減による。普通建設事業費は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50,637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円増加しており、屋内温水プールの整備に係る費用が多大であったことが要因として挙げられる。積立金は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おり、屋内温水プールの整備のための目的基金への積立てを取りやめたことが要因として挙げられる。今後も、将来のまちづくりを見据えた中で必要と考えられる大型施設の建設事業や公園整備等が見込まれるが、事業費が過大とならないように、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42,281
26.38
18,253,846
17,126,836
1,076,407
9,564,248
8,450,840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83693</xdr:rowOff>
    </xdr:from>
    <xdr:to>
      <xdr:col>24</xdr:col>
      <xdr:colOff>63500</xdr:colOff>
      <xdr:row>37</xdr:row>
      <xdr:rowOff>85979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73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33020</xdr:rowOff>
    </xdr:from>
    <xdr:to>
      <xdr:col>19</xdr:col>
      <xdr:colOff>177800</xdr:colOff>
      <xdr:row>37</xdr:row>
      <xdr:rowOff>83693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667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24638</xdr:rowOff>
    </xdr:from>
    <xdr:to>
      <xdr:col>15</xdr:col>
      <xdr:colOff>50800</xdr:colOff>
      <xdr:row>37</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82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161417</xdr:rowOff>
    </xdr:from>
    <xdr:to>
      <xdr:col>10</xdr:col>
      <xdr:colOff>114300</xdr:colOff>
      <xdr:row>37</xdr:row>
      <xdr:rowOff>24638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3617"/>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35179</xdr:rowOff>
    </xdr:from>
    <xdr:to>
      <xdr:col>24</xdr:col>
      <xdr:colOff>114300</xdr:colOff>
      <xdr:row>37</xdr:row>
      <xdr:rowOff>136779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32893</xdr:rowOff>
    </xdr:from>
    <xdr:to>
      <xdr:col>20</xdr:col>
      <xdr:colOff>38100</xdr:colOff>
      <xdr:row>37</xdr:row>
      <xdr:rowOff>134493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125620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153670</xdr:rowOff>
    </xdr:from>
    <xdr:to>
      <xdr:col>15</xdr:col>
      <xdr:colOff>101600</xdr:colOff>
      <xdr:row>37</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145288</xdr:rowOff>
    </xdr:from>
    <xdr:to>
      <xdr:col>10</xdr:col>
      <xdr:colOff>165100</xdr:colOff>
      <xdr:row>37</xdr:row>
      <xdr:rowOff>75438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66565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110617</xdr:rowOff>
    </xdr:from>
    <xdr:to>
      <xdr:col>6</xdr:col>
      <xdr:colOff>38100</xdr:colOff>
      <xdr:row>37</xdr:row>
      <xdr:rowOff>40767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31894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12119</xdr:rowOff>
    </xdr:from>
    <xdr:to>
      <xdr:col>24</xdr:col>
      <xdr:colOff>63500</xdr:colOff>
      <xdr:row>58</xdr:row>
      <xdr:rowOff>168232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4769"/>
          <a:ext cx="838200" cy="3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12119</xdr:rowOff>
    </xdr:from>
    <xdr:to>
      <xdr:col>19</xdr:col>
      <xdr:colOff>177800</xdr:colOff>
      <xdr:row>58</xdr:row>
      <xdr:rowOff>162782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84769"/>
          <a:ext cx="8890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162782</xdr:rowOff>
    </xdr:from>
    <xdr:to>
      <xdr:col>15</xdr:col>
      <xdr:colOff>50800</xdr:colOff>
      <xdr:row>59</xdr:row>
      <xdr:rowOff>802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06882"/>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802</xdr:rowOff>
    </xdr:from>
    <xdr:to>
      <xdr:col>10</xdr:col>
      <xdr:colOff>114300</xdr:colOff>
      <xdr:row>59</xdr:row>
      <xdr:rowOff>6616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635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117432</xdr:rowOff>
    </xdr:from>
    <xdr:to>
      <xdr:col>24</xdr:col>
      <xdr:colOff>114300</xdr:colOff>
      <xdr:row>59</xdr:row>
      <xdr:rowOff>47582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32359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132769</xdr:rowOff>
    </xdr:from>
    <xdr:to>
      <xdr:col>20</xdr:col>
      <xdr:colOff>38100</xdr:colOff>
      <xdr:row>57</xdr:row>
      <xdr:rowOff>62919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54046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2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111982</xdr:rowOff>
    </xdr:from>
    <xdr:to>
      <xdr:col>15</xdr:col>
      <xdr:colOff>101600</xdr:colOff>
      <xdr:row>59</xdr:row>
      <xdr:rowOff>42132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33259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121452</xdr:rowOff>
    </xdr:from>
    <xdr:to>
      <xdr:col>10</xdr:col>
      <xdr:colOff>165100</xdr:colOff>
      <xdr:row>59</xdr:row>
      <xdr:rowOff>51602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42729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127266</xdr:rowOff>
    </xdr:from>
    <xdr:to>
      <xdr:col>6</xdr:col>
      <xdr:colOff>38100</xdr:colOff>
      <xdr:row>59</xdr:row>
      <xdr:rowOff>57416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48543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65252</xdr:rowOff>
    </xdr:from>
    <xdr:to>
      <xdr:col>24</xdr:col>
      <xdr:colOff>63500</xdr:colOff>
      <xdr:row>78</xdr:row>
      <xdr:rowOff>166688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66902"/>
          <a:ext cx="838200" cy="2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166688</xdr:rowOff>
    </xdr:from>
    <xdr:to>
      <xdr:col>19</xdr:col>
      <xdr:colOff>177800</xdr:colOff>
      <xdr:row>79</xdr:row>
      <xdr:rowOff>79172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39788"/>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56286</xdr:rowOff>
    </xdr:from>
    <xdr:to>
      <xdr:col>15</xdr:col>
      <xdr:colOff>50800</xdr:colOff>
      <xdr:row>79</xdr:row>
      <xdr:rowOff>79172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600836"/>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56286</xdr:rowOff>
    </xdr:from>
    <xdr:to>
      <xdr:col>10</xdr:col>
      <xdr:colOff>114300</xdr:colOff>
      <xdr:row>79</xdr:row>
      <xdr:rowOff>122568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00836"/>
          <a:ext cx="8890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14452</xdr:rowOff>
    </xdr:from>
    <xdr:to>
      <xdr:col>24</xdr:col>
      <xdr:colOff>114300</xdr:colOff>
      <xdr:row>77</xdr:row>
      <xdr:rowOff>116052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164329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115888</xdr:rowOff>
    </xdr:from>
    <xdr:to>
      <xdr:col>20</xdr:col>
      <xdr:colOff>38100</xdr:colOff>
      <xdr:row>79</xdr:row>
      <xdr:rowOff>46038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37165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8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28372</xdr:rowOff>
    </xdr:from>
    <xdr:to>
      <xdr:col>15</xdr:col>
      <xdr:colOff>101600</xdr:colOff>
      <xdr:row>79</xdr:row>
      <xdr:rowOff>129972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121099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6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5486</xdr:rowOff>
    </xdr:from>
    <xdr:to>
      <xdr:col>10</xdr:col>
      <xdr:colOff>165100</xdr:colOff>
      <xdr:row>79</xdr:row>
      <xdr:rowOff>107086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98213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71768</xdr:rowOff>
    </xdr:from>
    <xdr:to>
      <xdr:col>6</xdr:col>
      <xdr:colOff>38100</xdr:colOff>
      <xdr:row>80</xdr:row>
      <xdr:rowOff>1918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164495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0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46464</xdr:rowOff>
    </xdr:from>
    <xdr:to>
      <xdr:col>24</xdr:col>
      <xdr:colOff>63500</xdr:colOff>
      <xdr:row>97</xdr:row>
      <xdr:rowOff>132907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05664"/>
          <a:ext cx="838200" cy="2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132907</xdr:rowOff>
    </xdr:from>
    <xdr:to>
      <xdr:col>19</xdr:col>
      <xdr:colOff>177800</xdr:colOff>
      <xdr:row>98</xdr:row>
      <xdr:rowOff>76279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63557"/>
          <a:ext cx="889000" cy="1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76279</xdr:rowOff>
    </xdr:from>
    <xdr:to>
      <xdr:col>15</xdr:col>
      <xdr:colOff>50800</xdr:colOff>
      <xdr:row>98</xdr:row>
      <xdr:rowOff>136630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78379"/>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136630</xdr:rowOff>
    </xdr:from>
    <xdr:to>
      <xdr:col>10</xdr:col>
      <xdr:colOff>114300</xdr:colOff>
      <xdr:row>98</xdr:row>
      <xdr:rowOff>170659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8730"/>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167114</xdr:rowOff>
    </xdr:from>
    <xdr:to>
      <xdr:col>24</xdr:col>
      <xdr:colOff>114300</xdr:colOff>
      <xdr:row>96</xdr:row>
      <xdr:rowOff>97264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145541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82107</xdr:rowOff>
    </xdr:from>
    <xdr:to>
      <xdr:col>20</xdr:col>
      <xdr:colOff>38100</xdr:colOff>
      <xdr:row>98</xdr:row>
      <xdr:rowOff>12257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25479</xdr:rowOff>
    </xdr:from>
    <xdr:to>
      <xdr:col>15</xdr:col>
      <xdr:colOff>101600</xdr:colOff>
      <xdr:row>98</xdr:row>
      <xdr:rowOff>127079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118206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85830</xdr:rowOff>
    </xdr:from>
    <xdr:to>
      <xdr:col>10</xdr:col>
      <xdr:colOff>165100</xdr:colOff>
      <xdr:row>99</xdr:row>
      <xdr:rowOff>15980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7107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119859</xdr:rowOff>
    </xdr:from>
    <xdr:to>
      <xdr:col>6</xdr:col>
      <xdr:colOff>38100</xdr:colOff>
      <xdr:row>99</xdr:row>
      <xdr:rowOff>50009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41136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6350</xdr:rowOff>
    </xdr:from>
    <xdr:to>
      <xdr:col>55</xdr:col>
      <xdr:colOff>0</xdr:colOff>
      <xdr:row>38</xdr:row>
      <xdr:rowOff>21590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21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6350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0163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145034</xdr:rowOff>
    </xdr:from>
    <xdr:to>
      <xdr:col>45</xdr:col>
      <xdr:colOff>177800</xdr:colOff>
      <xdr:row>37</xdr:row>
      <xdr:rowOff>157988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886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130937</xdr:rowOff>
    </xdr:from>
    <xdr:to>
      <xdr:col>41</xdr:col>
      <xdr:colOff>50800</xdr:colOff>
      <xdr:row>37</xdr:row>
      <xdr:rowOff>145034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745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120667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127000</xdr:rowOff>
    </xdr:from>
    <xdr:to>
      <xdr:col>50</xdr:col>
      <xdr:colOff>165100</xdr:colOff>
      <xdr:row>38</xdr:row>
      <xdr:rowOff>57150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48277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6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94234</xdr:rowOff>
    </xdr:from>
    <xdr:to>
      <xdr:col>41</xdr:col>
      <xdr:colOff>101600</xdr:colOff>
      <xdr:row>38</xdr:row>
      <xdr:rowOff>24385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15511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80137</xdr:rowOff>
    </xdr:from>
    <xdr:to>
      <xdr:col>36</xdr:col>
      <xdr:colOff>165100</xdr:colOff>
      <xdr:row>38</xdr:row>
      <xdr:rowOff>10287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68697</xdr:rowOff>
    </xdr:from>
    <xdr:to>
      <xdr:col>55</xdr:col>
      <xdr:colOff>0</xdr:colOff>
      <xdr:row>58</xdr:row>
      <xdr:rowOff>75257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12797"/>
          <a:ext cx="838200" cy="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108336</xdr:rowOff>
    </xdr:from>
    <xdr:to>
      <xdr:col>50</xdr:col>
      <xdr:colOff>114300</xdr:colOff>
      <xdr:row>58</xdr:row>
      <xdr:rowOff>75257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80986"/>
          <a:ext cx="8890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108336</xdr:rowOff>
    </xdr:from>
    <xdr:to>
      <xdr:col>45</xdr:col>
      <xdr:colOff>177800</xdr:colOff>
      <xdr:row>58</xdr:row>
      <xdr:rowOff>32372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80986"/>
          <a:ext cx="8890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6197</xdr:rowOff>
    </xdr:from>
    <xdr:to>
      <xdr:col>41</xdr:col>
      <xdr:colOff>50800</xdr:colOff>
      <xdr:row>58</xdr:row>
      <xdr:rowOff>32372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78847"/>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17897</xdr:rowOff>
    </xdr:from>
    <xdr:to>
      <xdr:col>55</xdr:col>
      <xdr:colOff>50800</xdr:colOff>
      <xdr:row>58</xdr:row>
      <xdr:rowOff>119497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104274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7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24457</xdr:rowOff>
    </xdr:from>
    <xdr:to>
      <xdr:col>50</xdr:col>
      <xdr:colOff>165100</xdr:colOff>
      <xdr:row>58</xdr:row>
      <xdr:rowOff>126057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117184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6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57536</xdr:rowOff>
    </xdr:from>
    <xdr:to>
      <xdr:col>46</xdr:col>
      <xdr:colOff>38100</xdr:colOff>
      <xdr:row>57</xdr:row>
      <xdr:rowOff>159136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150263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153022</xdr:rowOff>
    </xdr:from>
    <xdr:to>
      <xdr:col>41</xdr:col>
      <xdr:colOff>101600</xdr:colOff>
      <xdr:row>58</xdr:row>
      <xdr:rowOff>83172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74299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126847</xdr:rowOff>
    </xdr:from>
    <xdr:to>
      <xdr:col>36</xdr:col>
      <xdr:colOff>165100</xdr:colOff>
      <xdr:row>57</xdr:row>
      <xdr:rowOff>56997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48124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152769</xdr:rowOff>
    </xdr:from>
    <xdr:to>
      <xdr:col>55</xdr:col>
      <xdr:colOff>0</xdr:colOff>
      <xdr:row>78</xdr:row>
      <xdr:rowOff>56871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82969"/>
          <a:ext cx="838200" cy="24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152769</xdr:rowOff>
    </xdr:from>
    <xdr:to>
      <xdr:col>50</xdr:col>
      <xdr:colOff>114300</xdr:colOff>
      <xdr:row>78</xdr:row>
      <xdr:rowOff>29211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82969"/>
          <a:ext cx="8890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29211</xdr:rowOff>
    </xdr:from>
    <xdr:to>
      <xdr:col>45</xdr:col>
      <xdr:colOff>177800</xdr:colOff>
      <xdr:row>78</xdr:row>
      <xdr:rowOff>94780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02311"/>
          <a:ext cx="8890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91999</xdr:rowOff>
    </xdr:from>
    <xdr:to>
      <xdr:col>41</xdr:col>
      <xdr:colOff>50800</xdr:colOff>
      <xdr:row>78</xdr:row>
      <xdr:rowOff>94780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6509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6071</xdr:rowOff>
    </xdr:from>
    <xdr:to>
      <xdr:col>55</xdr:col>
      <xdr:colOff>50800</xdr:colOff>
      <xdr:row>78</xdr:row>
      <xdr:rowOff>107671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92448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101969</xdr:rowOff>
    </xdr:from>
    <xdr:to>
      <xdr:col>50</xdr:col>
      <xdr:colOff>165100</xdr:colOff>
      <xdr:row>77</xdr:row>
      <xdr:rowOff>32119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149861</xdr:rowOff>
    </xdr:from>
    <xdr:to>
      <xdr:col>46</xdr:col>
      <xdr:colOff>38100</xdr:colOff>
      <xdr:row>78</xdr:row>
      <xdr:rowOff>80011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71138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43980</xdr:rowOff>
    </xdr:from>
    <xdr:to>
      <xdr:col>41</xdr:col>
      <xdr:colOff>101600</xdr:colOff>
      <xdr:row>78</xdr:row>
      <xdr:rowOff>145580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136707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41199</xdr:rowOff>
    </xdr:from>
    <xdr:to>
      <xdr:col>36</xdr:col>
      <xdr:colOff>165100</xdr:colOff>
      <xdr:row>78</xdr:row>
      <xdr:rowOff>142799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133926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84759</xdr:rowOff>
    </xdr:from>
    <xdr:to>
      <xdr:col>55</xdr:col>
      <xdr:colOff>0</xdr:colOff>
      <xdr:row>97</xdr:row>
      <xdr:rowOff>48374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43959"/>
          <a:ext cx="838200" cy="1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84759</xdr:rowOff>
    </xdr:from>
    <xdr:to>
      <xdr:col>50</xdr:col>
      <xdr:colOff>114300</xdr:colOff>
      <xdr:row>97</xdr:row>
      <xdr:rowOff>13018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43959"/>
          <a:ext cx="889000" cy="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13018</xdr:rowOff>
    </xdr:from>
    <xdr:to>
      <xdr:col>45</xdr:col>
      <xdr:colOff>177800</xdr:colOff>
      <xdr:row>97</xdr:row>
      <xdr:rowOff>30868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43668"/>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148749</xdr:rowOff>
    </xdr:from>
    <xdr:to>
      <xdr:col>41</xdr:col>
      <xdr:colOff>50800</xdr:colOff>
      <xdr:row>97</xdr:row>
      <xdr:rowOff>30868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079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169024</xdr:rowOff>
    </xdr:from>
    <xdr:to>
      <xdr:col>55</xdr:col>
      <xdr:colOff>50800</xdr:colOff>
      <xdr:row>97</xdr:row>
      <xdr:rowOff>99174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147451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33959</xdr:rowOff>
    </xdr:from>
    <xdr:to>
      <xdr:col>50</xdr:col>
      <xdr:colOff>165100</xdr:colOff>
      <xdr:row>96</xdr:row>
      <xdr:rowOff>135559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152086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133668</xdr:rowOff>
    </xdr:from>
    <xdr:to>
      <xdr:col>46</xdr:col>
      <xdr:colOff>38100</xdr:colOff>
      <xdr:row>97</xdr:row>
      <xdr:rowOff>63818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151518</xdr:rowOff>
    </xdr:from>
    <xdr:to>
      <xdr:col>41</xdr:col>
      <xdr:colOff>101600</xdr:colOff>
      <xdr:row>97</xdr:row>
      <xdr:rowOff>81668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72795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97949</xdr:rowOff>
    </xdr:from>
    <xdr:to>
      <xdr:col>36</xdr:col>
      <xdr:colOff>165100</xdr:colOff>
      <xdr:row>97</xdr:row>
      <xdr:rowOff>28099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19226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74001</xdr:rowOff>
    </xdr:from>
    <xdr:to>
      <xdr:col>85</xdr:col>
      <xdr:colOff>127000</xdr:colOff>
      <xdr:row>37</xdr:row>
      <xdr:rowOff>150353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17651"/>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74001</xdr:rowOff>
    </xdr:from>
    <xdr:to>
      <xdr:col>81</xdr:col>
      <xdr:colOff>50800</xdr:colOff>
      <xdr:row>37</xdr:row>
      <xdr:rowOff>151862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7651"/>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151862</xdr:rowOff>
    </xdr:from>
    <xdr:to>
      <xdr:col>76</xdr:col>
      <xdr:colOff>114300</xdr:colOff>
      <xdr:row>38</xdr:row>
      <xdr:rowOff>4186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9551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4186</xdr:rowOff>
    </xdr:from>
    <xdr:to>
      <xdr:col>71</xdr:col>
      <xdr:colOff>177800</xdr:colOff>
      <xdr:row>38</xdr:row>
      <xdr:rowOff>12553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92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99553</xdr:rowOff>
    </xdr:from>
    <xdr:to>
      <xdr:col>85</xdr:col>
      <xdr:colOff>177800</xdr:colOff>
      <xdr:row>38</xdr:row>
      <xdr:rowOff>29703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14480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23201</xdr:rowOff>
    </xdr:from>
    <xdr:to>
      <xdr:col>81</xdr:col>
      <xdr:colOff>101600</xdr:colOff>
      <xdr:row>37</xdr:row>
      <xdr:rowOff>124801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101062</xdr:rowOff>
    </xdr:from>
    <xdr:to>
      <xdr:col>76</xdr:col>
      <xdr:colOff>165100</xdr:colOff>
      <xdr:row>38</xdr:row>
      <xdr:rowOff>31212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22338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124836</xdr:rowOff>
    </xdr:from>
    <xdr:to>
      <xdr:col>72</xdr:col>
      <xdr:colOff>38100</xdr:colOff>
      <xdr:row>38</xdr:row>
      <xdr:rowOff>54986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133203</xdr:rowOff>
    </xdr:from>
    <xdr:to>
      <xdr:col>67</xdr:col>
      <xdr:colOff>101600</xdr:colOff>
      <xdr:row>38</xdr:row>
      <xdr:rowOff>63353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54480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158997</xdr:rowOff>
    </xdr:from>
    <xdr:to>
      <xdr:col>85</xdr:col>
      <xdr:colOff>127000</xdr:colOff>
      <xdr:row>54</xdr:row>
      <xdr:rowOff>159207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560047"/>
          <a:ext cx="838200" cy="8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159207</xdr:rowOff>
    </xdr:from>
    <xdr:to>
      <xdr:col>81</xdr:col>
      <xdr:colOff>50800</xdr:colOff>
      <xdr:row>55</xdr:row>
      <xdr:rowOff>20162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17507"/>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20162</xdr:rowOff>
    </xdr:from>
    <xdr:to>
      <xdr:col>76</xdr:col>
      <xdr:colOff>114300</xdr:colOff>
      <xdr:row>56</xdr:row>
      <xdr:rowOff>149873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49912"/>
          <a:ext cx="889000" cy="3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149873</xdr:rowOff>
    </xdr:from>
    <xdr:to>
      <xdr:col>71</xdr:col>
      <xdr:colOff>177800</xdr:colOff>
      <xdr:row>57</xdr:row>
      <xdr:rowOff>112135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51073"/>
          <a:ext cx="889000" cy="1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108197</xdr:rowOff>
    </xdr:from>
    <xdr:to>
      <xdr:col>85</xdr:col>
      <xdr:colOff>177800</xdr:colOff>
      <xdr:row>50</xdr:row>
      <xdr:rowOff>38347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5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54480</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45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108407</xdr:rowOff>
    </xdr:from>
    <xdr:to>
      <xdr:col>81</xdr:col>
      <xdr:colOff>101600</xdr:colOff>
      <xdr:row>55</xdr:row>
      <xdr:rowOff>38557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55084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140812</xdr:rowOff>
    </xdr:from>
    <xdr:to>
      <xdr:col>76</xdr:col>
      <xdr:colOff>165100</xdr:colOff>
      <xdr:row>55</xdr:row>
      <xdr:rowOff>70962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87489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99073</xdr:rowOff>
    </xdr:from>
    <xdr:to>
      <xdr:col>72</xdr:col>
      <xdr:colOff>38100</xdr:colOff>
      <xdr:row>57</xdr:row>
      <xdr:rowOff>29223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61335</xdr:rowOff>
    </xdr:from>
    <xdr:to>
      <xdr:col>67</xdr:col>
      <xdr:colOff>101600</xdr:colOff>
      <xdr:row>57</xdr:row>
      <xdr:rowOff>162935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154062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106153</xdr:rowOff>
    </xdr:from>
    <xdr:to>
      <xdr:col>85</xdr:col>
      <xdr:colOff>127000</xdr:colOff>
      <xdr:row>97</xdr:row>
      <xdr:rowOff>124003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36803"/>
          <a:ext cx="8382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124003</xdr:rowOff>
    </xdr:from>
    <xdr:to>
      <xdr:col>81</xdr:col>
      <xdr:colOff>50800</xdr:colOff>
      <xdr:row>97</xdr:row>
      <xdr:rowOff>124670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5465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92951</xdr:rowOff>
    </xdr:from>
    <xdr:to>
      <xdr:col>76</xdr:col>
      <xdr:colOff>114300</xdr:colOff>
      <xdr:row>97</xdr:row>
      <xdr:rowOff>124670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23601"/>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58338</xdr:rowOff>
    </xdr:from>
    <xdr:to>
      <xdr:col>71</xdr:col>
      <xdr:colOff>177800</xdr:colOff>
      <xdr:row>97</xdr:row>
      <xdr:rowOff>92951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88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55353</xdr:rowOff>
    </xdr:from>
    <xdr:to>
      <xdr:col>85</xdr:col>
      <xdr:colOff>177800</xdr:colOff>
      <xdr:row>97</xdr:row>
      <xdr:rowOff>156953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141730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73203</xdr:rowOff>
    </xdr:from>
    <xdr:to>
      <xdr:col>81</xdr:col>
      <xdr:colOff>101600</xdr:colOff>
      <xdr:row>98</xdr:row>
      <xdr:rowOff>3353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165930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73870</xdr:rowOff>
    </xdr:from>
    <xdr:to>
      <xdr:col>76</xdr:col>
      <xdr:colOff>165100</xdr:colOff>
      <xdr:row>98</xdr:row>
      <xdr:rowOff>4020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42151</xdr:rowOff>
    </xdr:from>
    <xdr:to>
      <xdr:col>72</xdr:col>
      <xdr:colOff>38100</xdr:colOff>
      <xdr:row>97</xdr:row>
      <xdr:rowOff>143751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134878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7538</xdr:rowOff>
    </xdr:from>
    <xdr:to>
      <xdr:col>67</xdr:col>
      <xdr:colOff>101600</xdr:colOff>
      <xdr:row>97</xdr:row>
      <xdr:rowOff>109138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100265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円の減少で、令和２年度の特別給付金給付事業の皆減が要因として挙げられる。民生費は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円の増加で、コロナ対策に係る各種給付金給付事業の皆増が要因として挙げられる。衛生費は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円の増加で、新型コロナウイルスワクチン接種事業等が要因として挙げられる。商工費は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円の減少で、令和２年度のプレミアム付商品券交付事業及び新型コロナウイルス感染症対策協力金の皆減が要因として挙げられる。土木費は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円の減少で、下水道事業会計への繰出金の減少が要因として挙げられる。消防費は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円の減少で、令和２年度の消防車両購入が皆減となったことが要因として挙げられる。教育費は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で、新たな屋内温水プールの整備費の増加が要因として挙げられる。今後も将来のまちづくりを見据えた中で必要と考えられる事業が想定されるため、事業費が過大とならないよう、選択と集中の理念のもと、事業の取捨選択を徹底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を行いながら、将来的な財政需要に対応すべく備えているところである。町税の決算額が見込みを大きく超えたこと等により、令和３年度の財政調整基金の残高は</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2,141</a:t>
          </a:r>
          <a:r>
            <a:rPr kumimoji="1" lang="ja-JP" altLang="en-US" sz="1400">
              <a:latin typeface="ＭＳ ゴシック" pitchFamily="49" charset="-128"/>
              <a:ea typeface="ＭＳ ゴシック" pitchFamily="49" charset="-128"/>
            </a:rPr>
            <a:t>百万円となった。実質収支は</a:t>
          </a:r>
          <a:r>
            <a:rPr kumimoji="1" lang="en-US" altLang="ja-JP" sz="1400">
              <a:latin typeface="ＭＳ ゴシック" pitchFamily="49" charset="-128"/>
              <a:ea typeface="ＭＳ ゴシック" pitchFamily="49" charset="-128"/>
            </a:rPr>
            <a:t>1,076</a:t>
          </a:r>
          <a:r>
            <a:rPr kumimoji="1" lang="ja-JP" altLang="en-US" sz="1400">
              <a:latin typeface="ＭＳ ゴシック" pitchFamily="49" charset="-128"/>
              <a:ea typeface="ＭＳ ゴシック" pitchFamily="49" charset="-128"/>
            </a:rPr>
            <a:t>百万円となり、昨年度から</a:t>
          </a:r>
          <a:r>
            <a:rPr kumimoji="1" lang="en-US" altLang="ja-JP" sz="1400">
              <a:latin typeface="ＭＳ ゴシック" pitchFamily="49" charset="-128"/>
              <a:ea typeface="ＭＳ ゴシック" pitchFamily="49" charset="-128"/>
            </a:rPr>
            <a:t>594</a:t>
          </a:r>
          <a:r>
            <a:rPr kumimoji="1" lang="ja-JP" altLang="en-US" sz="1400">
              <a:latin typeface="ＭＳ ゴシック" pitchFamily="49" charset="-128"/>
              <a:ea typeface="ＭＳ ゴシック" pitchFamily="49" charset="-128"/>
            </a:rPr>
            <a:t>百万円の増加となった。標準財政規模比は財政調整基金残高の増加により全体で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％増加した。今後も将来を見据えた大型事業が進められていく予定があるが、適正な財政運営に心がけ、財政調整基金の適切な確保に努めていかなければならない。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を構成する各会計については、各々赤字決算とならないよう適切な予算編成、財政運営に努め、現状を維持していく。一般会計において黒字額が増加しているのは、予算額に対して町税の収入額が増加（予算額に対して</a:t>
          </a:r>
          <a:r>
            <a:rPr kumimoji="1" lang="en-US" altLang="ja-JP" sz="1400">
              <a:latin typeface="ＭＳ ゴシック" pitchFamily="49" charset="-128"/>
              <a:ea typeface="ＭＳ ゴシック" pitchFamily="49" charset="-128"/>
            </a:rPr>
            <a:t>617</a:t>
          </a:r>
          <a:r>
            <a:rPr kumimoji="1" lang="ja-JP" altLang="en-US" sz="1400">
              <a:latin typeface="ＭＳ ゴシック" pitchFamily="49" charset="-128"/>
              <a:ea typeface="ＭＳ ゴシック" pitchFamily="49" charset="-128"/>
            </a:rPr>
            <a:t>百万円増加）したことが主な要因である。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7"/>
      <c r="DK1" s="177"/>
      <c r="DL1" s="177"/>
      <c r="DM1" s="177"/>
      <c r="DN1" s="177"/>
      <c r="DO1" s="177"/>
    </row>
    <row r="2" spans="1:119" ht="24.75" thickBot="1" x14ac:dyDescent="0.2">
      <c r="B2" s="178" t="s">
        <v>81</v>
      </c>
      <c r="C2" s="178"/>
      <c r="D2" s="179"/>
    </row>
    <row r="3" spans="1:119" ht="18.75" customHeight="1" thickBot="1" x14ac:dyDescent="0.2">
      <c r="A3" s="177"/>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7"/>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18253846</v>
      </c>
      <c r="BO4" s="405"/>
      <c r="BP4" s="405"/>
      <c r="BQ4" s="405"/>
      <c r="BR4" s="405"/>
      <c r="BS4" s="405"/>
      <c r="BT4" s="405"/>
      <c r="BU4" s="406"/>
      <c r="BV4" s="404">
        <v>19712450</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11.3</v>
      </c>
      <c r="CU4" s="411"/>
      <c r="CV4" s="411"/>
      <c r="CW4" s="411"/>
      <c r="CX4" s="411"/>
      <c r="CY4" s="411"/>
      <c r="CZ4" s="411"/>
      <c r="DA4" s="412"/>
      <c r="DB4" s="410">
        <v>5.2</v>
      </c>
      <c r="DC4" s="411"/>
      <c r="DD4" s="411"/>
      <c r="DE4" s="411"/>
      <c r="DF4" s="411"/>
      <c r="DG4" s="411"/>
      <c r="DH4" s="411"/>
      <c r="DI4" s="412"/>
    </row>
    <row r="5" spans="1:119" ht="18.75" customHeight="1" x14ac:dyDescent="0.15">
      <c r="A5" s="177"/>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17126836</v>
      </c>
      <c r="BO5" s="442"/>
      <c r="BP5" s="442"/>
      <c r="BQ5" s="442"/>
      <c r="BR5" s="442"/>
      <c r="BS5" s="442"/>
      <c r="BT5" s="442"/>
      <c r="BU5" s="443"/>
      <c r="BV5" s="441">
        <v>18943093</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78.900000000000006</v>
      </c>
      <c r="CU5" s="439"/>
      <c r="CV5" s="439"/>
      <c r="CW5" s="439"/>
      <c r="CX5" s="439"/>
      <c r="CY5" s="439"/>
      <c r="CZ5" s="439"/>
      <c r="DA5" s="440"/>
      <c r="DB5" s="438">
        <v>83.6</v>
      </c>
      <c r="DC5" s="439"/>
      <c r="DD5" s="439"/>
      <c r="DE5" s="439"/>
      <c r="DF5" s="439"/>
      <c r="DG5" s="439"/>
      <c r="DH5" s="439"/>
      <c r="DI5" s="440"/>
    </row>
    <row r="6" spans="1:119" ht="18.75" customHeight="1" x14ac:dyDescent="0.15">
      <c r="A6" s="177"/>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1127010</v>
      </c>
      <c r="BO6" s="442"/>
      <c r="BP6" s="442"/>
      <c r="BQ6" s="442"/>
      <c r="BR6" s="442"/>
      <c r="BS6" s="442"/>
      <c r="BT6" s="442"/>
      <c r="BU6" s="443"/>
      <c r="BV6" s="441">
        <v>769357</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83.4</v>
      </c>
      <c r="CU6" s="479"/>
      <c r="CV6" s="479"/>
      <c r="CW6" s="479"/>
      <c r="CX6" s="479"/>
      <c r="CY6" s="479"/>
      <c r="CZ6" s="479"/>
      <c r="DA6" s="480"/>
      <c r="DB6" s="478">
        <v>85.6</v>
      </c>
      <c r="DC6" s="479"/>
      <c r="DD6" s="479"/>
      <c r="DE6" s="479"/>
      <c r="DF6" s="479"/>
      <c r="DG6" s="479"/>
      <c r="DH6" s="479"/>
      <c r="DI6" s="480"/>
    </row>
    <row r="7" spans="1:119" ht="18.75" customHeight="1" x14ac:dyDescent="0.15">
      <c r="A7" s="177"/>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50603</v>
      </c>
      <c r="BO7" s="442"/>
      <c r="BP7" s="442"/>
      <c r="BQ7" s="442"/>
      <c r="BR7" s="442"/>
      <c r="BS7" s="442"/>
      <c r="BT7" s="442"/>
      <c r="BU7" s="443"/>
      <c r="BV7" s="441">
        <v>287280</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9564248</v>
      </c>
      <c r="CU7" s="442"/>
      <c r="CV7" s="442"/>
      <c r="CW7" s="442"/>
      <c r="CX7" s="442"/>
      <c r="CY7" s="442"/>
      <c r="CZ7" s="442"/>
      <c r="DA7" s="443"/>
      <c r="DB7" s="441">
        <v>9211427</v>
      </c>
      <c r="DC7" s="442"/>
      <c r="DD7" s="442"/>
      <c r="DE7" s="442"/>
      <c r="DF7" s="442"/>
      <c r="DG7" s="442"/>
      <c r="DH7" s="442"/>
      <c r="DI7" s="443"/>
    </row>
    <row r="8" spans="1:119" ht="18.75" customHeight="1" thickBot="1" x14ac:dyDescent="0.2">
      <c r="A8" s="177"/>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102</v>
      </c>
      <c r="AV8" s="474"/>
      <c r="AW8" s="474"/>
      <c r="AX8" s="474"/>
      <c r="AY8" s="475" t="s">
        <v>110</v>
      </c>
      <c r="AZ8" s="476"/>
      <c r="BA8" s="476"/>
      <c r="BB8" s="476"/>
      <c r="BC8" s="476"/>
      <c r="BD8" s="476"/>
      <c r="BE8" s="476"/>
      <c r="BF8" s="476"/>
      <c r="BG8" s="476"/>
      <c r="BH8" s="476"/>
      <c r="BI8" s="476"/>
      <c r="BJ8" s="476"/>
      <c r="BK8" s="476"/>
      <c r="BL8" s="476"/>
      <c r="BM8" s="477"/>
      <c r="BN8" s="441">
        <v>1076407</v>
      </c>
      <c r="BO8" s="442"/>
      <c r="BP8" s="442"/>
      <c r="BQ8" s="442"/>
      <c r="BR8" s="442"/>
      <c r="BS8" s="442"/>
      <c r="BT8" s="442"/>
      <c r="BU8" s="443"/>
      <c r="BV8" s="441">
        <v>482077</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0.99</v>
      </c>
      <c r="CU8" s="482"/>
      <c r="CV8" s="482"/>
      <c r="CW8" s="482"/>
      <c r="CX8" s="482"/>
      <c r="CY8" s="482"/>
      <c r="CZ8" s="482"/>
      <c r="DA8" s="483"/>
      <c r="DB8" s="481">
        <v>1.01</v>
      </c>
      <c r="DC8" s="482"/>
      <c r="DD8" s="482"/>
      <c r="DE8" s="482"/>
      <c r="DF8" s="482"/>
      <c r="DG8" s="482"/>
      <c r="DH8" s="482"/>
      <c r="DI8" s="483"/>
    </row>
    <row r="9" spans="1:119" ht="18.75" customHeight="1" thickBot="1" x14ac:dyDescent="0.2">
      <c r="A9" s="177"/>
      <c r="B9" s="435" t="s">
        <v>112</v>
      </c>
      <c r="C9" s="436"/>
      <c r="D9" s="436"/>
      <c r="E9" s="436"/>
      <c r="F9" s="436"/>
      <c r="G9" s="436"/>
      <c r="H9" s="436"/>
      <c r="I9" s="436"/>
      <c r="J9" s="436"/>
      <c r="K9" s="484"/>
      <c r="L9" s="485" t="s">
        <v>113</v>
      </c>
      <c r="M9" s="486"/>
      <c r="N9" s="486"/>
      <c r="O9" s="486"/>
      <c r="P9" s="486"/>
      <c r="Q9" s="487"/>
      <c r="R9" s="488">
        <v>43535</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594330</v>
      </c>
      <c r="BO9" s="442"/>
      <c r="BP9" s="442"/>
      <c r="BQ9" s="442"/>
      <c r="BR9" s="442"/>
      <c r="BS9" s="442"/>
      <c r="BT9" s="442"/>
      <c r="BU9" s="443"/>
      <c r="BV9" s="441">
        <v>122980</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5.9</v>
      </c>
      <c r="CU9" s="439"/>
      <c r="CV9" s="439"/>
      <c r="CW9" s="439"/>
      <c r="CX9" s="439"/>
      <c r="CY9" s="439"/>
      <c r="CZ9" s="439"/>
      <c r="DA9" s="440"/>
      <c r="DB9" s="438">
        <v>5.5</v>
      </c>
      <c r="DC9" s="439"/>
      <c r="DD9" s="439"/>
      <c r="DE9" s="439"/>
      <c r="DF9" s="439"/>
      <c r="DG9" s="439"/>
      <c r="DH9" s="439"/>
      <c r="DI9" s="440"/>
    </row>
    <row r="10" spans="1:119" ht="18.75" customHeight="1" thickBot="1" x14ac:dyDescent="0.2">
      <c r="A10" s="177"/>
      <c r="B10" s="435"/>
      <c r="C10" s="436"/>
      <c r="D10" s="436"/>
      <c r="E10" s="436"/>
      <c r="F10" s="436"/>
      <c r="G10" s="436"/>
      <c r="H10" s="436"/>
      <c r="I10" s="436"/>
      <c r="J10" s="436"/>
      <c r="K10" s="484"/>
      <c r="L10" s="491" t="s">
        <v>119</v>
      </c>
      <c r="M10" s="471"/>
      <c r="N10" s="471"/>
      <c r="O10" s="471"/>
      <c r="P10" s="471"/>
      <c r="Q10" s="472"/>
      <c r="R10" s="492">
        <v>42473</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94</v>
      </c>
      <c r="AV10" s="474"/>
      <c r="AW10" s="474"/>
      <c r="AX10" s="474"/>
      <c r="AY10" s="475" t="s">
        <v>121</v>
      </c>
      <c r="AZ10" s="476"/>
      <c r="BA10" s="476"/>
      <c r="BB10" s="476"/>
      <c r="BC10" s="476"/>
      <c r="BD10" s="476"/>
      <c r="BE10" s="476"/>
      <c r="BF10" s="476"/>
      <c r="BG10" s="476"/>
      <c r="BH10" s="476"/>
      <c r="BI10" s="476"/>
      <c r="BJ10" s="476"/>
      <c r="BK10" s="476"/>
      <c r="BL10" s="476"/>
      <c r="BM10" s="477"/>
      <c r="BN10" s="441">
        <v>1002</v>
      </c>
      <c r="BO10" s="442"/>
      <c r="BP10" s="442"/>
      <c r="BQ10" s="442"/>
      <c r="BR10" s="442"/>
      <c r="BS10" s="442"/>
      <c r="BT10" s="442"/>
      <c r="BU10" s="443"/>
      <c r="BV10" s="441">
        <v>849</v>
      </c>
      <c r="BW10" s="442"/>
      <c r="BX10" s="442"/>
      <c r="BY10" s="442"/>
      <c r="BZ10" s="442"/>
      <c r="CA10" s="442"/>
      <c r="CB10" s="442"/>
      <c r="CC10" s="443"/>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126</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7"/>
      <c r="B12" s="501" t="s">
        <v>131</v>
      </c>
      <c r="C12" s="502"/>
      <c r="D12" s="502"/>
      <c r="E12" s="502"/>
      <c r="F12" s="502"/>
      <c r="G12" s="502"/>
      <c r="H12" s="502"/>
      <c r="I12" s="502"/>
      <c r="J12" s="502"/>
      <c r="K12" s="503"/>
      <c r="L12" s="510" t="s">
        <v>132</v>
      </c>
      <c r="M12" s="511"/>
      <c r="N12" s="511"/>
      <c r="O12" s="511"/>
      <c r="P12" s="511"/>
      <c r="Q12" s="512"/>
      <c r="R12" s="513">
        <v>43401</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136</v>
      </c>
      <c r="AV12" s="474"/>
      <c r="AW12" s="474"/>
      <c r="AX12" s="474"/>
      <c r="AY12" s="475" t="s">
        <v>137</v>
      </c>
      <c r="AZ12" s="476"/>
      <c r="BA12" s="476"/>
      <c r="BB12" s="476"/>
      <c r="BC12" s="476"/>
      <c r="BD12" s="476"/>
      <c r="BE12" s="476"/>
      <c r="BF12" s="476"/>
      <c r="BG12" s="476"/>
      <c r="BH12" s="476"/>
      <c r="BI12" s="476"/>
      <c r="BJ12" s="476"/>
      <c r="BK12" s="476"/>
      <c r="BL12" s="476"/>
      <c r="BM12" s="477"/>
      <c r="BN12" s="441">
        <v>100000</v>
      </c>
      <c r="BO12" s="442"/>
      <c r="BP12" s="442"/>
      <c r="BQ12" s="442"/>
      <c r="BR12" s="442"/>
      <c r="BS12" s="442"/>
      <c r="BT12" s="442"/>
      <c r="BU12" s="443"/>
      <c r="BV12" s="441">
        <v>680000</v>
      </c>
      <c r="BW12" s="442"/>
      <c r="BX12" s="442"/>
      <c r="BY12" s="442"/>
      <c r="BZ12" s="442"/>
      <c r="CA12" s="442"/>
      <c r="CB12" s="442"/>
      <c r="CC12" s="443"/>
      <c r="CD12" s="444" t="s">
        <v>138</v>
      </c>
      <c r="CE12" s="445"/>
      <c r="CF12" s="445"/>
      <c r="CG12" s="445"/>
      <c r="CH12" s="445"/>
      <c r="CI12" s="445"/>
      <c r="CJ12" s="445"/>
      <c r="CK12" s="445"/>
      <c r="CL12" s="445"/>
      <c r="CM12" s="445"/>
      <c r="CN12" s="445"/>
      <c r="CO12" s="445"/>
      <c r="CP12" s="445"/>
      <c r="CQ12" s="445"/>
      <c r="CR12" s="445"/>
      <c r="CS12" s="446"/>
      <c r="CT12" s="481" t="s">
        <v>139</v>
      </c>
      <c r="CU12" s="482"/>
      <c r="CV12" s="482"/>
      <c r="CW12" s="482"/>
      <c r="CX12" s="482"/>
      <c r="CY12" s="482"/>
      <c r="CZ12" s="482"/>
      <c r="DA12" s="483"/>
      <c r="DB12" s="481" t="s">
        <v>139</v>
      </c>
      <c r="DC12" s="482"/>
      <c r="DD12" s="482"/>
      <c r="DE12" s="482"/>
      <c r="DF12" s="482"/>
      <c r="DG12" s="482"/>
      <c r="DH12" s="482"/>
      <c r="DI12" s="483"/>
    </row>
    <row r="13" spans="1:119" ht="18.75" customHeight="1" x14ac:dyDescent="0.15">
      <c r="A13" s="177"/>
      <c r="B13" s="504"/>
      <c r="C13" s="505"/>
      <c r="D13" s="505"/>
      <c r="E13" s="505"/>
      <c r="F13" s="505"/>
      <c r="G13" s="505"/>
      <c r="H13" s="505"/>
      <c r="I13" s="505"/>
      <c r="J13" s="505"/>
      <c r="K13" s="506"/>
      <c r="L13" s="186"/>
      <c r="M13" s="532" t="s">
        <v>140</v>
      </c>
      <c r="N13" s="533"/>
      <c r="O13" s="533"/>
      <c r="P13" s="533"/>
      <c r="Q13" s="534"/>
      <c r="R13" s="525">
        <v>42281</v>
      </c>
      <c r="S13" s="526"/>
      <c r="T13" s="526"/>
      <c r="U13" s="526"/>
      <c r="V13" s="527"/>
      <c r="W13" s="457" t="s">
        <v>141</v>
      </c>
      <c r="X13" s="458"/>
      <c r="Y13" s="458"/>
      <c r="Z13" s="458"/>
      <c r="AA13" s="458"/>
      <c r="AB13" s="448"/>
      <c r="AC13" s="492">
        <v>338</v>
      </c>
      <c r="AD13" s="493"/>
      <c r="AE13" s="493"/>
      <c r="AF13" s="493"/>
      <c r="AG13" s="535"/>
      <c r="AH13" s="492">
        <v>308</v>
      </c>
      <c r="AI13" s="493"/>
      <c r="AJ13" s="493"/>
      <c r="AK13" s="493"/>
      <c r="AL13" s="494"/>
      <c r="AM13" s="470" t="s">
        <v>142</v>
      </c>
      <c r="AN13" s="471"/>
      <c r="AO13" s="471"/>
      <c r="AP13" s="471"/>
      <c r="AQ13" s="471"/>
      <c r="AR13" s="471"/>
      <c r="AS13" s="471"/>
      <c r="AT13" s="472"/>
      <c r="AU13" s="473" t="s">
        <v>143</v>
      </c>
      <c r="AV13" s="474"/>
      <c r="AW13" s="474"/>
      <c r="AX13" s="474"/>
      <c r="AY13" s="475" t="s">
        <v>144</v>
      </c>
      <c r="AZ13" s="476"/>
      <c r="BA13" s="476"/>
      <c r="BB13" s="476"/>
      <c r="BC13" s="476"/>
      <c r="BD13" s="476"/>
      <c r="BE13" s="476"/>
      <c r="BF13" s="476"/>
      <c r="BG13" s="476"/>
      <c r="BH13" s="476"/>
      <c r="BI13" s="476"/>
      <c r="BJ13" s="476"/>
      <c r="BK13" s="476"/>
      <c r="BL13" s="476"/>
      <c r="BM13" s="477"/>
      <c r="BN13" s="441">
        <v>495332</v>
      </c>
      <c r="BO13" s="442"/>
      <c r="BP13" s="442"/>
      <c r="BQ13" s="442"/>
      <c r="BR13" s="442"/>
      <c r="BS13" s="442"/>
      <c r="BT13" s="442"/>
      <c r="BU13" s="443"/>
      <c r="BV13" s="441">
        <v>-556171</v>
      </c>
      <c r="BW13" s="442"/>
      <c r="BX13" s="442"/>
      <c r="BY13" s="442"/>
      <c r="BZ13" s="442"/>
      <c r="CA13" s="442"/>
      <c r="CB13" s="442"/>
      <c r="CC13" s="443"/>
      <c r="CD13" s="444" t="s">
        <v>145</v>
      </c>
      <c r="CE13" s="445"/>
      <c r="CF13" s="445"/>
      <c r="CG13" s="445"/>
      <c r="CH13" s="445"/>
      <c r="CI13" s="445"/>
      <c r="CJ13" s="445"/>
      <c r="CK13" s="445"/>
      <c r="CL13" s="445"/>
      <c r="CM13" s="445"/>
      <c r="CN13" s="445"/>
      <c r="CO13" s="445"/>
      <c r="CP13" s="445"/>
      <c r="CQ13" s="445"/>
      <c r="CR13" s="445"/>
      <c r="CS13" s="446"/>
      <c r="CT13" s="438">
        <v>-1.7</v>
      </c>
      <c r="CU13" s="439"/>
      <c r="CV13" s="439"/>
      <c r="CW13" s="439"/>
      <c r="CX13" s="439"/>
      <c r="CY13" s="439"/>
      <c r="CZ13" s="439"/>
      <c r="DA13" s="440"/>
      <c r="DB13" s="438">
        <v>-0.9</v>
      </c>
      <c r="DC13" s="439"/>
      <c r="DD13" s="439"/>
      <c r="DE13" s="439"/>
      <c r="DF13" s="439"/>
      <c r="DG13" s="439"/>
      <c r="DH13" s="439"/>
      <c r="DI13" s="440"/>
    </row>
    <row r="14" spans="1:119" ht="18.75" customHeight="1" thickBot="1" x14ac:dyDescent="0.2">
      <c r="A14" s="177"/>
      <c r="B14" s="504"/>
      <c r="C14" s="505"/>
      <c r="D14" s="505"/>
      <c r="E14" s="505"/>
      <c r="F14" s="505"/>
      <c r="G14" s="505"/>
      <c r="H14" s="505"/>
      <c r="I14" s="505"/>
      <c r="J14" s="505"/>
      <c r="K14" s="506"/>
      <c r="L14" s="522" t="s">
        <v>146</v>
      </c>
      <c r="M14" s="523"/>
      <c r="N14" s="523"/>
      <c r="O14" s="523"/>
      <c r="P14" s="523"/>
      <c r="Q14" s="524"/>
      <c r="R14" s="525">
        <v>43588</v>
      </c>
      <c r="S14" s="526"/>
      <c r="T14" s="526"/>
      <c r="U14" s="526"/>
      <c r="V14" s="527"/>
      <c r="W14" s="431"/>
      <c r="X14" s="432"/>
      <c r="Y14" s="432"/>
      <c r="Z14" s="432"/>
      <c r="AA14" s="432"/>
      <c r="AB14" s="421"/>
      <c r="AC14" s="528">
        <v>1.6</v>
      </c>
      <c r="AD14" s="529"/>
      <c r="AE14" s="529"/>
      <c r="AF14" s="529"/>
      <c r="AG14" s="530"/>
      <c r="AH14" s="528">
        <v>1.5</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147</v>
      </c>
      <c r="CE14" s="537"/>
      <c r="CF14" s="537"/>
      <c r="CG14" s="537"/>
      <c r="CH14" s="537"/>
      <c r="CI14" s="537"/>
      <c r="CJ14" s="537"/>
      <c r="CK14" s="537"/>
      <c r="CL14" s="537"/>
      <c r="CM14" s="537"/>
      <c r="CN14" s="537"/>
      <c r="CO14" s="537"/>
      <c r="CP14" s="537"/>
      <c r="CQ14" s="537"/>
      <c r="CR14" s="537"/>
      <c r="CS14" s="538"/>
      <c r="CT14" s="539">
        <v>23</v>
      </c>
      <c r="CU14" s="540"/>
      <c r="CV14" s="540"/>
      <c r="CW14" s="540"/>
      <c r="CX14" s="540"/>
      <c r="CY14" s="540"/>
      <c r="CZ14" s="540"/>
      <c r="DA14" s="541"/>
      <c r="DB14" s="539" t="s">
        <v>148</v>
      </c>
      <c r="DC14" s="540"/>
      <c r="DD14" s="540"/>
      <c r="DE14" s="540"/>
      <c r="DF14" s="540"/>
      <c r="DG14" s="540"/>
      <c r="DH14" s="540"/>
      <c r="DI14" s="541"/>
    </row>
    <row r="15" spans="1:119" ht="18.75" customHeight="1" x14ac:dyDescent="0.15">
      <c r="A15" s="177"/>
      <c r="B15" s="504"/>
      <c r="C15" s="505"/>
      <c r="D15" s="505"/>
      <c r="E15" s="505"/>
      <c r="F15" s="505"/>
      <c r="G15" s="505"/>
      <c r="H15" s="505"/>
      <c r="I15" s="505"/>
      <c r="J15" s="505"/>
      <c r="K15" s="506"/>
      <c r="L15" s="186"/>
      <c r="M15" s="532" t="s">
        <v>149</v>
      </c>
      <c r="N15" s="533"/>
      <c r="O15" s="533"/>
      <c r="P15" s="533"/>
      <c r="Q15" s="534"/>
      <c r="R15" s="525">
        <v>42375</v>
      </c>
      <c r="S15" s="526"/>
      <c r="T15" s="526"/>
      <c r="U15" s="526"/>
      <c r="V15" s="527"/>
      <c r="W15" s="457" t="s">
        <v>150</v>
      </c>
      <c r="X15" s="458"/>
      <c r="Y15" s="458"/>
      <c r="Z15" s="458"/>
      <c r="AA15" s="458"/>
      <c r="AB15" s="448"/>
      <c r="AC15" s="492">
        <v>8410</v>
      </c>
      <c r="AD15" s="493"/>
      <c r="AE15" s="493"/>
      <c r="AF15" s="493"/>
      <c r="AG15" s="535"/>
      <c r="AH15" s="492">
        <v>8472</v>
      </c>
      <c r="AI15" s="493"/>
      <c r="AJ15" s="493"/>
      <c r="AK15" s="493"/>
      <c r="AL15" s="494"/>
      <c r="AM15" s="470"/>
      <c r="AN15" s="471"/>
      <c r="AO15" s="471"/>
      <c r="AP15" s="471"/>
      <c r="AQ15" s="471"/>
      <c r="AR15" s="471"/>
      <c r="AS15" s="471"/>
      <c r="AT15" s="472"/>
      <c r="AU15" s="473"/>
      <c r="AV15" s="474"/>
      <c r="AW15" s="474"/>
      <c r="AX15" s="474"/>
      <c r="AY15" s="401" t="s">
        <v>151</v>
      </c>
      <c r="AZ15" s="402"/>
      <c r="BA15" s="402"/>
      <c r="BB15" s="402"/>
      <c r="BC15" s="402"/>
      <c r="BD15" s="402"/>
      <c r="BE15" s="402"/>
      <c r="BF15" s="402"/>
      <c r="BG15" s="402"/>
      <c r="BH15" s="402"/>
      <c r="BI15" s="402"/>
      <c r="BJ15" s="402"/>
      <c r="BK15" s="402"/>
      <c r="BL15" s="402"/>
      <c r="BM15" s="403"/>
      <c r="BN15" s="404">
        <v>6773555</v>
      </c>
      <c r="BO15" s="405"/>
      <c r="BP15" s="405"/>
      <c r="BQ15" s="405"/>
      <c r="BR15" s="405"/>
      <c r="BS15" s="405"/>
      <c r="BT15" s="405"/>
      <c r="BU15" s="406"/>
      <c r="BV15" s="404">
        <v>6948434</v>
      </c>
      <c r="BW15" s="405"/>
      <c r="BX15" s="405"/>
      <c r="BY15" s="405"/>
      <c r="BZ15" s="405"/>
      <c r="CA15" s="405"/>
      <c r="CB15" s="405"/>
      <c r="CC15" s="406"/>
      <c r="CD15" s="542" t="s">
        <v>152</v>
      </c>
      <c r="CE15" s="543"/>
      <c r="CF15" s="543"/>
      <c r="CG15" s="543"/>
      <c r="CH15" s="543"/>
      <c r="CI15" s="543"/>
      <c r="CJ15" s="543"/>
      <c r="CK15" s="543"/>
      <c r="CL15" s="543"/>
      <c r="CM15" s="543"/>
      <c r="CN15" s="543"/>
      <c r="CO15" s="543"/>
      <c r="CP15" s="543"/>
      <c r="CQ15" s="543"/>
      <c r="CR15" s="543"/>
      <c r="CS15" s="544"/>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04"/>
      <c r="C16" s="505"/>
      <c r="D16" s="505"/>
      <c r="E16" s="505"/>
      <c r="F16" s="505"/>
      <c r="G16" s="505"/>
      <c r="H16" s="505"/>
      <c r="I16" s="505"/>
      <c r="J16" s="505"/>
      <c r="K16" s="506"/>
      <c r="L16" s="522" t="s">
        <v>153</v>
      </c>
      <c r="M16" s="545"/>
      <c r="N16" s="545"/>
      <c r="O16" s="545"/>
      <c r="P16" s="545"/>
      <c r="Q16" s="546"/>
      <c r="R16" s="547" t="s">
        <v>154</v>
      </c>
      <c r="S16" s="548"/>
      <c r="T16" s="548"/>
      <c r="U16" s="548"/>
      <c r="V16" s="549"/>
      <c r="W16" s="431"/>
      <c r="X16" s="432"/>
      <c r="Y16" s="432"/>
      <c r="Z16" s="432"/>
      <c r="AA16" s="432"/>
      <c r="AB16" s="421"/>
      <c r="AC16" s="528">
        <v>40.799999999999997</v>
      </c>
      <c r="AD16" s="529"/>
      <c r="AE16" s="529"/>
      <c r="AF16" s="529"/>
      <c r="AG16" s="530"/>
      <c r="AH16" s="528">
        <v>41.2</v>
      </c>
      <c r="AI16" s="529"/>
      <c r="AJ16" s="529"/>
      <c r="AK16" s="529"/>
      <c r="AL16" s="531"/>
      <c r="AM16" s="470"/>
      <c r="AN16" s="471"/>
      <c r="AO16" s="471"/>
      <c r="AP16" s="471"/>
      <c r="AQ16" s="471"/>
      <c r="AR16" s="471"/>
      <c r="AS16" s="471"/>
      <c r="AT16" s="472"/>
      <c r="AU16" s="473"/>
      <c r="AV16" s="474"/>
      <c r="AW16" s="474"/>
      <c r="AX16" s="474"/>
      <c r="AY16" s="475" t="s">
        <v>155</v>
      </c>
      <c r="AZ16" s="476"/>
      <c r="BA16" s="476"/>
      <c r="BB16" s="476"/>
      <c r="BC16" s="476"/>
      <c r="BD16" s="476"/>
      <c r="BE16" s="476"/>
      <c r="BF16" s="476"/>
      <c r="BG16" s="476"/>
      <c r="BH16" s="476"/>
      <c r="BI16" s="476"/>
      <c r="BJ16" s="476"/>
      <c r="BK16" s="476"/>
      <c r="BL16" s="476"/>
      <c r="BM16" s="477"/>
      <c r="BN16" s="441">
        <v>7141702</v>
      </c>
      <c r="BO16" s="442"/>
      <c r="BP16" s="442"/>
      <c r="BQ16" s="442"/>
      <c r="BR16" s="442"/>
      <c r="BS16" s="442"/>
      <c r="BT16" s="442"/>
      <c r="BU16" s="443"/>
      <c r="BV16" s="441">
        <v>7071111</v>
      </c>
      <c r="BW16" s="442"/>
      <c r="BX16" s="442"/>
      <c r="BY16" s="442"/>
      <c r="BZ16" s="442"/>
      <c r="CA16" s="442"/>
      <c r="CB16" s="442"/>
      <c r="CC16" s="443"/>
      <c r="CD16" s="190"/>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7"/>
      <c r="B17" s="507"/>
      <c r="C17" s="508"/>
      <c r="D17" s="508"/>
      <c r="E17" s="508"/>
      <c r="F17" s="508"/>
      <c r="G17" s="508"/>
      <c r="H17" s="508"/>
      <c r="I17" s="508"/>
      <c r="J17" s="508"/>
      <c r="K17" s="509"/>
      <c r="L17" s="191"/>
      <c r="M17" s="552" t="s">
        <v>156</v>
      </c>
      <c r="N17" s="553"/>
      <c r="O17" s="553"/>
      <c r="P17" s="553"/>
      <c r="Q17" s="554"/>
      <c r="R17" s="547" t="s">
        <v>157</v>
      </c>
      <c r="S17" s="548"/>
      <c r="T17" s="548"/>
      <c r="U17" s="548"/>
      <c r="V17" s="549"/>
      <c r="W17" s="457" t="s">
        <v>158</v>
      </c>
      <c r="X17" s="458"/>
      <c r="Y17" s="458"/>
      <c r="Z17" s="458"/>
      <c r="AA17" s="458"/>
      <c r="AB17" s="448"/>
      <c r="AC17" s="492">
        <v>11889</v>
      </c>
      <c r="AD17" s="493"/>
      <c r="AE17" s="493"/>
      <c r="AF17" s="493"/>
      <c r="AG17" s="535"/>
      <c r="AH17" s="492">
        <v>11790</v>
      </c>
      <c r="AI17" s="493"/>
      <c r="AJ17" s="493"/>
      <c r="AK17" s="493"/>
      <c r="AL17" s="494"/>
      <c r="AM17" s="470"/>
      <c r="AN17" s="471"/>
      <c r="AO17" s="471"/>
      <c r="AP17" s="471"/>
      <c r="AQ17" s="471"/>
      <c r="AR17" s="471"/>
      <c r="AS17" s="471"/>
      <c r="AT17" s="472"/>
      <c r="AU17" s="473"/>
      <c r="AV17" s="474"/>
      <c r="AW17" s="474"/>
      <c r="AX17" s="474"/>
      <c r="AY17" s="475" t="s">
        <v>159</v>
      </c>
      <c r="AZ17" s="476"/>
      <c r="BA17" s="476"/>
      <c r="BB17" s="476"/>
      <c r="BC17" s="476"/>
      <c r="BD17" s="476"/>
      <c r="BE17" s="476"/>
      <c r="BF17" s="476"/>
      <c r="BG17" s="476"/>
      <c r="BH17" s="476"/>
      <c r="BI17" s="476"/>
      <c r="BJ17" s="476"/>
      <c r="BK17" s="476"/>
      <c r="BL17" s="476"/>
      <c r="BM17" s="477"/>
      <c r="BN17" s="441">
        <v>8645689</v>
      </c>
      <c r="BO17" s="442"/>
      <c r="BP17" s="442"/>
      <c r="BQ17" s="442"/>
      <c r="BR17" s="442"/>
      <c r="BS17" s="442"/>
      <c r="BT17" s="442"/>
      <c r="BU17" s="443"/>
      <c r="BV17" s="441">
        <v>8878295</v>
      </c>
      <c r="BW17" s="442"/>
      <c r="BX17" s="442"/>
      <c r="BY17" s="442"/>
      <c r="BZ17" s="442"/>
      <c r="CA17" s="442"/>
      <c r="CB17" s="442"/>
      <c r="CC17" s="443"/>
      <c r="CD17" s="190"/>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7"/>
      <c r="B18" s="563" t="s">
        <v>160</v>
      </c>
      <c r="C18" s="484"/>
      <c r="D18" s="484"/>
      <c r="E18" s="564"/>
      <c r="F18" s="564"/>
      <c r="G18" s="564"/>
      <c r="H18" s="564"/>
      <c r="I18" s="564"/>
      <c r="J18" s="564"/>
      <c r="K18" s="564"/>
      <c r="L18" s="565">
        <v>26.38</v>
      </c>
      <c r="M18" s="565"/>
      <c r="N18" s="565"/>
      <c r="O18" s="565"/>
      <c r="P18" s="565"/>
      <c r="Q18" s="565"/>
      <c r="R18" s="566"/>
      <c r="S18" s="566"/>
      <c r="T18" s="566"/>
      <c r="U18" s="566"/>
      <c r="V18" s="567"/>
      <c r="W18" s="459"/>
      <c r="X18" s="460"/>
      <c r="Y18" s="460"/>
      <c r="Z18" s="460"/>
      <c r="AA18" s="460"/>
      <c r="AB18" s="451"/>
      <c r="AC18" s="568">
        <v>57.6</v>
      </c>
      <c r="AD18" s="569"/>
      <c r="AE18" s="569"/>
      <c r="AF18" s="569"/>
      <c r="AG18" s="570"/>
      <c r="AH18" s="568">
        <v>57.3</v>
      </c>
      <c r="AI18" s="569"/>
      <c r="AJ18" s="569"/>
      <c r="AK18" s="569"/>
      <c r="AL18" s="571"/>
      <c r="AM18" s="470"/>
      <c r="AN18" s="471"/>
      <c r="AO18" s="471"/>
      <c r="AP18" s="471"/>
      <c r="AQ18" s="471"/>
      <c r="AR18" s="471"/>
      <c r="AS18" s="471"/>
      <c r="AT18" s="472"/>
      <c r="AU18" s="473"/>
      <c r="AV18" s="474"/>
      <c r="AW18" s="474"/>
      <c r="AX18" s="474"/>
      <c r="AY18" s="475" t="s">
        <v>161</v>
      </c>
      <c r="AZ18" s="476"/>
      <c r="BA18" s="476"/>
      <c r="BB18" s="476"/>
      <c r="BC18" s="476"/>
      <c r="BD18" s="476"/>
      <c r="BE18" s="476"/>
      <c r="BF18" s="476"/>
      <c r="BG18" s="476"/>
      <c r="BH18" s="476"/>
      <c r="BI18" s="476"/>
      <c r="BJ18" s="476"/>
      <c r="BK18" s="476"/>
      <c r="BL18" s="476"/>
      <c r="BM18" s="477"/>
      <c r="BN18" s="441">
        <v>7918970</v>
      </c>
      <c r="BO18" s="442"/>
      <c r="BP18" s="442"/>
      <c r="BQ18" s="442"/>
      <c r="BR18" s="442"/>
      <c r="BS18" s="442"/>
      <c r="BT18" s="442"/>
      <c r="BU18" s="443"/>
      <c r="BV18" s="441">
        <v>7740813</v>
      </c>
      <c r="BW18" s="442"/>
      <c r="BX18" s="442"/>
      <c r="BY18" s="442"/>
      <c r="BZ18" s="442"/>
      <c r="CA18" s="442"/>
      <c r="CB18" s="442"/>
      <c r="CC18" s="443"/>
      <c r="CD18" s="190"/>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7"/>
      <c r="B19" s="563" t="s">
        <v>162</v>
      </c>
      <c r="C19" s="484"/>
      <c r="D19" s="484"/>
      <c r="E19" s="564"/>
      <c r="F19" s="564"/>
      <c r="G19" s="564"/>
      <c r="H19" s="564"/>
      <c r="I19" s="564"/>
      <c r="J19" s="564"/>
      <c r="K19" s="564"/>
      <c r="L19" s="572">
        <v>1650</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163</v>
      </c>
      <c r="AZ19" s="476"/>
      <c r="BA19" s="476"/>
      <c r="BB19" s="476"/>
      <c r="BC19" s="476"/>
      <c r="BD19" s="476"/>
      <c r="BE19" s="476"/>
      <c r="BF19" s="476"/>
      <c r="BG19" s="476"/>
      <c r="BH19" s="476"/>
      <c r="BI19" s="476"/>
      <c r="BJ19" s="476"/>
      <c r="BK19" s="476"/>
      <c r="BL19" s="476"/>
      <c r="BM19" s="477"/>
      <c r="BN19" s="441">
        <v>10896727</v>
      </c>
      <c r="BO19" s="442"/>
      <c r="BP19" s="442"/>
      <c r="BQ19" s="442"/>
      <c r="BR19" s="442"/>
      <c r="BS19" s="442"/>
      <c r="BT19" s="442"/>
      <c r="BU19" s="443"/>
      <c r="BV19" s="441">
        <v>10870168</v>
      </c>
      <c r="BW19" s="442"/>
      <c r="BX19" s="442"/>
      <c r="BY19" s="442"/>
      <c r="BZ19" s="442"/>
      <c r="CA19" s="442"/>
      <c r="CB19" s="442"/>
      <c r="CC19" s="443"/>
      <c r="CD19" s="190"/>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7"/>
      <c r="B20" s="563" t="s">
        <v>164</v>
      </c>
      <c r="C20" s="484"/>
      <c r="D20" s="484"/>
      <c r="E20" s="564"/>
      <c r="F20" s="564"/>
      <c r="G20" s="564"/>
      <c r="H20" s="564"/>
      <c r="I20" s="564"/>
      <c r="J20" s="564"/>
      <c r="K20" s="564"/>
      <c r="L20" s="572">
        <v>18122</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0"/>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7"/>
      <c r="B21" s="581" t="s">
        <v>165</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0"/>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7"/>
      <c r="B22" s="611" t="s">
        <v>166</v>
      </c>
      <c r="C22" s="585"/>
      <c r="D22" s="586"/>
      <c r="E22" s="453" t="s">
        <v>1</v>
      </c>
      <c r="F22" s="458"/>
      <c r="G22" s="458"/>
      <c r="H22" s="458"/>
      <c r="I22" s="458"/>
      <c r="J22" s="458"/>
      <c r="K22" s="448"/>
      <c r="L22" s="453" t="s">
        <v>167</v>
      </c>
      <c r="M22" s="458"/>
      <c r="N22" s="458"/>
      <c r="O22" s="458"/>
      <c r="P22" s="448"/>
      <c r="Q22" s="616" t="s">
        <v>168</v>
      </c>
      <c r="R22" s="617"/>
      <c r="S22" s="617"/>
      <c r="T22" s="617"/>
      <c r="U22" s="617"/>
      <c r="V22" s="618"/>
      <c r="W22" s="584" t="s">
        <v>169</v>
      </c>
      <c r="X22" s="585"/>
      <c r="Y22" s="586"/>
      <c r="Z22" s="453" t="s">
        <v>1</v>
      </c>
      <c r="AA22" s="458"/>
      <c r="AB22" s="458"/>
      <c r="AC22" s="458"/>
      <c r="AD22" s="458"/>
      <c r="AE22" s="458"/>
      <c r="AF22" s="458"/>
      <c r="AG22" s="448"/>
      <c r="AH22" s="622" t="s">
        <v>170</v>
      </c>
      <c r="AI22" s="458"/>
      <c r="AJ22" s="458"/>
      <c r="AK22" s="458"/>
      <c r="AL22" s="448"/>
      <c r="AM22" s="622" t="s">
        <v>171</v>
      </c>
      <c r="AN22" s="623"/>
      <c r="AO22" s="623"/>
      <c r="AP22" s="623"/>
      <c r="AQ22" s="623"/>
      <c r="AR22" s="624"/>
      <c r="AS22" s="616" t="s">
        <v>168</v>
      </c>
      <c r="AT22" s="617"/>
      <c r="AU22" s="617"/>
      <c r="AV22" s="617"/>
      <c r="AW22" s="617"/>
      <c r="AX22" s="628"/>
      <c r="AY22" s="401" t="s">
        <v>172</v>
      </c>
      <c r="AZ22" s="402"/>
      <c r="BA22" s="402"/>
      <c r="BB22" s="402"/>
      <c r="BC22" s="402"/>
      <c r="BD22" s="402"/>
      <c r="BE22" s="402"/>
      <c r="BF22" s="402"/>
      <c r="BG22" s="402"/>
      <c r="BH22" s="402"/>
      <c r="BI22" s="402"/>
      <c r="BJ22" s="402"/>
      <c r="BK22" s="402"/>
      <c r="BL22" s="402"/>
      <c r="BM22" s="403"/>
      <c r="BN22" s="404">
        <v>8450840</v>
      </c>
      <c r="BO22" s="405"/>
      <c r="BP22" s="405"/>
      <c r="BQ22" s="405"/>
      <c r="BR22" s="405"/>
      <c r="BS22" s="405"/>
      <c r="BT22" s="405"/>
      <c r="BU22" s="406"/>
      <c r="BV22" s="404">
        <v>6631732</v>
      </c>
      <c r="BW22" s="405"/>
      <c r="BX22" s="405"/>
      <c r="BY22" s="405"/>
      <c r="BZ22" s="405"/>
      <c r="CA22" s="405"/>
      <c r="CB22" s="405"/>
      <c r="CC22" s="406"/>
      <c r="CD22" s="190"/>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7"/>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173</v>
      </c>
      <c r="AZ23" s="476"/>
      <c r="BA23" s="476"/>
      <c r="BB23" s="476"/>
      <c r="BC23" s="476"/>
      <c r="BD23" s="476"/>
      <c r="BE23" s="476"/>
      <c r="BF23" s="476"/>
      <c r="BG23" s="476"/>
      <c r="BH23" s="476"/>
      <c r="BI23" s="476"/>
      <c r="BJ23" s="476"/>
      <c r="BK23" s="476"/>
      <c r="BL23" s="476"/>
      <c r="BM23" s="477"/>
      <c r="BN23" s="441">
        <v>5089705</v>
      </c>
      <c r="BO23" s="442"/>
      <c r="BP23" s="442"/>
      <c r="BQ23" s="442"/>
      <c r="BR23" s="442"/>
      <c r="BS23" s="442"/>
      <c r="BT23" s="442"/>
      <c r="BU23" s="443"/>
      <c r="BV23" s="441">
        <v>3938964</v>
      </c>
      <c r="BW23" s="442"/>
      <c r="BX23" s="442"/>
      <c r="BY23" s="442"/>
      <c r="BZ23" s="442"/>
      <c r="CA23" s="442"/>
      <c r="CB23" s="442"/>
      <c r="CC23" s="443"/>
      <c r="CD23" s="190"/>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7"/>
      <c r="B24" s="612"/>
      <c r="C24" s="588"/>
      <c r="D24" s="589"/>
      <c r="E24" s="491" t="s">
        <v>174</v>
      </c>
      <c r="F24" s="471"/>
      <c r="G24" s="471"/>
      <c r="H24" s="471"/>
      <c r="I24" s="471"/>
      <c r="J24" s="471"/>
      <c r="K24" s="472"/>
      <c r="L24" s="492">
        <v>1</v>
      </c>
      <c r="M24" s="493"/>
      <c r="N24" s="493"/>
      <c r="O24" s="493"/>
      <c r="P24" s="535"/>
      <c r="Q24" s="492">
        <v>8700</v>
      </c>
      <c r="R24" s="493"/>
      <c r="S24" s="493"/>
      <c r="T24" s="493"/>
      <c r="U24" s="493"/>
      <c r="V24" s="535"/>
      <c r="W24" s="587"/>
      <c r="X24" s="588"/>
      <c r="Y24" s="589"/>
      <c r="Z24" s="491" t="s">
        <v>175</v>
      </c>
      <c r="AA24" s="471"/>
      <c r="AB24" s="471"/>
      <c r="AC24" s="471"/>
      <c r="AD24" s="471"/>
      <c r="AE24" s="471"/>
      <c r="AF24" s="471"/>
      <c r="AG24" s="472"/>
      <c r="AH24" s="492">
        <v>320</v>
      </c>
      <c r="AI24" s="493"/>
      <c r="AJ24" s="493"/>
      <c r="AK24" s="493"/>
      <c r="AL24" s="535"/>
      <c r="AM24" s="492">
        <v>924160</v>
      </c>
      <c r="AN24" s="493"/>
      <c r="AO24" s="493"/>
      <c r="AP24" s="493"/>
      <c r="AQ24" s="493"/>
      <c r="AR24" s="535"/>
      <c r="AS24" s="492">
        <v>2888</v>
      </c>
      <c r="AT24" s="493"/>
      <c r="AU24" s="493"/>
      <c r="AV24" s="493"/>
      <c r="AW24" s="493"/>
      <c r="AX24" s="494"/>
      <c r="AY24" s="557" t="s">
        <v>176</v>
      </c>
      <c r="AZ24" s="558"/>
      <c r="BA24" s="558"/>
      <c r="BB24" s="558"/>
      <c r="BC24" s="558"/>
      <c r="BD24" s="558"/>
      <c r="BE24" s="558"/>
      <c r="BF24" s="558"/>
      <c r="BG24" s="558"/>
      <c r="BH24" s="558"/>
      <c r="BI24" s="558"/>
      <c r="BJ24" s="558"/>
      <c r="BK24" s="558"/>
      <c r="BL24" s="558"/>
      <c r="BM24" s="559"/>
      <c r="BN24" s="441">
        <v>5478795</v>
      </c>
      <c r="BO24" s="442"/>
      <c r="BP24" s="442"/>
      <c r="BQ24" s="442"/>
      <c r="BR24" s="442"/>
      <c r="BS24" s="442"/>
      <c r="BT24" s="442"/>
      <c r="BU24" s="443"/>
      <c r="BV24" s="441">
        <v>3957795</v>
      </c>
      <c r="BW24" s="442"/>
      <c r="BX24" s="442"/>
      <c r="BY24" s="442"/>
      <c r="BZ24" s="442"/>
      <c r="CA24" s="442"/>
      <c r="CB24" s="442"/>
      <c r="CC24" s="443"/>
      <c r="CD24" s="190"/>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7"/>
      <c r="B25" s="612"/>
      <c r="C25" s="588"/>
      <c r="D25" s="589"/>
      <c r="E25" s="491" t="s">
        <v>177</v>
      </c>
      <c r="F25" s="471"/>
      <c r="G25" s="471"/>
      <c r="H25" s="471"/>
      <c r="I25" s="471"/>
      <c r="J25" s="471"/>
      <c r="K25" s="472"/>
      <c r="L25" s="492">
        <v>1</v>
      </c>
      <c r="M25" s="493"/>
      <c r="N25" s="493"/>
      <c r="O25" s="493"/>
      <c r="P25" s="535"/>
      <c r="Q25" s="492">
        <v>6900</v>
      </c>
      <c r="R25" s="493"/>
      <c r="S25" s="493"/>
      <c r="T25" s="493"/>
      <c r="U25" s="493"/>
      <c r="V25" s="535"/>
      <c r="W25" s="587"/>
      <c r="X25" s="588"/>
      <c r="Y25" s="589"/>
      <c r="Z25" s="491" t="s">
        <v>178</v>
      </c>
      <c r="AA25" s="471"/>
      <c r="AB25" s="471"/>
      <c r="AC25" s="471"/>
      <c r="AD25" s="471"/>
      <c r="AE25" s="471"/>
      <c r="AF25" s="471"/>
      <c r="AG25" s="472"/>
      <c r="AH25" s="492" t="s">
        <v>148</v>
      </c>
      <c r="AI25" s="493"/>
      <c r="AJ25" s="493"/>
      <c r="AK25" s="493"/>
      <c r="AL25" s="535"/>
      <c r="AM25" s="492" t="s">
        <v>179</v>
      </c>
      <c r="AN25" s="493"/>
      <c r="AO25" s="493"/>
      <c r="AP25" s="493"/>
      <c r="AQ25" s="493"/>
      <c r="AR25" s="535"/>
      <c r="AS25" s="492" t="s">
        <v>129</v>
      </c>
      <c r="AT25" s="493"/>
      <c r="AU25" s="493"/>
      <c r="AV25" s="493"/>
      <c r="AW25" s="493"/>
      <c r="AX25" s="494"/>
      <c r="AY25" s="401" t="s">
        <v>180</v>
      </c>
      <c r="AZ25" s="402"/>
      <c r="BA25" s="402"/>
      <c r="BB25" s="402"/>
      <c r="BC25" s="402"/>
      <c r="BD25" s="402"/>
      <c r="BE25" s="402"/>
      <c r="BF25" s="402"/>
      <c r="BG25" s="402"/>
      <c r="BH25" s="402"/>
      <c r="BI25" s="402"/>
      <c r="BJ25" s="402"/>
      <c r="BK25" s="402"/>
      <c r="BL25" s="402"/>
      <c r="BM25" s="403"/>
      <c r="BN25" s="404">
        <v>2067300</v>
      </c>
      <c r="BO25" s="405"/>
      <c r="BP25" s="405"/>
      <c r="BQ25" s="405"/>
      <c r="BR25" s="405"/>
      <c r="BS25" s="405"/>
      <c r="BT25" s="405"/>
      <c r="BU25" s="406"/>
      <c r="BV25" s="404">
        <v>4764784</v>
      </c>
      <c r="BW25" s="405"/>
      <c r="BX25" s="405"/>
      <c r="BY25" s="405"/>
      <c r="BZ25" s="405"/>
      <c r="CA25" s="405"/>
      <c r="CB25" s="405"/>
      <c r="CC25" s="406"/>
      <c r="CD25" s="190"/>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7"/>
      <c r="B26" s="612"/>
      <c r="C26" s="588"/>
      <c r="D26" s="589"/>
      <c r="E26" s="491" t="s">
        <v>181</v>
      </c>
      <c r="F26" s="471"/>
      <c r="G26" s="471"/>
      <c r="H26" s="471"/>
      <c r="I26" s="471"/>
      <c r="J26" s="471"/>
      <c r="K26" s="472"/>
      <c r="L26" s="492">
        <v>1</v>
      </c>
      <c r="M26" s="493"/>
      <c r="N26" s="493"/>
      <c r="O26" s="493"/>
      <c r="P26" s="535"/>
      <c r="Q26" s="492">
        <v>6350</v>
      </c>
      <c r="R26" s="493"/>
      <c r="S26" s="493"/>
      <c r="T26" s="493"/>
      <c r="U26" s="493"/>
      <c r="V26" s="535"/>
      <c r="W26" s="587"/>
      <c r="X26" s="588"/>
      <c r="Y26" s="589"/>
      <c r="Z26" s="491" t="s">
        <v>182</v>
      </c>
      <c r="AA26" s="593"/>
      <c r="AB26" s="593"/>
      <c r="AC26" s="593"/>
      <c r="AD26" s="593"/>
      <c r="AE26" s="593"/>
      <c r="AF26" s="593"/>
      <c r="AG26" s="594"/>
      <c r="AH26" s="492">
        <v>15</v>
      </c>
      <c r="AI26" s="493"/>
      <c r="AJ26" s="493"/>
      <c r="AK26" s="493"/>
      <c r="AL26" s="535"/>
      <c r="AM26" s="492">
        <v>32385</v>
      </c>
      <c r="AN26" s="493"/>
      <c r="AO26" s="493"/>
      <c r="AP26" s="493"/>
      <c r="AQ26" s="493"/>
      <c r="AR26" s="535"/>
      <c r="AS26" s="492">
        <v>2159</v>
      </c>
      <c r="AT26" s="493"/>
      <c r="AU26" s="493"/>
      <c r="AV26" s="493"/>
      <c r="AW26" s="493"/>
      <c r="AX26" s="494"/>
      <c r="AY26" s="444" t="s">
        <v>183</v>
      </c>
      <c r="AZ26" s="445"/>
      <c r="BA26" s="445"/>
      <c r="BB26" s="445"/>
      <c r="BC26" s="445"/>
      <c r="BD26" s="445"/>
      <c r="BE26" s="445"/>
      <c r="BF26" s="445"/>
      <c r="BG26" s="445"/>
      <c r="BH26" s="445"/>
      <c r="BI26" s="445"/>
      <c r="BJ26" s="445"/>
      <c r="BK26" s="445"/>
      <c r="BL26" s="445"/>
      <c r="BM26" s="446"/>
      <c r="BN26" s="441" t="s">
        <v>129</v>
      </c>
      <c r="BO26" s="442"/>
      <c r="BP26" s="442"/>
      <c r="BQ26" s="442"/>
      <c r="BR26" s="442"/>
      <c r="BS26" s="442"/>
      <c r="BT26" s="442"/>
      <c r="BU26" s="443"/>
      <c r="BV26" s="441" t="s">
        <v>179</v>
      </c>
      <c r="BW26" s="442"/>
      <c r="BX26" s="442"/>
      <c r="BY26" s="442"/>
      <c r="BZ26" s="442"/>
      <c r="CA26" s="442"/>
      <c r="CB26" s="442"/>
      <c r="CC26" s="443"/>
      <c r="CD26" s="190"/>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7"/>
      <c r="B27" s="612"/>
      <c r="C27" s="588"/>
      <c r="D27" s="589"/>
      <c r="E27" s="491" t="s">
        <v>184</v>
      </c>
      <c r="F27" s="471"/>
      <c r="G27" s="471"/>
      <c r="H27" s="471"/>
      <c r="I27" s="471"/>
      <c r="J27" s="471"/>
      <c r="K27" s="472"/>
      <c r="L27" s="492">
        <v>1</v>
      </c>
      <c r="M27" s="493"/>
      <c r="N27" s="493"/>
      <c r="O27" s="493"/>
      <c r="P27" s="535"/>
      <c r="Q27" s="492">
        <v>3850</v>
      </c>
      <c r="R27" s="493"/>
      <c r="S27" s="493"/>
      <c r="T27" s="493"/>
      <c r="U27" s="493"/>
      <c r="V27" s="535"/>
      <c r="W27" s="587"/>
      <c r="X27" s="588"/>
      <c r="Y27" s="589"/>
      <c r="Z27" s="491" t="s">
        <v>185</v>
      </c>
      <c r="AA27" s="471"/>
      <c r="AB27" s="471"/>
      <c r="AC27" s="471"/>
      <c r="AD27" s="471"/>
      <c r="AE27" s="471"/>
      <c r="AF27" s="471"/>
      <c r="AG27" s="472"/>
      <c r="AH27" s="492" t="s">
        <v>129</v>
      </c>
      <c r="AI27" s="493"/>
      <c r="AJ27" s="493"/>
      <c r="AK27" s="493"/>
      <c r="AL27" s="535"/>
      <c r="AM27" s="492" t="s">
        <v>139</v>
      </c>
      <c r="AN27" s="493"/>
      <c r="AO27" s="493"/>
      <c r="AP27" s="493"/>
      <c r="AQ27" s="493"/>
      <c r="AR27" s="535"/>
      <c r="AS27" s="492" t="s">
        <v>179</v>
      </c>
      <c r="AT27" s="493"/>
      <c r="AU27" s="493"/>
      <c r="AV27" s="493"/>
      <c r="AW27" s="493"/>
      <c r="AX27" s="494"/>
      <c r="AY27" s="536" t="s">
        <v>186</v>
      </c>
      <c r="AZ27" s="537"/>
      <c r="BA27" s="537"/>
      <c r="BB27" s="537"/>
      <c r="BC27" s="537"/>
      <c r="BD27" s="537"/>
      <c r="BE27" s="537"/>
      <c r="BF27" s="537"/>
      <c r="BG27" s="537"/>
      <c r="BH27" s="537"/>
      <c r="BI27" s="537"/>
      <c r="BJ27" s="537"/>
      <c r="BK27" s="537"/>
      <c r="BL27" s="537"/>
      <c r="BM27" s="538"/>
      <c r="BN27" s="560">
        <v>1023199</v>
      </c>
      <c r="BO27" s="561"/>
      <c r="BP27" s="561"/>
      <c r="BQ27" s="561"/>
      <c r="BR27" s="561"/>
      <c r="BS27" s="561"/>
      <c r="BT27" s="561"/>
      <c r="BU27" s="562"/>
      <c r="BV27" s="560">
        <v>1021700</v>
      </c>
      <c r="BW27" s="561"/>
      <c r="BX27" s="561"/>
      <c r="BY27" s="561"/>
      <c r="BZ27" s="561"/>
      <c r="CA27" s="561"/>
      <c r="CB27" s="561"/>
      <c r="CC27" s="562"/>
      <c r="CD27" s="192"/>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7"/>
      <c r="B28" s="612"/>
      <c r="C28" s="588"/>
      <c r="D28" s="589"/>
      <c r="E28" s="491" t="s">
        <v>187</v>
      </c>
      <c r="F28" s="471"/>
      <c r="G28" s="471"/>
      <c r="H28" s="471"/>
      <c r="I28" s="471"/>
      <c r="J28" s="471"/>
      <c r="K28" s="472"/>
      <c r="L28" s="492">
        <v>1</v>
      </c>
      <c r="M28" s="493"/>
      <c r="N28" s="493"/>
      <c r="O28" s="493"/>
      <c r="P28" s="535"/>
      <c r="Q28" s="492">
        <v>3050</v>
      </c>
      <c r="R28" s="493"/>
      <c r="S28" s="493"/>
      <c r="T28" s="493"/>
      <c r="U28" s="493"/>
      <c r="V28" s="535"/>
      <c r="W28" s="587"/>
      <c r="X28" s="588"/>
      <c r="Y28" s="589"/>
      <c r="Z28" s="491" t="s">
        <v>188</v>
      </c>
      <c r="AA28" s="471"/>
      <c r="AB28" s="471"/>
      <c r="AC28" s="471"/>
      <c r="AD28" s="471"/>
      <c r="AE28" s="471"/>
      <c r="AF28" s="471"/>
      <c r="AG28" s="472"/>
      <c r="AH28" s="492" t="s">
        <v>129</v>
      </c>
      <c r="AI28" s="493"/>
      <c r="AJ28" s="493"/>
      <c r="AK28" s="493"/>
      <c r="AL28" s="535"/>
      <c r="AM28" s="492" t="s">
        <v>148</v>
      </c>
      <c r="AN28" s="493"/>
      <c r="AO28" s="493"/>
      <c r="AP28" s="493"/>
      <c r="AQ28" s="493"/>
      <c r="AR28" s="535"/>
      <c r="AS28" s="492" t="s">
        <v>179</v>
      </c>
      <c r="AT28" s="493"/>
      <c r="AU28" s="493"/>
      <c r="AV28" s="493"/>
      <c r="AW28" s="493"/>
      <c r="AX28" s="494"/>
      <c r="AY28" s="595" t="s">
        <v>189</v>
      </c>
      <c r="AZ28" s="596"/>
      <c r="BA28" s="596"/>
      <c r="BB28" s="597"/>
      <c r="BC28" s="401" t="s">
        <v>48</v>
      </c>
      <c r="BD28" s="402"/>
      <c r="BE28" s="402"/>
      <c r="BF28" s="402"/>
      <c r="BG28" s="402"/>
      <c r="BH28" s="402"/>
      <c r="BI28" s="402"/>
      <c r="BJ28" s="402"/>
      <c r="BK28" s="402"/>
      <c r="BL28" s="402"/>
      <c r="BM28" s="403"/>
      <c r="BN28" s="404">
        <v>2141307</v>
      </c>
      <c r="BO28" s="405"/>
      <c r="BP28" s="405"/>
      <c r="BQ28" s="405"/>
      <c r="BR28" s="405"/>
      <c r="BS28" s="405"/>
      <c r="BT28" s="405"/>
      <c r="BU28" s="406"/>
      <c r="BV28" s="404">
        <v>1758228</v>
      </c>
      <c r="BW28" s="405"/>
      <c r="BX28" s="405"/>
      <c r="BY28" s="405"/>
      <c r="BZ28" s="405"/>
      <c r="CA28" s="405"/>
      <c r="CB28" s="405"/>
      <c r="CC28" s="406"/>
      <c r="CD28" s="190"/>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7"/>
      <c r="B29" s="612"/>
      <c r="C29" s="588"/>
      <c r="D29" s="589"/>
      <c r="E29" s="491" t="s">
        <v>190</v>
      </c>
      <c r="F29" s="471"/>
      <c r="G29" s="471"/>
      <c r="H29" s="471"/>
      <c r="I29" s="471"/>
      <c r="J29" s="471"/>
      <c r="K29" s="472"/>
      <c r="L29" s="492">
        <v>14</v>
      </c>
      <c r="M29" s="493"/>
      <c r="N29" s="493"/>
      <c r="O29" s="493"/>
      <c r="P29" s="535"/>
      <c r="Q29" s="492">
        <v>2750</v>
      </c>
      <c r="R29" s="493"/>
      <c r="S29" s="493"/>
      <c r="T29" s="493"/>
      <c r="U29" s="493"/>
      <c r="V29" s="535"/>
      <c r="W29" s="590"/>
      <c r="X29" s="591"/>
      <c r="Y29" s="592"/>
      <c r="Z29" s="491" t="s">
        <v>191</v>
      </c>
      <c r="AA29" s="471"/>
      <c r="AB29" s="471"/>
      <c r="AC29" s="471"/>
      <c r="AD29" s="471"/>
      <c r="AE29" s="471"/>
      <c r="AF29" s="471"/>
      <c r="AG29" s="472"/>
      <c r="AH29" s="492">
        <v>320</v>
      </c>
      <c r="AI29" s="493"/>
      <c r="AJ29" s="493"/>
      <c r="AK29" s="493"/>
      <c r="AL29" s="535"/>
      <c r="AM29" s="492">
        <v>924160</v>
      </c>
      <c r="AN29" s="493"/>
      <c r="AO29" s="493"/>
      <c r="AP29" s="493"/>
      <c r="AQ29" s="493"/>
      <c r="AR29" s="535"/>
      <c r="AS29" s="492">
        <v>2888</v>
      </c>
      <c r="AT29" s="493"/>
      <c r="AU29" s="493"/>
      <c r="AV29" s="493"/>
      <c r="AW29" s="493"/>
      <c r="AX29" s="494"/>
      <c r="AY29" s="598"/>
      <c r="AZ29" s="599"/>
      <c r="BA29" s="599"/>
      <c r="BB29" s="600"/>
      <c r="BC29" s="475" t="s">
        <v>192</v>
      </c>
      <c r="BD29" s="476"/>
      <c r="BE29" s="476"/>
      <c r="BF29" s="476"/>
      <c r="BG29" s="476"/>
      <c r="BH29" s="476"/>
      <c r="BI29" s="476"/>
      <c r="BJ29" s="476"/>
      <c r="BK29" s="476"/>
      <c r="BL29" s="476"/>
      <c r="BM29" s="477"/>
      <c r="BN29" s="441" t="s">
        <v>148</v>
      </c>
      <c r="BO29" s="442"/>
      <c r="BP29" s="442"/>
      <c r="BQ29" s="442"/>
      <c r="BR29" s="442"/>
      <c r="BS29" s="442"/>
      <c r="BT29" s="442"/>
      <c r="BU29" s="443"/>
      <c r="BV29" s="441" t="s">
        <v>179</v>
      </c>
      <c r="BW29" s="442"/>
      <c r="BX29" s="442"/>
      <c r="BY29" s="442"/>
      <c r="BZ29" s="442"/>
      <c r="CA29" s="442"/>
      <c r="CB29" s="442"/>
      <c r="CC29" s="443"/>
      <c r="CD29" s="192"/>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7"/>
      <c r="B30" s="613"/>
      <c r="C30" s="614"/>
      <c r="D30" s="615"/>
      <c r="E30" s="495"/>
      <c r="F30" s="496"/>
      <c r="G30" s="496"/>
      <c r="H30" s="496"/>
      <c r="I30" s="496"/>
      <c r="J30" s="496"/>
      <c r="K30" s="497"/>
      <c r="L30" s="605"/>
      <c r="M30" s="606"/>
      <c r="N30" s="606"/>
      <c r="O30" s="606"/>
      <c r="P30" s="607"/>
      <c r="Q30" s="605"/>
      <c r="R30" s="606"/>
      <c r="S30" s="606"/>
      <c r="T30" s="606"/>
      <c r="U30" s="606"/>
      <c r="V30" s="607"/>
      <c r="W30" s="608" t="s">
        <v>193</v>
      </c>
      <c r="X30" s="609"/>
      <c r="Y30" s="609"/>
      <c r="Z30" s="609"/>
      <c r="AA30" s="609"/>
      <c r="AB30" s="609"/>
      <c r="AC30" s="609"/>
      <c r="AD30" s="609"/>
      <c r="AE30" s="609"/>
      <c r="AF30" s="609"/>
      <c r="AG30" s="610"/>
      <c r="AH30" s="568">
        <v>99.4</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209758</v>
      </c>
      <c r="BO30" s="561"/>
      <c r="BP30" s="561"/>
      <c r="BQ30" s="561"/>
      <c r="BR30" s="561"/>
      <c r="BS30" s="561"/>
      <c r="BT30" s="561"/>
      <c r="BU30" s="562"/>
      <c r="BV30" s="560">
        <v>887495</v>
      </c>
      <c r="BW30" s="561"/>
      <c r="BX30" s="561"/>
      <c r="BY30" s="561"/>
      <c r="BZ30" s="561"/>
      <c r="CA30" s="561"/>
      <c r="CB30" s="561"/>
      <c r="CC30" s="562"/>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604" t="s">
        <v>194</v>
      </c>
      <c r="D32" s="604"/>
      <c r="E32" s="604"/>
      <c r="F32" s="604"/>
      <c r="G32" s="604"/>
      <c r="H32" s="604"/>
      <c r="I32" s="604"/>
      <c r="J32" s="604"/>
      <c r="K32" s="604"/>
      <c r="L32" s="604"/>
      <c r="M32" s="604"/>
      <c r="N32" s="604"/>
      <c r="O32" s="604"/>
      <c r="P32" s="604"/>
      <c r="Q32" s="604"/>
      <c r="R32" s="604"/>
      <c r="S32" s="604"/>
      <c r="U32" s="445" t="s">
        <v>195</v>
      </c>
      <c r="V32" s="445"/>
      <c r="W32" s="445"/>
      <c r="X32" s="445"/>
      <c r="Y32" s="445"/>
      <c r="Z32" s="445"/>
      <c r="AA32" s="445"/>
      <c r="AB32" s="445"/>
      <c r="AC32" s="445"/>
      <c r="AD32" s="445"/>
      <c r="AE32" s="445"/>
      <c r="AF32" s="445"/>
      <c r="AG32" s="445"/>
      <c r="AH32" s="445"/>
      <c r="AI32" s="445"/>
      <c r="AJ32" s="445"/>
      <c r="AK32" s="445"/>
      <c r="AM32" s="445" t="s">
        <v>196</v>
      </c>
      <c r="AN32" s="445"/>
      <c r="AO32" s="445"/>
      <c r="AP32" s="445"/>
      <c r="AQ32" s="445"/>
      <c r="AR32" s="445"/>
      <c r="AS32" s="445"/>
      <c r="AT32" s="445"/>
      <c r="AU32" s="445"/>
      <c r="AV32" s="445"/>
      <c r="AW32" s="445"/>
      <c r="AX32" s="445"/>
      <c r="AY32" s="445"/>
      <c r="AZ32" s="445"/>
      <c r="BA32" s="445"/>
      <c r="BB32" s="445"/>
      <c r="BC32" s="445"/>
      <c r="BE32" s="445" t="s">
        <v>197</v>
      </c>
      <c r="BF32" s="445"/>
      <c r="BG32" s="445"/>
      <c r="BH32" s="445"/>
      <c r="BI32" s="445"/>
      <c r="BJ32" s="445"/>
      <c r="BK32" s="445"/>
      <c r="BL32" s="445"/>
      <c r="BM32" s="445"/>
      <c r="BN32" s="445"/>
      <c r="BO32" s="445"/>
      <c r="BP32" s="445"/>
      <c r="BQ32" s="445"/>
      <c r="BR32" s="445"/>
      <c r="BS32" s="445"/>
      <c r="BT32" s="445"/>
      <c r="BU32" s="445"/>
      <c r="BW32" s="445" t="s">
        <v>198</v>
      </c>
      <c r="BX32" s="445"/>
      <c r="BY32" s="445"/>
      <c r="BZ32" s="445"/>
      <c r="CA32" s="445"/>
      <c r="CB32" s="445"/>
      <c r="CC32" s="445"/>
      <c r="CD32" s="445"/>
      <c r="CE32" s="445"/>
      <c r="CF32" s="445"/>
      <c r="CG32" s="445"/>
      <c r="CH32" s="445"/>
      <c r="CI32" s="445"/>
      <c r="CJ32" s="445"/>
      <c r="CK32" s="445"/>
      <c r="CL32" s="445"/>
      <c r="CM32" s="445"/>
      <c r="CO32" s="445" t="s">
        <v>199</v>
      </c>
      <c r="CP32" s="445"/>
      <c r="CQ32" s="445"/>
      <c r="CR32" s="445"/>
      <c r="CS32" s="445"/>
      <c r="CT32" s="445"/>
      <c r="CU32" s="445"/>
      <c r="CV32" s="445"/>
      <c r="CW32" s="445"/>
      <c r="CX32" s="445"/>
      <c r="CY32" s="445"/>
      <c r="CZ32" s="445"/>
      <c r="DA32" s="445"/>
      <c r="DB32" s="445"/>
      <c r="DC32" s="445"/>
      <c r="DD32" s="445"/>
      <c r="DE32" s="445"/>
      <c r="DI32" s="200"/>
    </row>
    <row r="33" spans="1:113" ht="13.5" customHeight="1" x14ac:dyDescent="0.15">
      <c r="A33" s="177"/>
      <c r="B33" s="201"/>
      <c r="C33" s="465" t="s">
        <v>200</v>
      </c>
      <c r="D33" s="465"/>
      <c r="E33" s="430" t="s">
        <v>201</v>
      </c>
      <c r="F33" s="430"/>
      <c r="G33" s="430"/>
      <c r="H33" s="430"/>
      <c r="I33" s="430"/>
      <c r="J33" s="430"/>
      <c r="K33" s="430"/>
      <c r="L33" s="430"/>
      <c r="M33" s="430"/>
      <c r="N33" s="430"/>
      <c r="O33" s="430"/>
      <c r="P33" s="430"/>
      <c r="Q33" s="430"/>
      <c r="R33" s="430"/>
      <c r="S33" s="430"/>
      <c r="T33" s="202"/>
      <c r="U33" s="465" t="s">
        <v>202</v>
      </c>
      <c r="V33" s="465"/>
      <c r="W33" s="430" t="s">
        <v>203</v>
      </c>
      <c r="X33" s="430"/>
      <c r="Y33" s="430"/>
      <c r="Z33" s="430"/>
      <c r="AA33" s="430"/>
      <c r="AB33" s="430"/>
      <c r="AC33" s="430"/>
      <c r="AD33" s="430"/>
      <c r="AE33" s="430"/>
      <c r="AF33" s="430"/>
      <c r="AG33" s="430"/>
      <c r="AH33" s="430"/>
      <c r="AI33" s="430"/>
      <c r="AJ33" s="430"/>
      <c r="AK33" s="430"/>
      <c r="AL33" s="202"/>
      <c r="AM33" s="465" t="s">
        <v>204</v>
      </c>
      <c r="AN33" s="465"/>
      <c r="AO33" s="430" t="s">
        <v>205</v>
      </c>
      <c r="AP33" s="430"/>
      <c r="AQ33" s="430"/>
      <c r="AR33" s="430"/>
      <c r="AS33" s="430"/>
      <c r="AT33" s="430"/>
      <c r="AU33" s="430"/>
      <c r="AV33" s="430"/>
      <c r="AW33" s="430"/>
      <c r="AX33" s="430"/>
      <c r="AY33" s="430"/>
      <c r="AZ33" s="430"/>
      <c r="BA33" s="430"/>
      <c r="BB33" s="430"/>
      <c r="BC33" s="430"/>
      <c r="BD33" s="203"/>
      <c r="BE33" s="430" t="s">
        <v>206</v>
      </c>
      <c r="BF33" s="430"/>
      <c r="BG33" s="430" t="s">
        <v>207</v>
      </c>
      <c r="BH33" s="430"/>
      <c r="BI33" s="430"/>
      <c r="BJ33" s="430"/>
      <c r="BK33" s="430"/>
      <c r="BL33" s="430"/>
      <c r="BM33" s="430"/>
      <c r="BN33" s="430"/>
      <c r="BO33" s="430"/>
      <c r="BP33" s="430"/>
      <c r="BQ33" s="430"/>
      <c r="BR33" s="430"/>
      <c r="BS33" s="430"/>
      <c r="BT33" s="430"/>
      <c r="BU33" s="430"/>
      <c r="BV33" s="203"/>
      <c r="BW33" s="465" t="s">
        <v>206</v>
      </c>
      <c r="BX33" s="465"/>
      <c r="BY33" s="430" t="s">
        <v>208</v>
      </c>
      <c r="BZ33" s="430"/>
      <c r="CA33" s="430"/>
      <c r="CB33" s="430"/>
      <c r="CC33" s="430"/>
      <c r="CD33" s="430"/>
      <c r="CE33" s="430"/>
      <c r="CF33" s="430"/>
      <c r="CG33" s="430"/>
      <c r="CH33" s="430"/>
      <c r="CI33" s="430"/>
      <c r="CJ33" s="430"/>
      <c r="CK33" s="430"/>
      <c r="CL33" s="430"/>
      <c r="CM33" s="430"/>
      <c r="CN33" s="202"/>
      <c r="CO33" s="465" t="s">
        <v>209</v>
      </c>
      <c r="CP33" s="465"/>
      <c r="CQ33" s="430" t="s">
        <v>210</v>
      </c>
      <c r="CR33" s="430"/>
      <c r="CS33" s="430"/>
      <c r="CT33" s="430"/>
      <c r="CU33" s="430"/>
      <c r="CV33" s="430"/>
      <c r="CW33" s="430"/>
      <c r="CX33" s="430"/>
      <c r="CY33" s="430"/>
      <c r="CZ33" s="430"/>
      <c r="DA33" s="430"/>
      <c r="DB33" s="430"/>
      <c r="DC33" s="430"/>
      <c r="DD33" s="430"/>
      <c r="DE33" s="430"/>
      <c r="DF33" s="202"/>
      <c r="DG33" s="630" t="s">
        <v>211</v>
      </c>
      <c r="DH33" s="630"/>
      <c r="DI33" s="204"/>
    </row>
    <row r="34" spans="1:113" ht="32.25" customHeight="1" x14ac:dyDescent="0.15">
      <c r="A34" s="177"/>
      <c r="B34" s="201"/>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7"/>
      <c r="U34" s="631">
        <f>IF(W34="","",MAX(C34:D43)+1)</f>
        <v>2</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7"/>
      <c r="AM34" s="631">
        <f>IF(AO34="","",MAX(C34:D43,U34:V43)+1)</f>
        <v>5</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7"/>
      <c r="BE34" s="631" t="str">
        <f>IF(BG34="","",MAX(C34:D43,U34:V43,AM34:AN43)+1)</f>
        <v/>
      </c>
      <c r="BF34" s="631"/>
      <c r="BG34" s="632"/>
      <c r="BH34" s="632"/>
      <c r="BI34" s="632"/>
      <c r="BJ34" s="632"/>
      <c r="BK34" s="632"/>
      <c r="BL34" s="632"/>
      <c r="BM34" s="632"/>
      <c r="BN34" s="632"/>
      <c r="BO34" s="632"/>
      <c r="BP34" s="632"/>
      <c r="BQ34" s="632"/>
      <c r="BR34" s="632"/>
      <c r="BS34" s="632"/>
      <c r="BT34" s="632"/>
      <c r="BU34" s="632"/>
      <c r="BV34" s="177"/>
      <c r="BW34" s="631">
        <f>IF(BY34="","",MAX(C34:D43,U34:V43,AM34:AN43,BE34:BF43)+1)</f>
        <v>7</v>
      </c>
      <c r="BX34" s="631"/>
      <c r="BY34" s="632" t="str">
        <f>IF('各会計、関係団体の財政状況及び健全化判断比率'!B68="","",'各会計、関係団体の財政状況及び健全化判断比率'!B68)</f>
        <v>愛知県市町村職員退職手当組合</v>
      </c>
      <c r="BZ34" s="632"/>
      <c r="CA34" s="632"/>
      <c r="CB34" s="632"/>
      <c r="CC34" s="632"/>
      <c r="CD34" s="632"/>
      <c r="CE34" s="632"/>
      <c r="CF34" s="632"/>
      <c r="CG34" s="632"/>
      <c r="CH34" s="632"/>
      <c r="CI34" s="632"/>
      <c r="CJ34" s="632"/>
      <c r="CK34" s="632"/>
      <c r="CL34" s="632"/>
      <c r="CM34" s="632"/>
      <c r="CN34" s="177"/>
      <c r="CO34" s="631">
        <f>IF(CQ34="","",MAX(C34:D43,U34:V43,AM34:AN43,BE34:BF43,BW34:BX43)+1)</f>
        <v>15</v>
      </c>
      <c r="CP34" s="631"/>
      <c r="CQ34" s="632" t="str">
        <f>IF('各会計、関係団体の財政状況及び健全化判断比率'!BS7="","",'各会計、関係団体の財政状況及び健全化判断比率'!BS7)</f>
        <v>半田市土地開発公社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4"/>
    </row>
    <row r="35" spans="1:113" ht="32.25" customHeight="1" x14ac:dyDescent="0.15">
      <c r="A35" s="177"/>
      <c r="B35" s="201"/>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7"/>
      <c r="U35" s="631">
        <f>IF(W35="","",U34+1)</f>
        <v>3</v>
      </c>
      <c r="V35" s="631"/>
      <c r="W35" s="632" t="str">
        <f>IF('各会計、関係団体の財政状況及び健全化判断比率'!B29="","",'各会計、関係団体の財政状況及び健全化判断比率'!B29)</f>
        <v>介護保険事業特別会計</v>
      </c>
      <c r="X35" s="632"/>
      <c r="Y35" s="632"/>
      <c r="Z35" s="632"/>
      <c r="AA35" s="632"/>
      <c r="AB35" s="632"/>
      <c r="AC35" s="632"/>
      <c r="AD35" s="632"/>
      <c r="AE35" s="632"/>
      <c r="AF35" s="632"/>
      <c r="AG35" s="632"/>
      <c r="AH35" s="632"/>
      <c r="AI35" s="632"/>
      <c r="AJ35" s="632"/>
      <c r="AK35" s="632"/>
      <c r="AL35" s="177"/>
      <c r="AM35" s="631">
        <f t="shared" ref="AM35:AM43" si="0">IF(AO35="","",AM34+1)</f>
        <v>6</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7"/>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7"/>
      <c r="BW35" s="631">
        <f t="shared" ref="BW35:BW43" si="2">IF(BY35="","",BW34+1)</f>
        <v>8</v>
      </c>
      <c r="BX35" s="631"/>
      <c r="BY35" s="632" t="str">
        <f>IF('各会計、関係団体の財政状況及び健全化判断比率'!B69="","",'各会計、関係団体の財政状況及び健全化判断比率'!B69)</f>
        <v>愛知県後期高齢者医療広域連合（一般会計）</v>
      </c>
      <c r="BZ35" s="632"/>
      <c r="CA35" s="632"/>
      <c r="CB35" s="632"/>
      <c r="CC35" s="632"/>
      <c r="CD35" s="632"/>
      <c r="CE35" s="632"/>
      <c r="CF35" s="632"/>
      <c r="CG35" s="632"/>
      <c r="CH35" s="632"/>
      <c r="CI35" s="632"/>
      <c r="CJ35" s="632"/>
      <c r="CK35" s="632"/>
      <c r="CL35" s="632"/>
      <c r="CM35" s="632"/>
      <c r="CN35" s="177"/>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4"/>
    </row>
    <row r="36" spans="1:113" ht="32.25" customHeight="1" x14ac:dyDescent="0.15">
      <c r="A36" s="177"/>
      <c r="B36" s="201"/>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7"/>
      <c r="U36" s="631">
        <f t="shared" ref="U36:U43" si="4">IF(W36="","",U35+1)</f>
        <v>4</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7"/>
      <c r="AM36" s="631" t="str">
        <f t="shared" si="0"/>
        <v/>
      </c>
      <c r="AN36" s="631"/>
      <c r="AO36" s="632"/>
      <c r="AP36" s="632"/>
      <c r="AQ36" s="632"/>
      <c r="AR36" s="632"/>
      <c r="AS36" s="632"/>
      <c r="AT36" s="632"/>
      <c r="AU36" s="632"/>
      <c r="AV36" s="632"/>
      <c r="AW36" s="632"/>
      <c r="AX36" s="632"/>
      <c r="AY36" s="632"/>
      <c r="AZ36" s="632"/>
      <c r="BA36" s="632"/>
      <c r="BB36" s="632"/>
      <c r="BC36" s="632"/>
      <c r="BD36" s="177"/>
      <c r="BE36" s="631" t="str">
        <f t="shared" si="1"/>
        <v/>
      </c>
      <c r="BF36" s="631"/>
      <c r="BG36" s="632"/>
      <c r="BH36" s="632"/>
      <c r="BI36" s="632"/>
      <c r="BJ36" s="632"/>
      <c r="BK36" s="632"/>
      <c r="BL36" s="632"/>
      <c r="BM36" s="632"/>
      <c r="BN36" s="632"/>
      <c r="BO36" s="632"/>
      <c r="BP36" s="632"/>
      <c r="BQ36" s="632"/>
      <c r="BR36" s="632"/>
      <c r="BS36" s="632"/>
      <c r="BT36" s="632"/>
      <c r="BU36" s="632"/>
      <c r="BV36" s="177"/>
      <c r="BW36" s="631">
        <f t="shared" si="2"/>
        <v>9</v>
      </c>
      <c r="BX36" s="631"/>
      <c r="BY36" s="632" t="str">
        <f>IF('各会計、関係団体の財政状況及び健全化判断比率'!B70="","",'各会計、関係団体の財政状況及び健全化判断比率'!B70)</f>
        <v>愛知県後期高齢者医療広域連合（後期高齢者医療特別会計）</v>
      </c>
      <c r="BZ36" s="632"/>
      <c r="CA36" s="632"/>
      <c r="CB36" s="632"/>
      <c r="CC36" s="632"/>
      <c r="CD36" s="632"/>
      <c r="CE36" s="632"/>
      <c r="CF36" s="632"/>
      <c r="CG36" s="632"/>
      <c r="CH36" s="632"/>
      <c r="CI36" s="632"/>
      <c r="CJ36" s="632"/>
      <c r="CK36" s="632"/>
      <c r="CL36" s="632"/>
      <c r="CM36" s="632"/>
      <c r="CN36" s="177"/>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4"/>
    </row>
    <row r="37" spans="1:113" ht="32.25" customHeight="1" x14ac:dyDescent="0.15">
      <c r="A37" s="177"/>
      <c r="B37" s="201"/>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7"/>
      <c r="U37" s="631" t="str">
        <f t="shared" si="4"/>
        <v/>
      </c>
      <c r="V37" s="631"/>
      <c r="W37" s="632"/>
      <c r="X37" s="632"/>
      <c r="Y37" s="632"/>
      <c r="Z37" s="632"/>
      <c r="AA37" s="632"/>
      <c r="AB37" s="632"/>
      <c r="AC37" s="632"/>
      <c r="AD37" s="632"/>
      <c r="AE37" s="632"/>
      <c r="AF37" s="632"/>
      <c r="AG37" s="632"/>
      <c r="AH37" s="632"/>
      <c r="AI37" s="632"/>
      <c r="AJ37" s="632"/>
      <c r="AK37" s="632"/>
      <c r="AL37" s="177"/>
      <c r="AM37" s="631" t="str">
        <f t="shared" si="0"/>
        <v/>
      </c>
      <c r="AN37" s="631"/>
      <c r="AO37" s="632"/>
      <c r="AP37" s="632"/>
      <c r="AQ37" s="632"/>
      <c r="AR37" s="632"/>
      <c r="AS37" s="632"/>
      <c r="AT37" s="632"/>
      <c r="AU37" s="632"/>
      <c r="AV37" s="632"/>
      <c r="AW37" s="632"/>
      <c r="AX37" s="632"/>
      <c r="AY37" s="632"/>
      <c r="AZ37" s="632"/>
      <c r="BA37" s="632"/>
      <c r="BB37" s="632"/>
      <c r="BC37" s="632"/>
      <c r="BD37" s="177"/>
      <c r="BE37" s="631" t="str">
        <f t="shared" si="1"/>
        <v/>
      </c>
      <c r="BF37" s="631"/>
      <c r="BG37" s="632"/>
      <c r="BH37" s="632"/>
      <c r="BI37" s="632"/>
      <c r="BJ37" s="632"/>
      <c r="BK37" s="632"/>
      <c r="BL37" s="632"/>
      <c r="BM37" s="632"/>
      <c r="BN37" s="632"/>
      <c r="BO37" s="632"/>
      <c r="BP37" s="632"/>
      <c r="BQ37" s="632"/>
      <c r="BR37" s="632"/>
      <c r="BS37" s="632"/>
      <c r="BT37" s="632"/>
      <c r="BU37" s="632"/>
      <c r="BV37" s="177"/>
      <c r="BW37" s="631">
        <f t="shared" si="2"/>
        <v>10</v>
      </c>
      <c r="BX37" s="631"/>
      <c r="BY37" s="632" t="str">
        <f>IF('各会計、関係団体の財政状況及び健全化判断比率'!B71="","",'各会計、関係団体の財政状況及び健全化判断比率'!B71)</f>
        <v>知多中部広域事務組合（一般会計）</v>
      </c>
      <c r="BZ37" s="632"/>
      <c r="CA37" s="632"/>
      <c r="CB37" s="632"/>
      <c r="CC37" s="632"/>
      <c r="CD37" s="632"/>
      <c r="CE37" s="632"/>
      <c r="CF37" s="632"/>
      <c r="CG37" s="632"/>
      <c r="CH37" s="632"/>
      <c r="CI37" s="632"/>
      <c r="CJ37" s="632"/>
      <c r="CK37" s="632"/>
      <c r="CL37" s="632"/>
      <c r="CM37" s="632"/>
      <c r="CN37" s="177"/>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4"/>
    </row>
    <row r="38" spans="1:113" ht="32.25" customHeight="1" x14ac:dyDescent="0.15">
      <c r="A38" s="177"/>
      <c r="B38" s="201"/>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7"/>
      <c r="U38" s="631" t="str">
        <f t="shared" si="4"/>
        <v/>
      </c>
      <c r="V38" s="631"/>
      <c r="W38" s="632"/>
      <c r="X38" s="632"/>
      <c r="Y38" s="632"/>
      <c r="Z38" s="632"/>
      <c r="AA38" s="632"/>
      <c r="AB38" s="632"/>
      <c r="AC38" s="632"/>
      <c r="AD38" s="632"/>
      <c r="AE38" s="632"/>
      <c r="AF38" s="632"/>
      <c r="AG38" s="632"/>
      <c r="AH38" s="632"/>
      <c r="AI38" s="632"/>
      <c r="AJ38" s="632"/>
      <c r="AK38" s="632"/>
      <c r="AL38" s="177"/>
      <c r="AM38" s="631" t="str">
        <f t="shared" si="0"/>
        <v/>
      </c>
      <c r="AN38" s="631"/>
      <c r="AO38" s="632"/>
      <c r="AP38" s="632"/>
      <c r="AQ38" s="632"/>
      <c r="AR38" s="632"/>
      <c r="AS38" s="632"/>
      <c r="AT38" s="632"/>
      <c r="AU38" s="632"/>
      <c r="AV38" s="632"/>
      <c r="AW38" s="632"/>
      <c r="AX38" s="632"/>
      <c r="AY38" s="632"/>
      <c r="AZ38" s="632"/>
      <c r="BA38" s="632"/>
      <c r="BB38" s="632"/>
      <c r="BC38" s="632"/>
      <c r="BD38" s="177"/>
      <c r="BE38" s="631" t="str">
        <f t="shared" si="1"/>
        <v/>
      </c>
      <c r="BF38" s="631"/>
      <c r="BG38" s="632"/>
      <c r="BH38" s="632"/>
      <c r="BI38" s="632"/>
      <c r="BJ38" s="632"/>
      <c r="BK38" s="632"/>
      <c r="BL38" s="632"/>
      <c r="BM38" s="632"/>
      <c r="BN38" s="632"/>
      <c r="BO38" s="632"/>
      <c r="BP38" s="632"/>
      <c r="BQ38" s="632"/>
      <c r="BR38" s="632"/>
      <c r="BS38" s="632"/>
      <c r="BT38" s="632"/>
      <c r="BU38" s="632"/>
      <c r="BV38" s="177"/>
      <c r="BW38" s="631">
        <f t="shared" si="2"/>
        <v>11</v>
      </c>
      <c r="BX38" s="631"/>
      <c r="BY38" s="632" t="str">
        <f>IF('各会計、関係団体の財政状況及び健全化判断比率'!B72="","",'各会計、関係団体の財政状況及び健全化判断比率'!B72)</f>
        <v>知多中部広域事務組合（消防指令センター特別会計）</v>
      </c>
      <c r="BZ38" s="632"/>
      <c r="CA38" s="632"/>
      <c r="CB38" s="632"/>
      <c r="CC38" s="632"/>
      <c r="CD38" s="632"/>
      <c r="CE38" s="632"/>
      <c r="CF38" s="632"/>
      <c r="CG38" s="632"/>
      <c r="CH38" s="632"/>
      <c r="CI38" s="632"/>
      <c r="CJ38" s="632"/>
      <c r="CK38" s="632"/>
      <c r="CL38" s="632"/>
      <c r="CM38" s="632"/>
      <c r="CN38" s="177"/>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4"/>
    </row>
    <row r="39" spans="1:113" ht="32.25" customHeight="1" x14ac:dyDescent="0.15">
      <c r="A39" s="177"/>
      <c r="B39" s="201"/>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7"/>
      <c r="U39" s="631" t="str">
        <f t="shared" si="4"/>
        <v/>
      </c>
      <c r="V39" s="631"/>
      <c r="W39" s="632"/>
      <c r="X39" s="632"/>
      <c r="Y39" s="632"/>
      <c r="Z39" s="632"/>
      <c r="AA39" s="632"/>
      <c r="AB39" s="632"/>
      <c r="AC39" s="632"/>
      <c r="AD39" s="632"/>
      <c r="AE39" s="632"/>
      <c r="AF39" s="632"/>
      <c r="AG39" s="632"/>
      <c r="AH39" s="632"/>
      <c r="AI39" s="632"/>
      <c r="AJ39" s="632"/>
      <c r="AK39" s="632"/>
      <c r="AL39" s="177"/>
      <c r="AM39" s="631" t="str">
        <f t="shared" si="0"/>
        <v/>
      </c>
      <c r="AN39" s="631"/>
      <c r="AO39" s="632"/>
      <c r="AP39" s="632"/>
      <c r="AQ39" s="632"/>
      <c r="AR39" s="632"/>
      <c r="AS39" s="632"/>
      <c r="AT39" s="632"/>
      <c r="AU39" s="632"/>
      <c r="AV39" s="632"/>
      <c r="AW39" s="632"/>
      <c r="AX39" s="632"/>
      <c r="AY39" s="632"/>
      <c r="AZ39" s="632"/>
      <c r="BA39" s="632"/>
      <c r="BB39" s="632"/>
      <c r="BC39" s="632"/>
      <c r="BD39" s="177"/>
      <c r="BE39" s="631" t="str">
        <f t="shared" si="1"/>
        <v/>
      </c>
      <c r="BF39" s="631"/>
      <c r="BG39" s="632"/>
      <c r="BH39" s="632"/>
      <c r="BI39" s="632"/>
      <c r="BJ39" s="632"/>
      <c r="BK39" s="632"/>
      <c r="BL39" s="632"/>
      <c r="BM39" s="632"/>
      <c r="BN39" s="632"/>
      <c r="BO39" s="632"/>
      <c r="BP39" s="632"/>
      <c r="BQ39" s="632"/>
      <c r="BR39" s="632"/>
      <c r="BS39" s="632"/>
      <c r="BT39" s="632"/>
      <c r="BU39" s="632"/>
      <c r="BV39" s="177"/>
      <c r="BW39" s="631">
        <f t="shared" si="2"/>
        <v>12</v>
      </c>
      <c r="BX39" s="631"/>
      <c r="BY39" s="632" t="str">
        <f>IF('各会計、関係団体の財政状況及び健全化判断比率'!B73="","",'各会計、関係団体の財政状況及び健全化判断比率'!B73)</f>
        <v>常滑武豊衛生組合</v>
      </c>
      <c r="BZ39" s="632"/>
      <c r="CA39" s="632"/>
      <c r="CB39" s="632"/>
      <c r="CC39" s="632"/>
      <c r="CD39" s="632"/>
      <c r="CE39" s="632"/>
      <c r="CF39" s="632"/>
      <c r="CG39" s="632"/>
      <c r="CH39" s="632"/>
      <c r="CI39" s="632"/>
      <c r="CJ39" s="632"/>
      <c r="CK39" s="632"/>
      <c r="CL39" s="632"/>
      <c r="CM39" s="632"/>
      <c r="CN39" s="177"/>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4"/>
    </row>
    <row r="40" spans="1:113" ht="32.25" customHeight="1" x14ac:dyDescent="0.15">
      <c r="A40" s="177"/>
      <c r="B40" s="201"/>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7"/>
      <c r="U40" s="631" t="str">
        <f t="shared" si="4"/>
        <v/>
      </c>
      <c r="V40" s="631"/>
      <c r="W40" s="632"/>
      <c r="X40" s="632"/>
      <c r="Y40" s="632"/>
      <c r="Z40" s="632"/>
      <c r="AA40" s="632"/>
      <c r="AB40" s="632"/>
      <c r="AC40" s="632"/>
      <c r="AD40" s="632"/>
      <c r="AE40" s="632"/>
      <c r="AF40" s="632"/>
      <c r="AG40" s="632"/>
      <c r="AH40" s="632"/>
      <c r="AI40" s="632"/>
      <c r="AJ40" s="632"/>
      <c r="AK40" s="632"/>
      <c r="AL40" s="177"/>
      <c r="AM40" s="631" t="str">
        <f t="shared" si="0"/>
        <v/>
      </c>
      <c r="AN40" s="631"/>
      <c r="AO40" s="632"/>
      <c r="AP40" s="632"/>
      <c r="AQ40" s="632"/>
      <c r="AR40" s="632"/>
      <c r="AS40" s="632"/>
      <c r="AT40" s="632"/>
      <c r="AU40" s="632"/>
      <c r="AV40" s="632"/>
      <c r="AW40" s="632"/>
      <c r="AX40" s="632"/>
      <c r="AY40" s="632"/>
      <c r="AZ40" s="632"/>
      <c r="BA40" s="632"/>
      <c r="BB40" s="632"/>
      <c r="BC40" s="632"/>
      <c r="BD40" s="177"/>
      <c r="BE40" s="631" t="str">
        <f t="shared" si="1"/>
        <v/>
      </c>
      <c r="BF40" s="631"/>
      <c r="BG40" s="632"/>
      <c r="BH40" s="632"/>
      <c r="BI40" s="632"/>
      <c r="BJ40" s="632"/>
      <c r="BK40" s="632"/>
      <c r="BL40" s="632"/>
      <c r="BM40" s="632"/>
      <c r="BN40" s="632"/>
      <c r="BO40" s="632"/>
      <c r="BP40" s="632"/>
      <c r="BQ40" s="632"/>
      <c r="BR40" s="632"/>
      <c r="BS40" s="632"/>
      <c r="BT40" s="632"/>
      <c r="BU40" s="632"/>
      <c r="BV40" s="177"/>
      <c r="BW40" s="631">
        <f t="shared" si="2"/>
        <v>13</v>
      </c>
      <c r="BX40" s="631"/>
      <c r="BY40" s="632" t="str">
        <f>IF('各会計、関係団体の財政状況及び健全化判断比率'!B74="","",'各会計、関係団体の財政状況及び健全化判断比率'!B74)</f>
        <v>知多南部広域環境組合</v>
      </c>
      <c r="BZ40" s="632"/>
      <c r="CA40" s="632"/>
      <c r="CB40" s="632"/>
      <c r="CC40" s="632"/>
      <c r="CD40" s="632"/>
      <c r="CE40" s="632"/>
      <c r="CF40" s="632"/>
      <c r="CG40" s="632"/>
      <c r="CH40" s="632"/>
      <c r="CI40" s="632"/>
      <c r="CJ40" s="632"/>
      <c r="CK40" s="632"/>
      <c r="CL40" s="632"/>
      <c r="CM40" s="632"/>
      <c r="CN40" s="177"/>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4"/>
    </row>
    <row r="41" spans="1:113" ht="32.25" customHeight="1" x14ac:dyDescent="0.15">
      <c r="A41" s="177"/>
      <c r="B41" s="201"/>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7"/>
      <c r="U41" s="631" t="str">
        <f t="shared" si="4"/>
        <v/>
      </c>
      <c r="V41" s="631"/>
      <c r="W41" s="632"/>
      <c r="X41" s="632"/>
      <c r="Y41" s="632"/>
      <c r="Z41" s="632"/>
      <c r="AA41" s="632"/>
      <c r="AB41" s="632"/>
      <c r="AC41" s="632"/>
      <c r="AD41" s="632"/>
      <c r="AE41" s="632"/>
      <c r="AF41" s="632"/>
      <c r="AG41" s="632"/>
      <c r="AH41" s="632"/>
      <c r="AI41" s="632"/>
      <c r="AJ41" s="632"/>
      <c r="AK41" s="632"/>
      <c r="AL41" s="177"/>
      <c r="AM41" s="631" t="str">
        <f t="shared" si="0"/>
        <v/>
      </c>
      <c r="AN41" s="631"/>
      <c r="AO41" s="632"/>
      <c r="AP41" s="632"/>
      <c r="AQ41" s="632"/>
      <c r="AR41" s="632"/>
      <c r="AS41" s="632"/>
      <c r="AT41" s="632"/>
      <c r="AU41" s="632"/>
      <c r="AV41" s="632"/>
      <c r="AW41" s="632"/>
      <c r="AX41" s="632"/>
      <c r="AY41" s="632"/>
      <c r="AZ41" s="632"/>
      <c r="BA41" s="632"/>
      <c r="BB41" s="632"/>
      <c r="BC41" s="632"/>
      <c r="BD41" s="177"/>
      <c r="BE41" s="631" t="str">
        <f t="shared" si="1"/>
        <v/>
      </c>
      <c r="BF41" s="631"/>
      <c r="BG41" s="632"/>
      <c r="BH41" s="632"/>
      <c r="BI41" s="632"/>
      <c r="BJ41" s="632"/>
      <c r="BK41" s="632"/>
      <c r="BL41" s="632"/>
      <c r="BM41" s="632"/>
      <c r="BN41" s="632"/>
      <c r="BO41" s="632"/>
      <c r="BP41" s="632"/>
      <c r="BQ41" s="632"/>
      <c r="BR41" s="632"/>
      <c r="BS41" s="632"/>
      <c r="BT41" s="632"/>
      <c r="BU41" s="632"/>
      <c r="BV41" s="177"/>
      <c r="BW41" s="631">
        <f t="shared" si="2"/>
        <v>14</v>
      </c>
      <c r="BX41" s="631"/>
      <c r="BY41" s="632" t="str">
        <f>IF('各会計、関係団体の財政状況及び健全化判断比率'!B75="","",'各会計、関係団体の財政状況及び健全化判断比率'!B75)</f>
        <v>中部知多衛生組合</v>
      </c>
      <c r="BZ41" s="632"/>
      <c r="CA41" s="632"/>
      <c r="CB41" s="632"/>
      <c r="CC41" s="632"/>
      <c r="CD41" s="632"/>
      <c r="CE41" s="632"/>
      <c r="CF41" s="632"/>
      <c r="CG41" s="632"/>
      <c r="CH41" s="632"/>
      <c r="CI41" s="632"/>
      <c r="CJ41" s="632"/>
      <c r="CK41" s="632"/>
      <c r="CL41" s="632"/>
      <c r="CM41" s="632"/>
      <c r="CN41" s="177"/>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4"/>
    </row>
    <row r="42" spans="1:113" ht="32.25" customHeight="1" x14ac:dyDescent="0.15">
      <c r="B42" s="201"/>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7"/>
      <c r="U42" s="631" t="str">
        <f t="shared" si="4"/>
        <v/>
      </c>
      <c r="V42" s="631"/>
      <c r="W42" s="632"/>
      <c r="X42" s="632"/>
      <c r="Y42" s="632"/>
      <c r="Z42" s="632"/>
      <c r="AA42" s="632"/>
      <c r="AB42" s="632"/>
      <c r="AC42" s="632"/>
      <c r="AD42" s="632"/>
      <c r="AE42" s="632"/>
      <c r="AF42" s="632"/>
      <c r="AG42" s="632"/>
      <c r="AH42" s="632"/>
      <c r="AI42" s="632"/>
      <c r="AJ42" s="632"/>
      <c r="AK42" s="632"/>
      <c r="AL42" s="177"/>
      <c r="AM42" s="631" t="str">
        <f t="shared" si="0"/>
        <v/>
      </c>
      <c r="AN42" s="631"/>
      <c r="AO42" s="632"/>
      <c r="AP42" s="632"/>
      <c r="AQ42" s="632"/>
      <c r="AR42" s="632"/>
      <c r="AS42" s="632"/>
      <c r="AT42" s="632"/>
      <c r="AU42" s="632"/>
      <c r="AV42" s="632"/>
      <c r="AW42" s="632"/>
      <c r="AX42" s="632"/>
      <c r="AY42" s="632"/>
      <c r="AZ42" s="632"/>
      <c r="BA42" s="632"/>
      <c r="BB42" s="632"/>
      <c r="BC42" s="632"/>
      <c r="BD42" s="177"/>
      <c r="BE42" s="631" t="str">
        <f t="shared" si="1"/>
        <v/>
      </c>
      <c r="BF42" s="631"/>
      <c r="BG42" s="632"/>
      <c r="BH42" s="632"/>
      <c r="BI42" s="632"/>
      <c r="BJ42" s="632"/>
      <c r="BK42" s="632"/>
      <c r="BL42" s="632"/>
      <c r="BM42" s="632"/>
      <c r="BN42" s="632"/>
      <c r="BO42" s="632"/>
      <c r="BP42" s="632"/>
      <c r="BQ42" s="632"/>
      <c r="BR42" s="632"/>
      <c r="BS42" s="632"/>
      <c r="BT42" s="632"/>
      <c r="BU42" s="632"/>
      <c r="BV42" s="177"/>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7"/>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4"/>
    </row>
    <row r="43" spans="1:113" ht="32.25" customHeight="1" x14ac:dyDescent="0.15">
      <c r="B43" s="201"/>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7"/>
      <c r="U43" s="631" t="str">
        <f t="shared" si="4"/>
        <v/>
      </c>
      <c r="V43" s="631"/>
      <c r="W43" s="632"/>
      <c r="X43" s="632"/>
      <c r="Y43" s="632"/>
      <c r="Z43" s="632"/>
      <c r="AA43" s="632"/>
      <c r="AB43" s="632"/>
      <c r="AC43" s="632"/>
      <c r="AD43" s="632"/>
      <c r="AE43" s="632"/>
      <c r="AF43" s="632"/>
      <c r="AG43" s="632"/>
      <c r="AH43" s="632"/>
      <c r="AI43" s="632"/>
      <c r="AJ43" s="632"/>
      <c r="AK43" s="632"/>
      <c r="AL43" s="177"/>
      <c r="AM43" s="631" t="str">
        <f t="shared" si="0"/>
        <v/>
      </c>
      <c r="AN43" s="631"/>
      <c r="AO43" s="632"/>
      <c r="AP43" s="632"/>
      <c r="AQ43" s="632"/>
      <c r="AR43" s="632"/>
      <c r="AS43" s="632"/>
      <c r="AT43" s="632"/>
      <c r="AU43" s="632"/>
      <c r="AV43" s="632"/>
      <c r="AW43" s="632"/>
      <c r="AX43" s="632"/>
      <c r="AY43" s="632"/>
      <c r="AZ43" s="632"/>
      <c r="BA43" s="632"/>
      <c r="BB43" s="632"/>
      <c r="BC43" s="632"/>
      <c r="BD43" s="177"/>
      <c r="BE43" s="631" t="str">
        <f t="shared" si="1"/>
        <v/>
      </c>
      <c r="BF43" s="631"/>
      <c r="BG43" s="632"/>
      <c r="BH43" s="632"/>
      <c r="BI43" s="632"/>
      <c r="BJ43" s="632"/>
      <c r="BK43" s="632"/>
      <c r="BL43" s="632"/>
      <c r="BM43" s="632"/>
      <c r="BN43" s="632"/>
      <c r="BO43" s="632"/>
      <c r="BP43" s="632"/>
      <c r="BQ43" s="632"/>
      <c r="BR43" s="632"/>
      <c r="BS43" s="632"/>
      <c r="BT43" s="632"/>
      <c r="BU43" s="632"/>
      <c r="BV43" s="177"/>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7"/>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212</v>
      </c>
      <c r="E46" s="634" t="s">
        <v>213</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214</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215</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216</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217</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218</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219</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603</v>
      </c>
    </row>
    <row r="54" spans="5:113" x14ac:dyDescent="0.15"/>
    <row r="55" spans="5:113" x14ac:dyDescent="0.15"/>
    <row r="56" spans="5:113" x14ac:dyDescent="0.15"/>
  </sheetData>
  <sheetProtection algorithmName="SHA-512" hashValue="z1HgSMpg9i1ekORx3MuRIjX2joN5f3HqNeVKqx5pce7GS+23y5JVG8q0Ax8w0CQsmcQxGTvyLtI4D3DjNuvGrg==" saltValue="Ctp3BL476+RX8HPbRx1sv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4" t="s">
        <v>572</v>
      </c>
      <c r="D34" s="1184"/>
      <c r="E34" s="1185"/>
      <c r="F34" s="32">
        <v>7.28</v>
      </c>
      <c r="G34" s="33">
        <v>3.07</v>
      </c>
      <c r="H34" s="33">
        <v>4.08</v>
      </c>
      <c r="I34" s="33">
        <v>5.23</v>
      </c>
      <c r="J34" s="34">
        <v>11.25</v>
      </c>
      <c r="K34" s="22"/>
      <c r="L34" s="22"/>
      <c r="M34" s="22"/>
      <c r="N34" s="22"/>
      <c r="O34" s="22"/>
      <c r="P34" s="22"/>
    </row>
    <row r="35" spans="1:16" ht="39" customHeight="1" x14ac:dyDescent="0.15">
      <c r="A35" s="22"/>
      <c r="B35" s="35"/>
      <c r="C35" s="1178" t="s">
        <v>573</v>
      </c>
      <c r="D35" s="1179"/>
      <c r="E35" s="1180"/>
      <c r="F35" s="36">
        <v>12.31</v>
      </c>
      <c r="G35" s="37">
        <v>11.65</v>
      </c>
      <c r="H35" s="37">
        <v>11.19</v>
      </c>
      <c r="I35" s="37">
        <v>10.029999999999999</v>
      </c>
      <c r="J35" s="38">
        <v>9.73</v>
      </c>
      <c r="K35" s="22"/>
      <c r="L35" s="22"/>
      <c r="M35" s="22"/>
      <c r="N35" s="22"/>
      <c r="O35" s="22"/>
      <c r="P35" s="22"/>
    </row>
    <row r="36" spans="1:16" ht="39" customHeight="1" x14ac:dyDescent="0.15">
      <c r="A36" s="22"/>
      <c r="B36" s="35"/>
      <c r="C36" s="1178" t="s">
        <v>574</v>
      </c>
      <c r="D36" s="1179"/>
      <c r="E36" s="1180"/>
      <c r="F36" s="36" t="s">
        <v>522</v>
      </c>
      <c r="G36" s="37" t="s">
        <v>522</v>
      </c>
      <c r="H36" s="37" t="s">
        <v>522</v>
      </c>
      <c r="I36" s="37">
        <v>4.82</v>
      </c>
      <c r="J36" s="38">
        <v>5.66</v>
      </c>
      <c r="K36" s="22"/>
      <c r="L36" s="22"/>
      <c r="M36" s="22"/>
      <c r="N36" s="22"/>
      <c r="O36" s="22"/>
      <c r="P36" s="22"/>
    </row>
    <row r="37" spans="1:16" ht="39" customHeight="1" x14ac:dyDescent="0.15">
      <c r="A37" s="22"/>
      <c r="B37" s="35"/>
      <c r="C37" s="1178" t="s">
        <v>575</v>
      </c>
      <c r="D37" s="1179"/>
      <c r="E37" s="1180"/>
      <c r="F37" s="36">
        <v>1.17</v>
      </c>
      <c r="G37" s="37">
        <v>1.07</v>
      </c>
      <c r="H37" s="37">
        <v>1.0900000000000001</v>
      </c>
      <c r="I37" s="37">
        <v>0.02</v>
      </c>
      <c r="J37" s="38">
        <v>1.18</v>
      </c>
      <c r="K37" s="22"/>
      <c r="L37" s="22"/>
      <c r="M37" s="22"/>
      <c r="N37" s="22"/>
      <c r="O37" s="22"/>
      <c r="P37" s="22"/>
    </row>
    <row r="38" spans="1:16" ht="39" customHeight="1" x14ac:dyDescent="0.15">
      <c r="A38" s="22"/>
      <c r="B38" s="35"/>
      <c r="C38" s="1178" t="s">
        <v>576</v>
      </c>
      <c r="D38" s="1179"/>
      <c r="E38" s="1180"/>
      <c r="F38" s="36">
        <v>2.85</v>
      </c>
      <c r="G38" s="37">
        <v>1.1000000000000001</v>
      </c>
      <c r="H38" s="37">
        <v>0.19</v>
      </c>
      <c r="I38" s="37">
        <v>0.6</v>
      </c>
      <c r="J38" s="38">
        <v>0.68</v>
      </c>
      <c r="K38" s="22"/>
      <c r="L38" s="22"/>
      <c r="M38" s="22"/>
      <c r="N38" s="22"/>
      <c r="O38" s="22"/>
      <c r="P38" s="22"/>
    </row>
    <row r="39" spans="1:16" ht="39" customHeight="1" x14ac:dyDescent="0.15">
      <c r="A39" s="22"/>
      <c r="B39" s="35"/>
      <c r="C39" s="1178" t="s">
        <v>577</v>
      </c>
      <c r="D39" s="1179"/>
      <c r="E39" s="1180"/>
      <c r="F39" s="36">
        <v>0.01</v>
      </c>
      <c r="G39" s="37">
        <v>0.01</v>
      </c>
      <c r="H39" s="37">
        <v>0</v>
      </c>
      <c r="I39" s="37">
        <v>1.32</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578</v>
      </c>
      <c r="D42" s="1179"/>
      <c r="E42" s="1180"/>
      <c r="F42" s="36" t="s">
        <v>522</v>
      </c>
      <c r="G42" s="37" t="s">
        <v>522</v>
      </c>
      <c r="H42" s="37" t="s">
        <v>522</v>
      </c>
      <c r="I42" s="37" t="s">
        <v>522</v>
      </c>
      <c r="J42" s="38" t="s">
        <v>522</v>
      </c>
      <c r="K42" s="22"/>
      <c r="L42" s="22"/>
      <c r="M42" s="22"/>
      <c r="N42" s="22"/>
      <c r="O42" s="22"/>
      <c r="P42" s="22"/>
    </row>
    <row r="43" spans="1:16" ht="39" customHeight="1" thickBot="1" x14ac:dyDescent="0.2">
      <c r="A43" s="22"/>
      <c r="B43" s="40"/>
      <c r="C43" s="1181" t="s">
        <v>579</v>
      </c>
      <c r="D43" s="1182"/>
      <c r="E43" s="1183"/>
      <c r="F43" s="41">
        <v>0</v>
      </c>
      <c r="G43" s="42">
        <v>0</v>
      </c>
      <c r="H43" s="42">
        <v>0.8</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oXi5BMw0mf7/wbHs8NOxeUjF5XjA89NjktQ9SB0tZux/8aTzNuuKRUqMtepr3EyQem8lUhNvyOVVSJ6JKgkVA==" saltValue="kToeeV5JWB+LkkX3op3Z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747</v>
      </c>
      <c r="L45" s="60">
        <v>673</v>
      </c>
      <c r="M45" s="60">
        <v>602</v>
      </c>
      <c r="N45" s="60">
        <v>603</v>
      </c>
      <c r="O45" s="61">
        <v>641</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522</v>
      </c>
      <c r="L46" s="64" t="s">
        <v>522</v>
      </c>
      <c r="M46" s="64" t="s">
        <v>522</v>
      </c>
      <c r="N46" s="64" t="s">
        <v>522</v>
      </c>
      <c r="O46" s="65" t="s">
        <v>522</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522</v>
      </c>
      <c r="L47" s="64" t="s">
        <v>522</v>
      </c>
      <c r="M47" s="64" t="s">
        <v>522</v>
      </c>
      <c r="N47" s="64" t="s">
        <v>522</v>
      </c>
      <c r="O47" s="65" t="s">
        <v>522</v>
      </c>
      <c r="P47" s="48"/>
      <c r="Q47" s="48"/>
      <c r="R47" s="48"/>
      <c r="S47" s="48"/>
      <c r="T47" s="48"/>
      <c r="U47" s="48"/>
    </row>
    <row r="48" spans="1:21" ht="30.75" customHeight="1" x14ac:dyDescent="0.15">
      <c r="A48" s="48"/>
      <c r="B48" s="1188"/>
      <c r="C48" s="1189"/>
      <c r="D48" s="62"/>
      <c r="E48" s="1194" t="s">
        <v>15</v>
      </c>
      <c r="F48" s="1194"/>
      <c r="G48" s="1194"/>
      <c r="H48" s="1194"/>
      <c r="I48" s="1194"/>
      <c r="J48" s="1195"/>
      <c r="K48" s="63">
        <v>714</v>
      </c>
      <c r="L48" s="64">
        <v>680</v>
      </c>
      <c r="M48" s="64">
        <v>619</v>
      </c>
      <c r="N48" s="64">
        <v>311</v>
      </c>
      <c r="O48" s="65">
        <v>293</v>
      </c>
      <c r="P48" s="48"/>
      <c r="Q48" s="48"/>
      <c r="R48" s="48"/>
      <c r="S48" s="48"/>
      <c r="T48" s="48"/>
      <c r="U48" s="48"/>
    </row>
    <row r="49" spans="1:21" ht="30.75" customHeight="1" x14ac:dyDescent="0.15">
      <c r="A49" s="48"/>
      <c r="B49" s="1188"/>
      <c r="C49" s="1189"/>
      <c r="D49" s="62"/>
      <c r="E49" s="1194" t="s">
        <v>16</v>
      </c>
      <c r="F49" s="1194"/>
      <c r="G49" s="1194"/>
      <c r="H49" s="1194"/>
      <c r="I49" s="1194"/>
      <c r="J49" s="1195"/>
      <c r="K49" s="63">
        <v>2</v>
      </c>
      <c r="L49" s="64">
        <v>8</v>
      </c>
      <c r="M49" s="64">
        <v>6</v>
      </c>
      <c r="N49" s="64">
        <v>14</v>
      </c>
      <c r="O49" s="65">
        <v>20</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522</v>
      </c>
      <c r="L50" s="64" t="s">
        <v>522</v>
      </c>
      <c r="M50" s="64" t="s">
        <v>522</v>
      </c>
      <c r="N50" s="64" t="s">
        <v>522</v>
      </c>
      <c r="O50" s="65" t="s">
        <v>522</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522</v>
      </c>
      <c r="L51" s="64" t="s">
        <v>522</v>
      </c>
      <c r="M51" s="64" t="s">
        <v>522</v>
      </c>
      <c r="N51" s="64" t="s">
        <v>522</v>
      </c>
      <c r="O51" s="65" t="s">
        <v>522</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1387</v>
      </c>
      <c r="L52" s="64">
        <v>1336</v>
      </c>
      <c r="M52" s="64">
        <v>1247</v>
      </c>
      <c r="N52" s="64">
        <v>1165</v>
      </c>
      <c r="O52" s="65">
        <v>1134</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76</v>
      </c>
      <c r="L53" s="69">
        <v>25</v>
      </c>
      <c r="M53" s="69">
        <v>-20</v>
      </c>
      <c r="N53" s="69">
        <v>-237</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602</v>
      </c>
      <c r="L57" s="84" t="s">
        <v>602</v>
      </c>
      <c r="M57" s="84" t="s">
        <v>602</v>
      </c>
      <c r="N57" s="84" t="s">
        <v>602</v>
      </c>
      <c r="O57" s="85" t="s">
        <v>602</v>
      </c>
    </row>
    <row r="58" spans="1:21" ht="31.5" customHeight="1" thickBot="1" x14ac:dyDescent="0.2">
      <c r="B58" s="1204"/>
      <c r="C58" s="1205"/>
      <c r="D58" s="1209" t="s">
        <v>27</v>
      </c>
      <c r="E58" s="1210"/>
      <c r="F58" s="1210"/>
      <c r="G58" s="1210"/>
      <c r="H58" s="1210"/>
      <c r="I58" s="1210"/>
      <c r="J58" s="1211"/>
      <c r="K58" s="34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U7RGIK2ReTrvseVCti6+81esjtu4oE6KS11ScbMGhoE5ShoZsLNvuee/egnuXOaBJ0g4KmWnbJJbDdyAZzxg==" saltValue="tXzfxLCkO4zLJ472VIHO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12" t="s">
        <v>30</v>
      </c>
      <c r="C41" s="1213"/>
      <c r="D41" s="101"/>
      <c r="E41" s="1218" t="s">
        <v>31</v>
      </c>
      <c r="F41" s="1218"/>
      <c r="G41" s="1218"/>
      <c r="H41" s="1219"/>
      <c r="I41" s="336">
        <v>6172</v>
      </c>
      <c r="J41" s="337">
        <v>5897</v>
      </c>
      <c r="K41" s="337">
        <v>6138</v>
      </c>
      <c r="L41" s="337">
        <v>6632</v>
      </c>
      <c r="M41" s="338">
        <v>8451</v>
      </c>
    </row>
    <row r="42" spans="2:13" ht="27.75" customHeight="1" x14ac:dyDescent="0.15">
      <c r="B42" s="1214"/>
      <c r="C42" s="1215"/>
      <c r="D42" s="102"/>
      <c r="E42" s="1220" t="s">
        <v>32</v>
      </c>
      <c r="F42" s="1220"/>
      <c r="G42" s="1220"/>
      <c r="H42" s="1221"/>
      <c r="I42" s="339">
        <v>93</v>
      </c>
      <c r="J42" s="340">
        <v>69</v>
      </c>
      <c r="K42" s="340">
        <v>46</v>
      </c>
      <c r="L42" s="340">
        <v>23</v>
      </c>
      <c r="M42" s="341" t="s">
        <v>522</v>
      </c>
    </row>
    <row r="43" spans="2:13" ht="27.75" customHeight="1" x14ac:dyDescent="0.15">
      <c r="B43" s="1214"/>
      <c r="C43" s="1215"/>
      <c r="D43" s="102"/>
      <c r="E43" s="1220" t="s">
        <v>33</v>
      </c>
      <c r="F43" s="1220"/>
      <c r="G43" s="1220"/>
      <c r="H43" s="1221"/>
      <c r="I43" s="339">
        <v>6409</v>
      </c>
      <c r="J43" s="340">
        <v>6106</v>
      </c>
      <c r="K43" s="340">
        <v>5751</v>
      </c>
      <c r="L43" s="340">
        <v>4425</v>
      </c>
      <c r="M43" s="341">
        <v>3279</v>
      </c>
    </row>
    <row r="44" spans="2:13" ht="27.75" customHeight="1" x14ac:dyDescent="0.15">
      <c r="B44" s="1214"/>
      <c r="C44" s="1215"/>
      <c r="D44" s="102"/>
      <c r="E44" s="1220" t="s">
        <v>34</v>
      </c>
      <c r="F44" s="1220"/>
      <c r="G44" s="1220"/>
      <c r="H44" s="1221"/>
      <c r="I44" s="339">
        <v>228</v>
      </c>
      <c r="J44" s="340">
        <v>213</v>
      </c>
      <c r="K44" s="340">
        <v>305</v>
      </c>
      <c r="L44" s="340">
        <v>844</v>
      </c>
      <c r="M44" s="341">
        <v>2555</v>
      </c>
    </row>
    <row r="45" spans="2:13" ht="27.75" customHeight="1" x14ac:dyDescent="0.15">
      <c r="B45" s="1214"/>
      <c r="C45" s="1215"/>
      <c r="D45" s="102"/>
      <c r="E45" s="1220" t="s">
        <v>35</v>
      </c>
      <c r="F45" s="1220"/>
      <c r="G45" s="1220"/>
      <c r="H45" s="1221"/>
      <c r="I45" s="339">
        <v>1942</v>
      </c>
      <c r="J45" s="340">
        <v>1815</v>
      </c>
      <c r="K45" s="340">
        <v>1909</v>
      </c>
      <c r="L45" s="340">
        <v>1807</v>
      </c>
      <c r="M45" s="341">
        <v>1798</v>
      </c>
    </row>
    <row r="46" spans="2:13" ht="27.75" customHeight="1" x14ac:dyDescent="0.15">
      <c r="B46" s="1214"/>
      <c r="C46" s="1215"/>
      <c r="D46" s="103"/>
      <c r="E46" s="1220" t="s">
        <v>36</v>
      </c>
      <c r="F46" s="1220"/>
      <c r="G46" s="1220"/>
      <c r="H46" s="1221"/>
      <c r="I46" s="339">
        <v>1157</v>
      </c>
      <c r="J46" s="340">
        <v>1081</v>
      </c>
      <c r="K46" s="340">
        <v>847</v>
      </c>
      <c r="L46" s="340">
        <v>795</v>
      </c>
      <c r="M46" s="341">
        <v>729</v>
      </c>
    </row>
    <row r="47" spans="2:13" ht="27.75" customHeight="1" x14ac:dyDescent="0.15">
      <c r="B47" s="1214"/>
      <c r="C47" s="1215"/>
      <c r="D47" s="104"/>
      <c r="E47" s="1222" t="s">
        <v>37</v>
      </c>
      <c r="F47" s="1223"/>
      <c r="G47" s="1223"/>
      <c r="H47" s="1224"/>
      <c r="I47" s="339" t="s">
        <v>522</v>
      </c>
      <c r="J47" s="340" t="s">
        <v>522</v>
      </c>
      <c r="K47" s="340" t="s">
        <v>522</v>
      </c>
      <c r="L47" s="340" t="s">
        <v>522</v>
      </c>
      <c r="M47" s="341" t="s">
        <v>522</v>
      </c>
    </row>
    <row r="48" spans="2:13" ht="27.75" customHeight="1" x14ac:dyDescent="0.15">
      <c r="B48" s="1214"/>
      <c r="C48" s="1215"/>
      <c r="D48" s="102"/>
      <c r="E48" s="1220" t="s">
        <v>38</v>
      </c>
      <c r="F48" s="1220"/>
      <c r="G48" s="1220"/>
      <c r="H48" s="1221"/>
      <c r="I48" s="339" t="s">
        <v>522</v>
      </c>
      <c r="J48" s="340" t="s">
        <v>522</v>
      </c>
      <c r="K48" s="340" t="s">
        <v>522</v>
      </c>
      <c r="L48" s="340" t="s">
        <v>522</v>
      </c>
      <c r="M48" s="341" t="s">
        <v>522</v>
      </c>
    </row>
    <row r="49" spans="2:13" ht="27.75" customHeight="1" x14ac:dyDescent="0.15">
      <c r="B49" s="1216"/>
      <c r="C49" s="1217"/>
      <c r="D49" s="102"/>
      <c r="E49" s="1220" t="s">
        <v>39</v>
      </c>
      <c r="F49" s="1220"/>
      <c r="G49" s="1220"/>
      <c r="H49" s="1221"/>
      <c r="I49" s="339" t="s">
        <v>522</v>
      </c>
      <c r="J49" s="340" t="s">
        <v>522</v>
      </c>
      <c r="K49" s="340" t="s">
        <v>522</v>
      </c>
      <c r="L49" s="340" t="s">
        <v>522</v>
      </c>
      <c r="M49" s="341" t="s">
        <v>522</v>
      </c>
    </row>
    <row r="50" spans="2:13" ht="27.75" customHeight="1" x14ac:dyDescent="0.15">
      <c r="B50" s="1225" t="s">
        <v>40</v>
      </c>
      <c r="C50" s="1226"/>
      <c r="D50" s="105"/>
      <c r="E50" s="1220" t="s">
        <v>41</v>
      </c>
      <c r="F50" s="1220"/>
      <c r="G50" s="1220"/>
      <c r="H50" s="1221"/>
      <c r="I50" s="339">
        <v>3335</v>
      </c>
      <c r="J50" s="340">
        <v>4167</v>
      </c>
      <c r="K50" s="340">
        <v>4488</v>
      </c>
      <c r="L50" s="340">
        <v>3518</v>
      </c>
      <c r="M50" s="341">
        <v>3277</v>
      </c>
    </row>
    <row r="51" spans="2:13" ht="27.75" customHeight="1" x14ac:dyDescent="0.15">
      <c r="B51" s="1214"/>
      <c r="C51" s="1215"/>
      <c r="D51" s="102"/>
      <c r="E51" s="1220" t="s">
        <v>42</v>
      </c>
      <c r="F51" s="1220"/>
      <c r="G51" s="1220"/>
      <c r="H51" s="1221"/>
      <c r="I51" s="339">
        <v>3491</v>
      </c>
      <c r="J51" s="340">
        <v>3920</v>
      </c>
      <c r="K51" s="340">
        <v>4039</v>
      </c>
      <c r="L51" s="340">
        <v>3910</v>
      </c>
      <c r="M51" s="341">
        <v>3418</v>
      </c>
    </row>
    <row r="52" spans="2:13" ht="27.75" customHeight="1" x14ac:dyDescent="0.15">
      <c r="B52" s="1216"/>
      <c r="C52" s="1217"/>
      <c r="D52" s="102"/>
      <c r="E52" s="1220" t="s">
        <v>43</v>
      </c>
      <c r="F52" s="1220"/>
      <c r="G52" s="1220"/>
      <c r="H52" s="1221"/>
      <c r="I52" s="339">
        <v>8476</v>
      </c>
      <c r="J52" s="340">
        <v>7855</v>
      </c>
      <c r="K52" s="340">
        <v>7226</v>
      </c>
      <c r="L52" s="340">
        <v>7791</v>
      </c>
      <c r="M52" s="341">
        <v>8088</v>
      </c>
    </row>
    <row r="53" spans="2:13" ht="27.75" customHeight="1" thickBot="1" x14ac:dyDescent="0.2">
      <c r="B53" s="1227" t="s">
        <v>44</v>
      </c>
      <c r="C53" s="1228"/>
      <c r="D53" s="106"/>
      <c r="E53" s="1229" t="s">
        <v>45</v>
      </c>
      <c r="F53" s="1229"/>
      <c r="G53" s="1229"/>
      <c r="H53" s="1230"/>
      <c r="I53" s="342">
        <v>698</v>
      </c>
      <c r="J53" s="343">
        <v>-760</v>
      </c>
      <c r="K53" s="343">
        <v>-757</v>
      </c>
      <c r="L53" s="343">
        <v>-695</v>
      </c>
      <c r="M53" s="344">
        <v>2029</v>
      </c>
    </row>
    <row r="54" spans="2:13" ht="27.75" customHeight="1" x14ac:dyDescent="0.15">
      <c r="B54" s="107" t="s">
        <v>46</v>
      </c>
      <c r="C54" s="108"/>
      <c r="D54" s="108"/>
      <c r="E54" s="109"/>
      <c r="F54" s="109"/>
      <c r="G54" s="109"/>
      <c r="H54" s="109"/>
      <c r="I54" s="110"/>
      <c r="J54" s="110"/>
      <c r="K54" s="110"/>
      <c r="L54" s="110"/>
      <c r="M54" s="110"/>
    </row>
    <row r="55" spans="2:13" x14ac:dyDescent="0.15"/>
  </sheetData>
  <sheetProtection algorithmName="SHA-512" hashValue="fXY7FD8UQBA+v9J97cWXKyVdB52WQvXtmJ+OO3NqqT60rWCp0xteI+cs7TAnpM4Ij+MufV9KuCFMMvFcB0V4sw==" saltValue="JDwhOaRQ9PQb8eiIbqN+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1" t="s">
        <v>47</v>
      </c>
    </row>
    <row r="54" spans="2:8" ht="29.25" customHeight="1" thickBot="1" x14ac:dyDescent="0.25">
      <c r="B54" s="112" t="s">
        <v>1</v>
      </c>
      <c r="C54" s="113"/>
      <c r="D54" s="113"/>
      <c r="E54" s="114" t="s">
        <v>2</v>
      </c>
      <c r="F54" s="115" t="s">
        <v>565</v>
      </c>
      <c r="G54" s="115" t="s">
        <v>566</v>
      </c>
      <c r="H54" s="116" t="s">
        <v>567</v>
      </c>
    </row>
    <row r="55" spans="2:8" ht="52.5" customHeight="1" x14ac:dyDescent="0.15">
      <c r="B55" s="117"/>
      <c r="C55" s="1239" t="s">
        <v>48</v>
      </c>
      <c r="D55" s="1239"/>
      <c r="E55" s="1240"/>
      <c r="F55" s="118">
        <v>2078</v>
      </c>
      <c r="G55" s="118">
        <v>1758</v>
      </c>
      <c r="H55" s="119">
        <v>2141</v>
      </c>
    </row>
    <row r="56" spans="2:8" ht="52.5" customHeight="1" x14ac:dyDescent="0.15">
      <c r="B56" s="120"/>
      <c r="C56" s="1241" t="s">
        <v>49</v>
      </c>
      <c r="D56" s="1241"/>
      <c r="E56" s="1242"/>
      <c r="F56" s="121" t="s">
        <v>522</v>
      </c>
      <c r="G56" s="121" t="s">
        <v>522</v>
      </c>
      <c r="H56" s="122" t="s">
        <v>522</v>
      </c>
    </row>
    <row r="57" spans="2:8" ht="53.25" customHeight="1" x14ac:dyDescent="0.15">
      <c r="B57" s="120"/>
      <c r="C57" s="1243" t="s">
        <v>50</v>
      </c>
      <c r="D57" s="1243"/>
      <c r="E57" s="1244"/>
      <c r="F57" s="123">
        <v>878</v>
      </c>
      <c r="G57" s="123">
        <v>887</v>
      </c>
      <c r="H57" s="124">
        <v>210</v>
      </c>
    </row>
    <row r="58" spans="2:8" ht="45.75" customHeight="1" x14ac:dyDescent="0.15">
      <c r="B58" s="125"/>
      <c r="C58" s="1231" t="s">
        <v>596</v>
      </c>
      <c r="D58" s="1232"/>
      <c r="E58" s="1233"/>
      <c r="F58" s="126">
        <v>120</v>
      </c>
      <c r="G58" s="126">
        <v>130</v>
      </c>
      <c r="H58" s="127">
        <v>141</v>
      </c>
    </row>
    <row r="59" spans="2:8" ht="45.75" customHeight="1" x14ac:dyDescent="0.15">
      <c r="B59" s="125"/>
      <c r="C59" s="1231" t="s">
        <v>600</v>
      </c>
      <c r="D59" s="1232"/>
      <c r="E59" s="1233"/>
      <c r="F59" s="126">
        <v>36</v>
      </c>
      <c r="G59" s="126">
        <v>36</v>
      </c>
      <c r="H59" s="127">
        <v>36</v>
      </c>
    </row>
    <row r="60" spans="2:8" ht="45.75" customHeight="1" x14ac:dyDescent="0.15">
      <c r="B60" s="125"/>
      <c r="C60" s="1231" t="s">
        <v>597</v>
      </c>
      <c r="D60" s="1232"/>
      <c r="E60" s="1233"/>
      <c r="F60" s="126">
        <v>18</v>
      </c>
      <c r="G60" s="126">
        <v>17</v>
      </c>
      <c r="H60" s="127">
        <v>17</v>
      </c>
    </row>
    <row r="61" spans="2:8" ht="45.75" customHeight="1" x14ac:dyDescent="0.15">
      <c r="B61" s="125"/>
      <c r="C61" s="1231" t="s">
        <v>598</v>
      </c>
      <c r="D61" s="1232"/>
      <c r="E61" s="1233"/>
      <c r="F61" s="126">
        <v>699</v>
      </c>
      <c r="G61" s="126">
        <v>699</v>
      </c>
      <c r="H61" s="127">
        <v>11</v>
      </c>
    </row>
    <row r="62" spans="2:8" ht="45.75" customHeight="1" thickBot="1" x14ac:dyDescent="0.2">
      <c r="B62" s="128"/>
      <c r="C62" s="1234" t="s">
        <v>599</v>
      </c>
      <c r="D62" s="1235"/>
      <c r="E62" s="1236"/>
      <c r="F62" s="129">
        <v>5</v>
      </c>
      <c r="G62" s="129">
        <v>5</v>
      </c>
      <c r="H62" s="130">
        <v>5</v>
      </c>
    </row>
    <row r="63" spans="2:8" ht="52.5" customHeight="1" thickBot="1" x14ac:dyDescent="0.2">
      <c r="B63" s="131"/>
      <c r="C63" s="1237" t="s">
        <v>51</v>
      </c>
      <c r="D63" s="1237"/>
      <c r="E63" s="1238"/>
      <c r="F63" s="132">
        <v>2956</v>
      </c>
      <c r="G63" s="132">
        <v>2646</v>
      </c>
      <c r="H63" s="133">
        <v>2351</v>
      </c>
    </row>
    <row r="64" spans="2:8" x14ac:dyDescent="0.15"/>
  </sheetData>
  <sheetProtection algorithmName="SHA-512" hashValue="wtxUF1rO6U15OVlajzZD1iVZxWFAsqw2f3qP9Ra75qGQGQRHwXmpRS4Y+FcoJn74eiK56tHtbtyKXj6jX2iY7g==" saltValue="DIfmIjAjh7e9o+pE/K4+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606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607</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563</v>
      </c>
      <c r="BQ50" s="1250"/>
      <c r="BR50" s="1250"/>
      <c r="BS50" s="1250"/>
      <c r="BT50" s="1250"/>
      <c r="BU50" s="1250"/>
      <c r="BV50" s="1250"/>
      <c r="BW50" s="1250"/>
      <c r="BX50" s="1250" t="s">
        <v>564</v>
      </c>
      <c r="BY50" s="1250"/>
      <c r="BZ50" s="1250"/>
      <c r="CA50" s="1250"/>
      <c r="CB50" s="1250"/>
      <c r="CC50" s="1250"/>
      <c r="CD50" s="1250"/>
      <c r="CE50" s="1250"/>
      <c r="CF50" s="1250" t="s">
        <v>565</v>
      </c>
      <c r="CG50" s="1250"/>
      <c r="CH50" s="1250"/>
      <c r="CI50" s="1250"/>
      <c r="CJ50" s="1250"/>
      <c r="CK50" s="1250"/>
      <c r="CL50" s="1250"/>
      <c r="CM50" s="1250"/>
      <c r="CN50" s="1250" t="s">
        <v>566</v>
      </c>
      <c r="CO50" s="1250"/>
      <c r="CP50" s="1250"/>
      <c r="CQ50" s="1250"/>
      <c r="CR50" s="1250"/>
      <c r="CS50" s="1250"/>
      <c r="CT50" s="1250"/>
      <c r="CU50" s="1250"/>
      <c r="CV50" s="1250" t="s">
        <v>567</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608</v>
      </c>
      <c r="AO51" s="1248"/>
      <c r="AP51" s="1248"/>
      <c r="AQ51" s="1248"/>
      <c r="AR51" s="1248"/>
      <c r="AS51" s="1248"/>
      <c r="AT51" s="1248"/>
      <c r="AU51" s="1248"/>
      <c r="AV51" s="1248"/>
      <c r="AW51" s="1248"/>
      <c r="AX51" s="1248"/>
      <c r="AY51" s="1248"/>
      <c r="AZ51" s="1248"/>
      <c r="BA51" s="1248"/>
      <c r="BB51" s="1248" t="s">
        <v>609</v>
      </c>
      <c r="BC51" s="1248"/>
      <c r="BD51" s="1248"/>
      <c r="BE51" s="1248"/>
      <c r="BF51" s="1248"/>
      <c r="BG51" s="1248"/>
      <c r="BH51" s="1248"/>
      <c r="BI51" s="1248"/>
      <c r="BJ51" s="1248"/>
      <c r="BK51" s="1248"/>
      <c r="BL51" s="1248"/>
      <c r="BM51" s="1248"/>
      <c r="BN51" s="1248"/>
      <c r="BO51" s="1248"/>
      <c r="BP51" s="1245">
        <v>9.5</v>
      </c>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v>23</v>
      </c>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610</v>
      </c>
      <c r="BC53" s="1248"/>
      <c r="BD53" s="1248"/>
      <c r="BE53" s="1248"/>
      <c r="BF53" s="1248"/>
      <c r="BG53" s="1248"/>
      <c r="BH53" s="1248"/>
      <c r="BI53" s="1248"/>
      <c r="BJ53" s="1248"/>
      <c r="BK53" s="1248"/>
      <c r="BL53" s="1248"/>
      <c r="BM53" s="1248"/>
      <c r="BN53" s="1248"/>
      <c r="BO53" s="1248"/>
      <c r="BP53" s="1245">
        <v>67.2</v>
      </c>
      <c r="BQ53" s="1245"/>
      <c r="BR53" s="1245"/>
      <c r="BS53" s="1245"/>
      <c r="BT53" s="1245"/>
      <c r="BU53" s="1245"/>
      <c r="BV53" s="1245"/>
      <c r="BW53" s="1245"/>
      <c r="BX53" s="1245">
        <v>69</v>
      </c>
      <c r="BY53" s="1245"/>
      <c r="BZ53" s="1245"/>
      <c r="CA53" s="1245"/>
      <c r="CB53" s="1245"/>
      <c r="CC53" s="1245"/>
      <c r="CD53" s="1245"/>
      <c r="CE53" s="1245"/>
      <c r="CF53" s="1245">
        <v>69.8</v>
      </c>
      <c r="CG53" s="1245"/>
      <c r="CH53" s="1245"/>
      <c r="CI53" s="1245"/>
      <c r="CJ53" s="1245"/>
      <c r="CK53" s="1245"/>
      <c r="CL53" s="1245"/>
      <c r="CM53" s="1245"/>
      <c r="CN53" s="1245">
        <v>70.900000000000006</v>
      </c>
      <c r="CO53" s="1245"/>
      <c r="CP53" s="1245"/>
      <c r="CQ53" s="1245"/>
      <c r="CR53" s="1245"/>
      <c r="CS53" s="1245"/>
      <c r="CT53" s="1245"/>
      <c r="CU53" s="1245"/>
      <c r="CV53" s="1245">
        <v>68.8</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611</v>
      </c>
      <c r="AO55" s="1250"/>
      <c r="AP55" s="1250"/>
      <c r="AQ55" s="1250"/>
      <c r="AR55" s="1250"/>
      <c r="AS55" s="1250"/>
      <c r="AT55" s="1250"/>
      <c r="AU55" s="1250"/>
      <c r="AV55" s="1250"/>
      <c r="AW55" s="1250"/>
      <c r="AX55" s="1250"/>
      <c r="AY55" s="1250"/>
      <c r="AZ55" s="1250"/>
      <c r="BA55" s="1250"/>
      <c r="BB55" s="1248" t="s">
        <v>609</v>
      </c>
      <c r="BC55" s="1248"/>
      <c r="BD55" s="1248"/>
      <c r="BE55" s="1248"/>
      <c r="BF55" s="1248"/>
      <c r="BG55" s="1248"/>
      <c r="BH55" s="1248"/>
      <c r="BI55" s="1248"/>
      <c r="BJ55" s="1248"/>
      <c r="BK55" s="1248"/>
      <c r="BL55" s="1248"/>
      <c r="BM55" s="1248"/>
      <c r="BN55" s="1248"/>
      <c r="BO55" s="1248"/>
      <c r="BP55" s="1245">
        <v>14</v>
      </c>
      <c r="BQ55" s="1245"/>
      <c r="BR55" s="1245"/>
      <c r="BS55" s="1245"/>
      <c r="BT55" s="1245"/>
      <c r="BU55" s="1245"/>
      <c r="BV55" s="1245"/>
      <c r="BW55" s="1245"/>
      <c r="BX55" s="1245">
        <v>11.4</v>
      </c>
      <c r="BY55" s="1245"/>
      <c r="BZ55" s="1245"/>
      <c r="CA55" s="1245"/>
      <c r="CB55" s="1245"/>
      <c r="CC55" s="1245"/>
      <c r="CD55" s="1245"/>
      <c r="CE55" s="1245"/>
      <c r="CF55" s="1245">
        <v>10.4</v>
      </c>
      <c r="CG55" s="1245"/>
      <c r="CH55" s="1245"/>
      <c r="CI55" s="1245"/>
      <c r="CJ55" s="1245"/>
      <c r="CK55" s="1245"/>
      <c r="CL55" s="1245"/>
      <c r="CM55" s="1245"/>
      <c r="CN55" s="1245">
        <v>10.9</v>
      </c>
      <c r="CO55" s="1245"/>
      <c r="CP55" s="1245"/>
      <c r="CQ55" s="1245"/>
      <c r="CR55" s="1245"/>
      <c r="CS55" s="1245"/>
      <c r="CT55" s="1245"/>
      <c r="CU55" s="1245"/>
      <c r="CV55" s="1245">
        <v>6.5</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610</v>
      </c>
      <c r="BC57" s="1248"/>
      <c r="BD57" s="1248"/>
      <c r="BE57" s="1248"/>
      <c r="BF57" s="1248"/>
      <c r="BG57" s="1248"/>
      <c r="BH57" s="1248"/>
      <c r="BI57" s="1248"/>
      <c r="BJ57" s="1248"/>
      <c r="BK57" s="1248"/>
      <c r="BL57" s="1248"/>
      <c r="BM57" s="1248"/>
      <c r="BN57" s="1248"/>
      <c r="BO57" s="1248"/>
      <c r="BP57" s="1245">
        <v>58</v>
      </c>
      <c r="BQ57" s="1245"/>
      <c r="BR57" s="1245"/>
      <c r="BS57" s="1245"/>
      <c r="BT57" s="1245"/>
      <c r="BU57" s="1245"/>
      <c r="BV57" s="1245"/>
      <c r="BW57" s="1245"/>
      <c r="BX57" s="1245">
        <v>60.2</v>
      </c>
      <c r="BY57" s="1245"/>
      <c r="BZ57" s="1245"/>
      <c r="CA57" s="1245"/>
      <c r="CB57" s="1245"/>
      <c r="CC57" s="1245"/>
      <c r="CD57" s="1245"/>
      <c r="CE57" s="1245"/>
      <c r="CF57" s="1245">
        <v>61.3</v>
      </c>
      <c r="CG57" s="1245"/>
      <c r="CH57" s="1245"/>
      <c r="CI57" s="1245"/>
      <c r="CJ57" s="1245"/>
      <c r="CK57" s="1245"/>
      <c r="CL57" s="1245"/>
      <c r="CM57" s="1245"/>
      <c r="CN57" s="1245">
        <v>62.2</v>
      </c>
      <c r="CO57" s="1245"/>
      <c r="CP57" s="1245"/>
      <c r="CQ57" s="1245"/>
      <c r="CR57" s="1245"/>
      <c r="CS57" s="1245"/>
      <c r="CT57" s="1245"/>
      <c r="CU57" s="1245"/>
      <c r="CV57" s="1245">
        <v>63.3</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612</v>
      </c>
    </row>
    <row r="64" spans="1:109" x14ac:dyDescent="0.15">
      <c r="B64" s="370"/>
      <c r="G64" s="377"/>
      <c r="I64" s="390"/>
      <c r="J64" s="390"/>
      <c r="K64" s="390"/>
      <c r="L64" s="390"/>
      <c r="M64" s="390"/>
      <c r="N64" s="391"/>
      <c r="AM64" s="377"/>
      <c r="AN64" s="377" t="s">
        <v>605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613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607</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563</v>
      </c>
      <c r="BQ72" s="1250"/>
      <c r="BR72" s="1250"/>
      <c r="BS72" s="1250"/>
      <c r="BT72" s="1250"/>
      <c r="BU72" s="1250"/>
      <c r="BV72" s="1250"/>
      <c r="BW72" s="1250"/>
      <c r="BX72" s="1250" t="s">
        <v>564</v>
      </c>
      <c r="BY72" s="1250"/>
      <c r="BZ72" s="1250"/>
      <c r="CA72" s="1250"/>
      <c r="CB72" s="1250"/>
      <c r="CC72" s="1250"/>
      <c r="CD72" s="1250"/>
      <c r="CE72" s="1250"/>
      <c r="CF72" s="1250" t="s">
        <v>565</v>
      </c>
      <c r="CG72" s="1250"/>
      <c r="CH72" s="1250"/>
      <c r="CI72" s="1250"/>
      <c r="CJ72" s="1250"/>
      <c r="CK72" s="1250"/>
      <c r="CL72" s="1250"/>
      <c r="CM72" s="1250"/>
      <c r="CN72" s="1250" t="s">
        <v>566</v>
      </c>
      <c r="CO72" s="1250"/>
      <c r="CP72" s="1250"/>
      <c r="CQ72" s="1250"/>
      <c r="CR72" s="1250"/>
      <c r="CS72" s="1250"/>
      <c r="CT72" s="1250"/>
      <c r="CU72" s="1250"/>
      <c r="CV72" s="1250" t="s">
        <v>567</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608</v>
      </c>
      <c r="AO73" s="1248"/>
      <c r="AP73" s="1248"/>
      <c r="AQ73" s="1248"/>
      <c r="AR73" s="1248"/>
      <c r="AS73" s="1248"/>
      <c r="AT73" s="1248"/>
      <c r="AU73" s="1248"/>
      <c r="AV73" s="1248"/>
      <c r="AW73" s="1248"/>
      <c r="AX73" s="1248"/>
      <c r="AY73" s="1248"/>
      <c r="AZ73" s="1248"/>
      <c r="BA73" s="1248"/>
      <c r="BB73" s="1248" t="s">
        <v>609</v>
      </c>
      <c r="BC73" s="1248"/>
      <c r="BD73" s="1248"/>
      <c r="BE73" s="1248"/>
      <c r="BF73" s="1248"/>
      <c r="BG73" s="1248"/>
      <c r="BH73" s="1248"/>
      <c r="BI73" s="1248"/>
      <c r="BJ73" s="1248"/>
      <c r="BK73" s="1248"/>
      <c r="BL73" s="1248"/>
      <c r="BM73" s="1248"/>
      <c r="BN73" s="1248"/>
      <c r="BO73" s="1248"/>
      <c r="BP73" s="1245">
        <v>9.5</v>
      </c>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v>23</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614</v>
      </c>
      <c r="BC75" s="1248"/>
      <c r="BD75" s="1248"/>
      <c r="BE75" s="1248"/>
      <c r="BF75" s="1248"/>
      <c r="BG75" s="1248"/>
      <c r="BH75" s="1248"/>
      <c r="BI75" s="1248"/>
      <c r="BJ75" s="1248"/>
      <c r="BK75" s="1248"/>
      <c r="BL75" s="1248"/>
      <c r="BM75" s="1248"/>
      <c r="BN75" s="1248"/>
      <c r="BO75" s="1248"/>
      <c r="BP75" s="1245">
        <v>2</v>
      </c>
      <c r="BQ75" s="1245"/>
      <c r="BR75" s="1245"/>
      <c r="BS75" s="1245"/>
      <c r="BT75" s="1245"/>
      <c r="BU75" s="1245"/>
      <c r="BV75" s="1245"/>
      <c r="BW75" s="1245"/>
      <c r="BX75" s="1245">
        <v>1</v>
      </c>
      <c r="BY75" s="1245"/>
      <c r="BZ75" s="1245"/>
      <c r="CA75" s="1245"/>
      <c r="CB75" s="1245"/>
      <c r="CC75" s="1245"/>
      <c r="CD75" s="1245"/>
      <c r="CE75" s="1245"/>
      <c r="CF75" s="1245">
        <v>0.3</v>
      </c>
      <c r="CG75" s="1245"/>
      <c r="CH75" s="1245"/>
      <c r="CI75" s="1245"/>
      <c r="CJ75" s="1245"/>
      <c r="CK75" s="1245"/>
      <c r="CL75" s="1245"/>
      <c r="CM75" s="1245"/>
      <c r="CN75" s="1245">
        <v>-0.9</v>
      </c>
      <c r="CO75" s="1245"/>
      <c r="CP75" s="1245"/>
      <c r="CQ75" s="1245"/>
      <c r="CR75" s="1245"/>
      <c r="CS75" s="1245"/>
      <c r="CT75" s="1245"/>
      <c r="CU75" s="1245"/>
      <c r="CV75" s="1245">
        <v>-1.7</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611</v>
      </c>
      <c r="AO77" s="1250"/>
      <c r="AP77" s="1250"/>
      <c r="AQ77" s="1250"/>
      <c r="AR77" s="1250"/>
      <c r="AS77" s="1250"/>
      <c r="AT77" s="1250"/>
      <c r="AU77" s="1250"/>
      <c r="AV77" s="1250"/>
      <c r="AW77" s="1250"/>
      <c r="AX77" s="1250"/>
      <c r="AY77" s="1250"/>
      <c r="AZ77" s="1250"/>
      <c r="BA77" s="1250"/>
      <c r="BB77" s="1248" t="s">
        <v>609</v>
      </c>
      <c r="BC77" s="1248"/>
      <c r="BD77" s="1248"/>
      <c r="BE77" s="1248"/>
      <c r="BF77" s="1248"/>
      <c r="BG77" s="1248"/>
      <c r="BH77" s="1248"/>
      <c r="BI77" s="1248"/>
      <c r="BJ77" s="1248"/>
      <c r="BK77" s="1248"/>
      <c r="BL77" s="1248"/>
      <c r="BM77" s="1248"/>
      <c r="BN77" s="1248"/>
      <c r="BO77" s="1248"/>
      <c r="BP77" s="1245">
        <v>14</v>
      </c>
      <c r="BQ77" s="1245"/>
      <c r="BR77" s="1245"/>
      <c r="BS77" s="1245"/>
      <c r="BT77" s="1245"/>
      <c r="BU77" s="1245"/>
      <c r="BV77" s="1245"/>
      <c r="BW77" s="1245"/>
      <c r="BX77" s="1245">
        <v>11.4</v>
      </c>
      <c r="BY77" s="1245"/>
      <c r="BZ77" s="1245"/>
      <c r="CA77" s="1245"/>
      <c r="CB77" s="1245"/>
      <c r="CC77" s="1245"/>
      <c r="CD77" s="1245"/>
      <c r="CE77" s="1245"/>
      <c r="CF77" s="1245">
        <v>10.4</v>
      </c>
      <c r="CG77" s="1245"/>
      <c r="CH77" s="1245"/>
      <c r="CI77" s="1245"/>
      <c r="CJ77" s="1245"/>
      <c r="CK77" s="1245"/>
      <c r="CL77" s="1245"/>
      <c r="CM77" s="1245"/>
      <c r="CN77" s="1245">
        <v>10.9</v>
      </c>
      <c r="CO77" s="1245"/>
      <c r="CP77" s="1245"/>
      <c r="CQ77" s="1245"/>
      <c r="CR77" s="1245"/>
      <c r="CS77" s="1245"/>
      <c r="CT77" s="1245"/>
      <c r="CU77" s="1245"/>
      <c r="CV77" s="1245">
        <v>6.5</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614</v>
      </c>
      <c r="BC79" s="1248"/>
      <c r="BD79" s="1248"/>
      <c r="BE79" s="1248"/>
      <c r="BF79" s="1248"/>
      <c r="BG79" s="1248"/>
      <c r="BH79" s="1248"/>
      <c r="BI79" s="1248"/>
      <c r="BJ79" s="1248"/>
      <c r="BK79" s="1248"/>
      <c r="BL79" s="1248"/>
      <c r="BM79" s="1248"/>
      <c r="BN79" s="1248"/>
      <c r="BO79" s="1248"/>
      <c r="BP79" s="1245">
        <v>6.5</v>
      </c>
      <c r="BQ79" s="1245"/>
      <c r="BR79" s="1245"/>
      <c r="BS79" s="1245"/>
      <c r="BT79" s="1245"/>
      <c r="BU79" s="1245"/>
      <c r="BV79" s="1245"/>
      <c r="BW79" s="1245"/>
      <c r="BX79" s="1245">
        <v>6.7</v>
      </c>
      <c r="BY79" s="1245"/>
      <c r="BZ79" s="1245"/>
      <c r="CA79" s="1245"/>
      <c r="CB79" s="1245"/>
      <c r="CC79" s="1245"/>
      <c r="CD79" s="1245"/>
      <c r="CE79" s="1245"/>
      <c r="CF79" s="1245">
        <v>6.6</v>
      </c>
      <c r="CG79" s="1245"/>
      <c r="CH79" s="1245"/>
      <c r="CI79" s="1245"/>
      <c r="CJ79" s="1245"/>
      <c r="CK79" s="1245"/>
      <c r="CL79" s="1245"/>
      <c r="CM79" s="1245"/>
      <c r="CN79" s="1245">
        <v>5.9</v>
      </c>
      <c r="CO79" s="1245"/>
      <c r="CP79" s="1245"/>
      <c r="CQ79" s="1245"/>
      <c r="CR79" s="1245"/>
      <c r="CS79" s="1245"/>
      <c r="CT79" s="1245"/>
      <c r="CU79" s="1245"/>
      <c r="CV79" s="1245">
        <v>5.9</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IhghSos/2A+zFrRJ1VN5ZTCP/w5KOOi1vRrAGMgSyn28Jjng+6reM7+46YQ0YTmK0cq0tjfMXGDQctUbJfJ9oQ==" saltValue="mwqD2u1kPHufk1J7ypWz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1" customWidth="1"/>
    <col min="35" max="122" width="2.5" style="240" customWidth="1"/>
    <col min="123" max="16384" width="2.5" style="240" hidden="1"/>
  </cols>
  <sheetData>
    <row r="1" spans="1:34"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c r="S2" s="240"/>
      <c r="AH2" s="240"/>
    </row>
    <row r="3" spans="1: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x14ac:dyDescent="0.15"/>
    <row r="5" spans="1:34" x14ac:dyDescent="0.15"/>
    <row r="6" spans="1:34" x14ac:dyDescent="0.15"/>
    <row r="7" spans="1:34" x14ac:dyDescent="0.15"/>
    <row r="8" spans="1:34" x14ac:dyDescent="0.15"/>
    <row r="9" spans="1:34" x14ac:dyDescent="0.15">
      <c r="AH9" s="24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510</v>
      </c>
    </row>
  </sheetData>
  <sheetProtection algorithmName="SHA-512" hashValue="MWgE6PaXOLCzyhiUEFkM1zcO5adsReiyDsy8dbXHoo065jyROhVRrxV8HdCozrBNOAEr1nBTUEFA1o3jew8KGg==" saltValue="RCUcKY1w8EiG81wWkoJT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1" customWidth="1"/>
    <col min="35" max="122" width="2.5" style="240" customWidth="1"/>
    <col min="123" max="16384" width="2.5" style="240" hidden="1"/>
  </cols>
  <sheetData>
    <row r="1" spans="2:34"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c r="S2" s="240"/>
      <c r="AH2" s="240"/>
    </row>
    <row r="3" spans="2:34"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x14ac:dyDescent="0.15"/>
    <row r="5" spans="2:34" x14ac:dyDescent="0.15"/>
    <row r="6" spans="2:34" x14ac:dyDescent="0.15"/>
    <row r="7" spans="2:34" x14ac:dyDescent="0.15"/>
    <row r="8" spans="2:34" x14ac:dyDescent="0.15"/>
    <row r="9" spans="2:34" x14ac:dyDescent="0.15">
      <c r="AH9" s="24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0"/>
    </row>
    <row r="18" spans="12:34" x14ac:dyDescent="0.15"/>
    <row r="19" spans="12:34" x14ac:dyDescent="0.15"/>
    <row r="20" spans="12:34" x14ac:dyDescent="0.15">
      <c r="AH20" s="240"/>
    </row>
    <row r="21" spans="12:34" x14ac:dyDescent="0.15">
      <c r="AH21" s="240"/>
    </row>
    <row r="22" spans="12:34" x14ac:dyDescent="0.15"/>
    <row r="23" spans="12:34" x14ac:dyDescent="0.15"/>
    <row r="24" spans="12:34" x14ac:dyDescent="0.15">
      <c r="Q24" s="240"/>
    </row>
    <row r="25" spans="12:34" x14ac:dyDescent="0.15"/>
    <row r="26" spans="12:34" x14ac:dyDescent="0.15"/>
    <row r="27" spans="12:34" x14ac:dyDescent="0.15"/>
    <row r="28" spans="12:34" x14ac:dyDescent="0.15">
      <c r="O28" s="240"/>
      <c r="T28" s="240"/>
      <c r="AH28" s="240"/>
    </row>
    <row r="29" spans="12:34" x14ac:dyDescent="0.15"/>
    <row r="30" spans="12:34" x14ac:dyDescent="0.15"/>
    <row r="31" spans="12:34" x14ac:dyDescent="0.15">
      <c r="Q31" s="240"/>
    </row>
    <row r="32" spans="12:34" x14ac:dyDescent="0.15">
      <c r="L32" s="240"/>
    </row>
    <row r="33" spans="2:34" x14ac:dyDescent="0.15">
      <c r="C33" s="240"/>
      <c r="E33" s="240"/>
      <c r="G33" s="240"/>
      <c r="I33" s="240"/>
      <c r="X33" s="240"/>
    </row>
    <row r="34" spans="2:34" x14ac:dyDescent="0.15">
      <c r="B34" s="240"/>
      <c r="P34" s="240"/>
      <c r="R34" s="240"/>
      <c r="T34" s="240"/>
    </row>
    <row r="35" spans="2:34" x14ac:dyDescent="0.15">
      <c r="D35" s="240"/>
      <c r="W35" s="240"/>
      <c r="AC35" s="240"/>
      <c r="AD35" s="240"/>
      <c r="AE35" s="240"/>
      <c r="AF35" s="240"/>
      <c r="AG35" s="240"/>
      <c r="AH35" s="240"/>
    </row>
    <row r="36" spans="2:34" x14ac:dyDescent="0.15">
      <c r="H36" s="240"/>
      <c r="J36" s="240"/>
      <c r="K36" s="240"/>
      <c r="M36" s="240"/>
      <c r="Y36" s="240"/>
      <c r="Z36" s="240"/>
      <c r="AA36" s="240"/>
      <c r="AB36" s="240"/>
      <c r="AC36" s="240"/>
      <c r="AD36" s="240"/>
      <c r="AE36" s="240"/>
      <c r="AF36" s="240"/>
      <c r="AG36" s="240"/>
      <c r="AH36" s="240"/>
    </row>
    <row r="37" spans="2:34" x14ac:dyDescent="0.15">
      <c r="AH37" s="240"/>
    </row>
    <row r="38" spans="2:34" x14ac:dyDescent="0.15">
      <c r="AG38" s="240"/>
      <c r="AH38" s="240"/>
    </row>
    <row r="39" spans="2:34" x14ac:dyDescent="0.15"/>
    <row r="40" spans="2:34" x14ac:dyDescent="0.15">
      <c r="X40" s="240"/>
    </row>
    <row r="41" spans="2:34" x14ac:dyDescent="0.15">
      <c r="R41" s="240"/>
    </row>
    <row r="42" spans="2:34" x14ac:dyDescent="0.15">
      <c r="W42" s="240"/>
    </row>
    <row r="43" spans="2:34" x14ac:dyDescent="0.15">
      <c r="Y43" s="240"/>
      <c r="Z43" s="240"/>
      <c r="AA43" s="240"/>
      <c r="AB43" s="240"/>
      <c r="AC43" s="240"/>
      <c r="AD43" s="240"/>
      <c r="AE43" s="240"/>
      <c r="AF43" s="240"/>
      <c r="AG43" s="240"/>
      <c r="AH43" s="240"/>
    </row>
    <row r="44" spans="2:34" x14ac:dyDescent="0.15">
      <c r="AH44" s="240"/>
    </row>
    <row r="45" spans="2:34" x14ac:dyDescent="0.15">
      <c r="X45" s="240"/>
    </row>
    <row r="46" spans="2:34" x14ac:dyDescent="0.15"/>
    <row r="47" spans="2:34" x14ac:dyDescent="0.15"/>
    <row r="48" spans="2:34" x14ac:dyDescent="0.15">
      <c r="W48" s="240"/>
      <c r="Y48" s="240"/>
      <c r="Z48" s="240"/>
      <c r="AA48" s="240"/>
      <c r="AB48" s="240"/>
      <c r="AC48" s="240"/>
      <c r="AD48" s="240"/>
      <c r="AE48" s="240"/>
      <c r="AF48" s="240"/>
      <c r="AG48" s="240"/>
      <c r="AH48" s="240"/>
    </row>
    <row r="49" spans="28:34" x14ac:dyDescent="0.15"/>
    <row r="50" spans="28:34" x14ac:dyDescent="0.15">
      <c r="AE50" s="240"/>
      <c r="AF50" s="240"/>
      <c r="AG50" s="240"/>
      <c r="AH50" s="240"/>
    </row>
    <row r="51" spans="28:34" x14ac:dyDescent="0.15">
      <c r="AC51" s="240"/>
      <c r="AD51" s="240"/>
      <c r="AE51" s="240"/>
      <c r="AF51" s="240"/>
      <c r="AG51" s="240"/>
      <c r="AH51" s="240"/>
    </row>
    <row r="52" spans="28:34" x14ac:dyDescent="0.15"/>
    <row r="53" spans="28:34" x14ac:dyDescent="0.15">
      <c r="AF53" s="240"/>
      <c r="AG53" s="240"/>
      <c r="AH53" s="240"/>
    </row>
    <row r="54" spans="28:34" x14ac:dyDescent="0.15">
      <c r="AH54" s="240"/>
    </row>
    <row r="55" spans="28:34" x14ac:dyDescent="0.15"/>
    <row r="56" spans="28:34" x14ac:dyDescent="0.15">
      <c r="AB56" s="240"/>
      <c r="AC56" s="240"/>
      <c r="AD56" s="240"/>
      <c r="AE56" s="240"/>
      <c r="AF56" s="240"/>
      <c r="AG56" s="240"/>
      <c r="AH56" s="240"/>
    </row>
    <row r="57" spans="28:34" x14ac:dyDescent="0.15">
      <c r="AH57" s="240"/>
    </row>
    <row r="58" spans="28:34" x14ac:dyDescent="0.15">
      <c r="AH58" s="240"/>
    </row>
    <row r="59" spans="28:34" x14ac:dyDescent="0.15">
      <c r="AG59" s="240"/>
      <c r="AH59" s="240"/>
    </row>
    <row r="60" spans="28:34" x14ac:dyDescent="0.15"/>
    <row r="61" spans="28:34" x14ac:dyDescent="0.15"/>
    <row r="62" spans="28:34" x14ac:dyDescent="0.15"/>
    <row r="63" spans="28:34" x14ac:dyDescent="0.15">
      <c r="AH63" s="240"/>
    </row>
    <row r="64" spans="28:34" x14ac:dyDescent="0.15">
      <c r="AG64" s="240"/>
      <c r="AH64" s="240"/>
    </row>
    <row r="65" spans="28:34" x14ac:dyDescent="0.15"/>
    <row r="66" spans="28:34" x14ac:dyDescent="0.15"/>
    <row r="67" spans="28:34" x14ac:dyDescent="0.15"/>
    <row r="68" spans="28:34" x14ac:dyDescent="0.15">
      <c r="AB68" s="240"/>
      <c r="AC68" s="240"/>
      <c r="AD68" s="240"/>
      <c r="AE68" s="240"/>
      <c r="AF68" s="240"/>
      <c r="AG68" s="240"/>
      <c r="AH68" s="240"/>
    </row>
    <row r="69" spans="28:34" x14ac:dyDescent="0.15">
      <c r="AF69" s="240"/>
      <c r="AG69" s="240"/>
      <c r="AH69" s="240"/>
    </row>
    <row r="70" spans="28:34" x14ac:dyDescent="0.15"/>
    <row r="71" spans="28:34" x14ac:dyDescent="0.15"/>
    <row r="72" spans="28:34" x14ac:dyDescent="0.15"/>
    <row r="73" spans="28:34" x14ac:dyDescent="0.15"/>
    <row r="74" spans="28:34" x14ac:dyDescent="0.15"/>
    <row r="75" spans="28:34" x14ac:dyDescent="0.15">
      <c r="AH75" s="240"/>
    </row>
    <row r="76" spans="28:34" x14ac:dyDescent="0.15">
      <c r="AF76" s="240"/>
      <c r="AG76" s="240"/>
      <c r="AH76" s="240"/>
    </row>
    <row r="77" spans="28:34" x14ac:dyDescent="0.15">
      <c r="AG77" s="240"/>
      <c r="AH77" s="240"/>
    </row>
    <row r="78" spans="28:34" x14ac:dyDescent="0.15"/>
    <row r="79" spans="28:34" x14ac:dyDescent="0.15"/>
    <row r="80" spans="28:34" x14ac:dyDescent="0.15"/>
    <row r="81" spans="25:34" x14ac:dyDescent="0.15"/>
    <row r="82" spans="25:34" x14ac:dyDescent="0.15">
      <c r="Y82" s="240"/>
    </row>
    <row r="83" spans="25:34" x14ac:dyDescent="0.15">
      <c r="Y83" s="240"/>
      <c r="Z83" s="240"/>
      <c r="AA83" s="240"/>
      <c r="AB83" s="240"/>
      <c r="AC83" s="240"/>
      <c r="AD83" s="240"/>
      <c r="AE83" s="240"/>
      <c r="AF83" s="240"/>
      <c r="AG83" s="240"/>
      <c r="AH83" s="240"/>
    </row>
    <row r="84" spans="25:34" x14ac:dyDescent="0.15"/>
    <row r="85" spans="25:34" x14ac:dyDescent="0.15"/>
    <row r="86" spans="25:34" x14ac:dyDescent="0.15"/>
    <row r="87" spans="25:34" x14ac:dyDescent="0.15"/>
    <row r="88" spans="25:34" x14ac:dyDescent="0.15">
      <c r="AH88" s="24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0"/>
      <c r="AG94" s="240"/>
      <c r="AH94" s="240"/>
    </row>
    <row r="95" spans="25:34" ht="13.5" customHeight="1" x14ac:dyDescent="0.15">
      <c r="AH95" s="24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0"/>
    </row>
    <row r="102" spans="33:34" ht="13.5" customHeight="1" x14ac:dyDescent="0.15"/>
    <row r="103" spans="33:34" ht="13.5" customHeight="1" x14ac:dyDescent="0.15"/>
    <row r="104" spans="33:34" ht="13.5" customHeight="1" x14ac:dyDescent="0.15">
      <c r="AG104" s="240"/>
      <c r="AH104" s="24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0"/>
    </row>
    <row r="117" spans="34:122" ht="13.5" customHeight="1" x14ac:dyDescent="0.15"/>
    <row r="118" spans="34:122" ht="13.5" customHeight="1" x14ac:dyDescent="0.15"/>
    <row r="119" spans="34:122" ht="13.5" customHeight="1" x14ac:dyDescent="0.15"/>
    <row r="120" spans="34:122" ht="13.5" customHeight="1" x14ac:dyDescent="0.15">
      <c r="AH120" s="240"/>
    </row>
    <row r="121" spans="34:122" ht="13.5" customHeight="1" x14ac:dyDescent="0.15">
      <c r="AH121" s="240"/>
    </row>
    <row r="122" spans="34:122" ht="13.5" customHeight="1" x14ac:dyDescent="0.15"/>
    <row r="123" spans="34:122" ht="13.5" customHeight="1" x14ac:dyDescent="0.15"/>
    <row r="124" spans="34:122" ht="13.5" customHeight="1" x14ac:dyDescent="0.15"/>
    <row r="125" spans="34:122" ht="13.5" customHeight="1" x14ac:dyDescent="0.15">
      <c r="DR125" s="240" t="s">
        <v>510</v>
      </c>
    </row>
  </sheetData>
  <sheetProtection algorithmName="SHA-512" hashValue="/awPFXj3hamYkHaEu8nuWwvWRZO9nRay7J9YUh9SkhAGR3+j2z4wJKAYq9LtG6E6bvJ6ZvWb0BPGClFAsCynjw==" saltValue="RQGt47gdwv2aiTX8Sjp2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560</v>
      </c>
      <c r="G2" s="147"/>
      <c r="H2" s="148"/>
    </row>
    <row r="3" spans="1:8" x14ac:dyDescent="0.15">
      <c r="A3" s="144" t="s">
        <v>553</v>
      </c>
      <c r="B3" s="149"/>
      <c r="C3" s="150"/>
      <c r="D3" s="151">
        <v>30093</v>
      </c>
      <c r="E3" s="152"/>
      <c r="F3" s="153">
        <v>53655</v>
      </c>
      <c r="G3" s="154"/>
      <c r="H3" s="155"/>
    </row>
    <row r="4" spans="1:8" x14ac:dyDescent="0.15">
      <c r="A4" s="156"/>
      <c r="B4" s="157"/>
      <c r="C4" s="158"/>
      <c r="D4" s="159">
        <v>13200</v>
      </c>
      <c r="E4" s="160"/>
      <c r="F4" s="161">
        <v>32719</v>
      </c>
      <c r="G4" s="162"/>
      <c r="H4" s="163"/>
    </row>
    <row r="5" spans="1:8" x14ac:dyDescent="0.15">
      <c r="A5" s="144" t="s">
        <v>555</v>
      </c>
      <c r="B5" s="149"/>
      <c r="C5" s="150"/>
      <c r="D5" s="151">
        <v>27062</v>
      </c>
      <c r="E5" s="152"/>
      <c r="F5" s="153">
        <v>53869</v>
      </c>
      <c r="G5" s="154"/>
      <c r="H5" s="155"/>
    </row>
    <row r="6" spans="1:8" x14ac:dyDescent="0.15">
      <c r="A6" s="156"/>
      <c r="B6" s="157"/>
      <c r="C6" s="158"/>
      <c r="D6" s="159">
        <v>11471</v>
      </c>
      <c r="E6" s="160"/>
      <c r="F6" s="161">
        <v>35046</v>
      </c>
      <c r="G6" s="162"/>
      <c r="H6" s="163"/>
    </row>
    <row r="7" spans="1:8" x14ac:dyDescent="0.15">
      <c r="A7" s="144" t="s">
        <v>556</v>
      </c>
      <c r="B7" s="149"/>
      <c r="C7" s="150"/>
      <c r="D7" s="151">
        <v>45161</v>
      </c>
      <c r="E7" s="152"/>
      <c r="F7" s="153">
        <v>59119</v>
      </c>
      <c r="G7" s="154"/>
      <c r="H7" s="155"/>
    </row>
    <row r="8" spans="1:8" x14ac:dyDescent="0.15">
      <c r="A8" s="156"/>
      <c r="B8" s="157"/>
      <c r="C8" s="158"/>
      <c r="D8" s="159">
        <v>24459</v>
      </c>
      <c r="E8" s="160"/>
      <c r="F8" s="161">
        <v>29900</v>
      </c>
      <c r="G8" s="162"/>
      <c r="H8" s="163"/>
    </row>
    <row r="9" spans="1:8" x14ac:dyDescent="0.15">
      <c r="A9" s="144" t="s">
        <v>557</v>
      </c>
      <c r="B9" s="149"/>
      <c r="C9" s="150"/>
      <c r="D9" s="151">
        <v>36976</v>
      </c>
      <c r="E9" s="152"/>
      <c r="F9" s="153">
        <v>53895</v>
      </c>
      <c r="G9" s="154"/>
      <c r="H9" s="155"/>
    </row>
    <row r="10" spans="1:8" x14ac:dyDescent="0.15">
      <c r="A10" s="156"/>
      <c r="B10" s="157"/>
      <c r="C10" s="158"/>
      <c r="D10" s="159">
        <v>22799</v>
      </c>
      <c r="E10" s="160"/>
      <c r="F10" s="161">
        <v>31224</v>
      </c>
      <c r="G10" s="162"/>
      <c r="H10" s="163"/>
    </row>
    <row r="11" spans="1:8" x14ac:dyDescent="0.15">
      <c r="A11" s="144" t="s">
        <v>558</v>
      </c>
      <c r="B11" s="149"/>
      <c r="C11" s="150"/>
      <c r="D11" s="151">
        <v>87613</v>
      </c>
      <c r="E11" s="152"/>
      <c r="F11" s="153">
        <v>56181</v>
      </c>
      <c r="G11" s="154"/>
      <c r="H11" s="155"/>
    </row>
    <row r="12" spans="1:8" x14ac:dyDescent="0.15">
      <c r="A12" s="156"/>
      <c r="B12" s="157"/>
      <c r="C12" s="164"/>
      <c r="D12" s="159">
        <v>65460</v>
      </c>
      <c r="E12" s="160"/>
      <c r="F12" s="161">
        <v>32039</v>
      </c>
      <c r="G12" s="162"/>
      <c r="H12" s="163"/>
    </row>
    <row r="13" spans="1:8" x14ac:dyDescent="0.15">
      <c r="A13" s="144"/>
      <c r="B13" s="149"/>
      <c r="C13" s="165"/>
      <c r="D13" s="166">
        <v>45381</v>
      </c>
      <c r="E13" s="167"/>
      <c r="F13" s="168">
        <v>55344</v>
      </c>
      <c r="G13" s="169"/>
      <c r="H13" s="155"/>
    </row>
    <row r="14" spans="1:8" x14ac:dyDescent="0.15">
      <c r="A14" s="156"/>
      <c r="B14" s="157"/>
      <c r="C14" s="158"/>
      <c r="D14" s="159">
        <v>27478</v>
      </c>
      <c r="E14" s="160"/>
      <c r="F14" s="161">
        <v>32186</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7.28</v>
      </c>
      <c r="C19" s="170">
        <f>ROUND(VALUE(SUBSTITUTE(実質収支比率等に係る経年分析!G$48,"▲","-")),2)</f>
        <v>3.07</v>
      </c>
      <c r="D19" s="170">
        <f>ROUND(VALUE(SUBSTITUTE(実質収支比率等に係る経年分析!H$48,"▲","-")),2)</f>
        <v>4.09</v>
      </c>
      <c r="E19" s="170">
        <f>ROUND(VALUE(SUBSTITUTE(実質収支比率等に係る経年分析!I$48,"▲","-")),2)</f>
        <v>5.23</v>
      </c>
      <c r="F19" s="170">
        <f>ROUND(VALUE(SUBSTITUTE(実質収支比率等に係る経年分析!J$48,"▲","-")),2)</f>
        <v>11.25</v>
      </c>
    </row>
    <row r="20" spans="1:11" x14ac:dyDescent="0.15">
      <c r="A20" s="170" t="s">
        <v>55</v>
      </c>
      <c r="B20" s="170">
        <f>ROUND(VALUE(SUBSTITUTE(実質収支比率等に係る経年分析!F$47,"▲","-")),2)</f>
        <v>23.19</v>
      </c>
      <c r="C20" s="170">
        <f>ROUND(VALUE(SUBSTITUTE(実質収支比率等に係る経年分析!G$47,"▲","-")),2)</f>
        <v>25.61</v>
      </c>
      <c r="D20" s="170">
        <f>ROUND(VALUE(SUBSTITUTE(実質収支比率等に係る経年分析!H$47,"▲","-")),2)</f>
        <v>23.65</v>
      </c>
      <c r="E20" s="170">
        <f>ROUND(VALUE(SUBSTITUTE(実質収支比率等に係る経年分析!I$47,"▲","-")),2)</f>
        <v>19.09</v>
      </c>
      <c r="F20" s="170">
        <f>ROUND(VALUE(SUBSTITUTE(実質収支比率等に係る経年分析!J$47,"▲","-")),2)</f>
        <v>22.39</v>
      </c>
    </row>
    <row r="21" spans="1:11" x14ac:dyDescent="0.15">
      <c r="A21" s="170" t="s">
        <v>56</v>
      </c>
      <c r="B21" s="170">
        <f>IF(ISNUMBER(VALUE(SUBSTITUTE(実質収支比率等に係る経年分析!F$49,"▲","-"))),ROUND(VALUE(SUBSTITUTE(実質収支比率等に係る経年分析!F$49,"▲","-")),2),NA())</f>
        <v>-2.84</v>
      </c>
      <c r="C21" s="170">
        <f>IF(ISNUMBER(VALUE(SUBSTITUTE(実質収支比率等に係る経年分析!G$49,"▲","-"))),ROUND(VALUE(SUBSTITUTE(実質収支比率等に係る経年分析!G$49,"▲","-")),2),NA())</f>
        <v>-7.33</v>
      </c>
      <c r="D21" s="170">
        <f>IF(ISNUMBER(VALUE(SUBSTITUTE(実質収支比率等に係る経年分析!H$49,"▲","-"))),ROUND(VALUE(SUBSTITUTE(実質収支比率等に係る経年分析!H$49,"▲","-")),2),NA())</f>
        <v>-3.6</v>
      </c>
      <c r="E21" s="170">
        <f>IF(ISNUMBER(VALUE(SUBSTITUTE(実質収支比率等に係る経年分析!I$49,"▲","-"))),ROUND(VALUE(SUBSTITUTE(実質収支比率等に係る経年分析!I$49,"▲","-")),2),NA())</f>
        <v>-6.04</v>
      </c>
      <c r="F21" s="170">
        <f>IF(ISNUMBER(VALUE(SUBSTITUTE(実質収支比率等に係る経年分析!J$49,"▲","-"))),ROUND(VALUE(SUBSTITUTE(実質収支比率等に係る経年分析!J$49,"▲","-")),2),NA())</f>
        <v>5.18</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0.8</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1.32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0.02</v>
      </c>
    </row>
    <row r="32" spans="1:11" x14ac:dyDescent="0.15">
      <c r="A32" s="171" t="str">
        <f>IF(連結実質赤字比率に係る赤字・黒字の構成分析!C$38="",NA(),連結実質赤字比率に係る赤字・黒字の構成分析!C$38)</f>
        <v>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2.85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1.1000000000000001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0.68</v>
      </c>
    </row>
    <row r="33" spans="1:16" x14ac:dyDescent="0.15">
      <c r="A33" s="171" t="str">
        <f>IF(連結実質赤字比率に係る赤字・黒字の構成分析!C$37="",NA(),連結実質赤字比率に係る赤字・黒字の構成分析!C$37)</f>
        <v>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1.17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1.07</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1.0900000000000001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1.18</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#VALUE!</v>
      </c>
      <c r="E34" s="171" t="e">
        <f>IF(ROUND(VALUE(SUBSTITUTE(連結実質赤字比率に係る赤字・黒字の構成分析!G$36,"▲", "-")), 2) &gt;= 0, ABS(ROUND(VALUE(SUBSTITUTE(連結実質赤字比率に係る赤字・黒字の構成分析!G$36,"▲", "-")), 2)), NA())</f>
        <v>#VALUE!</v>
      </c>
      <c r="F34" s="171" t="e">
        <f>IF(ROUND(VALUE(SUBSTITUTE(連結実質赤字比率に係る赤字・黒字の構成分析!H$36,"▲", "-")), 2) &lt; 0, ABS(ROUND(VALUE(SUBSTITUTE(連結実質赤字比率に係る赤字・黒字の構成分析!H$36,"▲", "-")), 2)), NA())</f>
        <v>#VALUE!</v>
      </c>
      <c r="G34" s="171" t="e">
        <f>IF(ROUND(VALUE(SUBSTITUTE(連結実質赤字比率に係る赤字・黒字の構成分析!H$36,"▲", "-")), 2) &gt;= 0, ABS(ROUND(VALUE(SUBSTITUTE(連結実質赤字比率に係る赤字・黒字の構成分析!H$36,"▲", "-")), 2)), NA())</f>
        <v>#VALUE!</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4.82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5.66</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12.31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11.65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11.19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10.029999999999999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9.73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7.28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3.07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4.08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5.23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11.25</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1387</v>
      </c>
      <c r="E42" s="172"/>
      <c r="F42" s="172"/>
      <c r="G42" s="172">
        <f>'実質公債費比率（分子）の構造'!L$52</f>
        <v>1336</v>
      </c>
      <c r="H42" s="172"/>
      <c r="I42" s="172"/>
      <c r="J42" s="172">
        <f>'実質公債費比率（分子）の構造'!M$52</f>
        <v>1247</v>
      </c>
      <c r="K42" s="172"/>
      <c r="L42" s="172"/>
      <c r="M42" s="172">
        <f>'実質公債費比率（分子）の構造'!N$52</f>
        <v>1165</v>
      </c>
      <c r="N42" s="172"/>
      <c r="O42" s="172"/>
      <c r="P42" s="172">
        <f>'実質公債費比率（分子）の構造'!O$52</f>
        <v>1134</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66</v>
      </c>
      <c r="B45" s="172">
        <f>'実質公債費比率（分子）の構造'!K$49</f>
        <v>2</v>
      </c>
      <c r="C45" s="172"/>
      <c r="D45" s="172"/>
      <c r="E45" s="172">
        <f>'実質公債費比率（分子）の構造'!L$49</f>
        <v>8</v>
      </c>
      <c r="F45" s="172"/>
      <c r="G45" s="172"/>
      <c r="H45" s="172">
        <f>'実質公債費比率（分子）の構造'!M$49</f>
        <v>6</v>
      </c>
      <c r="I45" s="172"/>
      <c r="J45" s="172"/>
      <c r="K45" s="172">
        <f>'実質公債費比率（分子）の構造'!N$49</f>
        <v>14</v>
      </c>
      <c r="L45" s="172"/>
      <c r="M45" s="172"/>
      <c r="N45" s="172">
        <f>'実質公債費比率（分子）の構造'!O$49</f>
        <v>20</v>
      </c>
      <c r="O45" s="172"/>
      <c r="P45" s="172"/>
    </row>
    <row r="46" spans="1:16" x14ac:dyDescent="0.15">
      <c r="A46" s="172" t="s">
        <v>67</v>
      </c>
      <c r="B46" s="172">
        <f>'実質公債費比率（分子）の構造'!K$48</f>
        <v>714</v>
      </c>
      <c r="C46" s="172"/>
      <c r="D46" s="172"/>
      <c r="E46" s="172">
        <f>'実質公債費比率（分子）の構造'!L$48</f>
        <v>680</v>
      </c>
      <c r="F46" s="172"/>
      <c r="G46" s="172"/>
      <c r="H46" s="172">
        <f>'実質公債費比率（分子）の構造'!M$48</f>
        <v>619</v>
      </c>
      <c r="I46" s="172"/>
      <c r="J46" s="172"/>
      <c r="K46" s="172">
        <f>'実質公債費比率（分子）の構造'!N$48</f>
        <v>311</v>
      </c>
      <c r="L46" s="172"/>
      <c r="M46" s="172"/>
      <c r="N46" s="172">
        <f>'実質公債費比率（分子）の構造'!O$48</f>
        <v>293</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747</v>
      </c>
      <c r="C49" s="172"/>
      <c r="D49" s="172"/>
      <c r="E49" s="172">
        <f>'実質公債費比率（分子）の構造'!L$45</f>
        <v>673</v>
      </c>
      <c r="F49" s="172"/>
      <c r="G49" s="172"/>
      <c r="H49" s="172">
        <f>'実質公債費比率（分子）の構造'!M$45</f>
        <v>602</v>
      </c>
      <c r="I49" s="172"/>
      <c r="J49" s="172"/>
      <c r="K49" s="172">
        <f>'実質公債費比率（分子）の構造'!N$45</f>
        <v>603</v>
      </c>
      <c r="L49" s="172"/>
      <c r="M49" s="172"/>
      <c r="N49" s="172">
        <f>'実質公債費比率（分子）の構造'!O$45</f>
        <v>641</v>
      </c>
      <c r="O49" s="172"/>
      <c r="P49" s="172"/>
    </row>
    <row r="50" spans="1:16" x14ac:dyDescent="0.15">
      <c r="A50" s="172" t="s">
        <v>71</v>
      </c>
      <c r="B50" s="172" t="e">
        <f>NA()</f>
        <v>#N/A</v>
      </c>
      <c r="C50" s="172">
        <f>IF(ISNUMBER('実質公債費比率（分子）の構造'!K$53),'実質公債費比率（分子）の構造'!K$53,NA())</f>
        <v>76</v>
      </c>
      <c r="D50" s="172" t="e">
        <f>NA()</f>
        <v>#N/A</v>
      </c>
      <c r="E50" s="172" t="e">
        <f>NA()</f>
        <v>#N/A</v>
      </c>
      <c r="F50" s="172">
        <f>IF(ISNUMBER('実質公債費比率（分子）の構造'!L$53),'実質公債費比率（分子）の構造'!L$53,NA())</f>
        <v>25</v>
      </c>
      <c r="G50" s="172" t="e">
        <f>NA()</f>
        <v>#N/A</v>
      </c>
      <c r="H50" s="172" t="e">
        <f>NA()</f>
        <v>#N/A</v>
      </c>
      <c r="I50" s="172">
        <f>IF(ISNUMBER('実質公債費比率（分子）の構造'!M$53),'実質公債費比率（分子）の構造'!M$53,NA())</f>
        <v>-20</v>
      </c>
      <c r="J50" s="172" t="e">
        <f>NA()</f>
        <v>#N/A</v>
      </c>
      <c r="K50" s="172" t="e">
        <f>NA()</f>
        <v>#N/A</v>
      </c>
      <c r="L50" s="172">
        <f>IF(ISNUMBER('実質公債費比率（分子）の構造'!N$53),'実質公債費比率（分子）の構造'!N$53,NA())</f>
        <v>-237</v>
      </c>
      <c r="M50" s="172" t="e">
        <f>NA()</f>
        <v>#N/A</v>
      </c>
      <c r="N50" s="172" t="e">
        <f>NA()</f>
        <v>#N/A</v>
      </c>
      <c r="O50" s="172">
        <f>IF(ISNUMBER('実質公債費比率（分子）の構造'!O$53),'実質公債費比率（分子）の構造'!O$53,NA())</f>
        <v>-180</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8476</v>
      </c>
      <c r="E56" s="171"/>
      <c r="F56" s="171"/>
      <c r="G56" s="171">
        <f>'将来負担比率（分子）の構造'!J$52</f>
        <v>7855</v>
      </c>
      <c r="H56" s="171"/>
      <c r="I56" s="171"/>
      <c r="J56" s="171">
        <f>'将来負担比率（分子）の構造'!K$52</f>
        <v>7226</v>
      </c>
      <c r="K56" s="171"/>
      <c r="L56" s="171"/>
      <c r="M56" s="171">
        <f>'将来負担比率（分子）の構造'!L$52</f>
        <v>7791</v>
      </c>
      <c r="N56" s="171"/>
      <c r="O56" s="171"/>
      <c r="P56" s="171">
        <f>'将来負担比率（分子）の構造'!M$52</f>
        <v>8088</v>
      </c>
    </row>
    <row r="57" spans="1:16" x14ac:dyDescent="0.15">
      <c r="A57" s="171" t="s">
        <v>42</v>
      </c>
      <c r="B57" s="171"/>
      <c r="C57" s="171"/>
      <c r="D57" s="171">
        <f>'将来負担比率（分子）の構造'!I$51</f>
        <v>3491</v>
      </c>
      <c r="E57" s="171"/>
      <c r="F57" s="171"/>
      <c r="G57" s="171">
        <f>'将来負担比率（分子）の構造'!J$51</f>
        <v>3920</v>
      </c>
      <c r="H57" s="171"/>
      <c r="I57" s="171"/>
      <c r="J57" s="171">
        <f>'将来負担比率（分子）の構造'!K$51</f>
        <v>4039</v>
      </c>
      <c r="K57" s="171"/>
      <c r="L57" s="171"/>
      <c r="M57" s="171">
        <f>'将来負担比率（分子）の構造'!L$51</f>
        <v>3910</v>
      </c>
      <c r="N57" s="171"/>
      <c r="O57" s="171"/>
      <c r="P57" s="171">
        <f>'将来負担比率（分子）の構造'!M$51</f>
        <v>3418</v>
      </c>
    </row>
    <row r="58" spans="1:16" x14ac:dyDescent="0.15">
      <c r="A58" s="171" t="s">
        <v>41</v>
      </c>
      <c r="B58" s="171"/>
      <c r="C58" s="171"/>
      <c r="D58" s="171">
        <f>'将来負担比率（分子）の構造'!I$50</f>
        <v>3335</v>
      </c>
      <c r="E58" s="171"/>
      <c r="F58" s="171"/>
      <c r="G58" s="171">
        <f>'将来負担比率（分子）の構造'!J$50</f>
        <v>4167</v>
      </c>
      <c r="H58" s="171"/>
      <c r="I58" s="171"/>
      <c r="J58" s="171">
        <f>'将来負担比率（分子）の構造'!K$50</f>
        <v>4488</v>
      </c>
      <c r="K58" s="171"/>
      <c r="L58" s="171"/>
      <c r="M58" s="171">
        <f>'将来負担比率（分子）の構造'!L$50</f>
        <v>3518</v>
      </c>
      <c r="N58" s="171"/>
      <c r="O58" s="171"/>
      <c r="P58" s="171">
        <f>'将来負担比率（分子）の構造'!M$50</f>
        <v>3277</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f>'将来負担比率（分子）の構造'!I$46</f>
        <v>1157</v>
      </c>
      <c r="C61" s="171"/>
      <c r="D61" s="171"/>
      <c r="E61" s="171">
        <f>'将来負担比率（分子）の構造'!J$46</f>
        <v>1081</v>
      </c>
      <c r="F61" s="171"/>
      <c r="G61" s="171"/>
      <c r="H61" s="171">
        <f>'将来負担比率（分子）の構造'!K$46</f>
        <v>847</v>
      </c>
      <c r="I61" s="171"/>
      <c r="J61" s="171"/>
      <c r="K61" s="171">
        <f>'将来負担比率（分子）の構造'!L$46</f>
        <v>795</v>
      </c>
      <c r="L61" s="171"/>
      <c r="M61" s="171"/>
      <c r="N61" s="171">
        <f>'将来負担比率（分子）の構造'!M$46</f>
        <v>729</v>
      </c>
      <c r="O61" s="171"/>
      <c r="P61" s="171"/>
    </row>
    <row r="62" spans="1:16" x14ac:dyDescent="0.15">
      <c r="A62" s="171" t="s">
        <v>35</v>
      </c>
      <c r="B62" s="171">
        <f>'将来負担比率（分子）の構造'!I$45</f>
        <v>1942</v>
      </c>
      <c r="C62" s="171"/>
      <c r="D62" s="171"/>
      <c r="E62" s="171">
        <f>'将来負担比率（分子）の構造'!J$45</f>
        <v>1815</v>
      </c>
      <c r="F62" s="171"/>
      <c r="G62" s="171"/>
      <c r="H62" s="171">
        <f>'将来負担比率（分子）の構造'!K$45</f>
        <v>1909</v>
      </c>
      <c r="I62" s="171"/>
      <c r="J62" s="171"/>
      <c r="K62" s="171">
        <f>'将来負担比率（分子）の構造'!L$45</f>
        <v>1807</v>
      </c>
      <c r="L62" s="171"/>
      <c r="M62" s="171"/>
      <c r="N62" s="171">
        <f>'将来負担比率（分子）の構造'!M$45</f>
        <v>1798</v>
      </c>
      <c r="O62" s="171"/>
      <c r="P62" s="171"/>
    </row>
    <row r="63" spans="1:16" x14ac:dyDescent="0.15">
      <c r="A63" s="171" t="s">
        <v>34</v>
      </c>
      <c r="B63" s="171">
        <f>'将来負担比率（分子）の構造'!I$44</f>
        <v>228</v>
      </c>
      <c r="C63" s="171"/>
      <c r="D63" s="171"/>
      <c r="E63" s="171">
        <f>'将来負担比率（分子）の構造'!J$44</f>
        <v>213</v>
      </c>
      <c r="F63" s="171"/>
      <c r="G63" s="171"/>
      <c r="H63" s="171">
        <f>'将来負担比率（分子）の構造'!K$44</f>
        <v>305</v>
      </c>
      <c r="I63" s="171"/>
      <c r="J63" s="171"/>
      <c r="K63" s="171">
        <f>'将来負担比率（分子）の構造'!L$44</f>
        <v>844</v>
      </c>
      <c r="L63" s="171"/>
      <c r="M63" s="171"/>
      <c r="N63" s="171">
        <f>'将来負担比率（分子）の構造'!M$44</f>
        <v>2555</v>
      </c>
      <c r="O63" s="171"/>
      <c r="P63" s="171"/>
    </row>
    <row r="64" spans="1:16" x14ac:dyDescent="0.15">
      <c r="A64" s="171" t="s">
        <v>33</v>
      </c>
      <c r="B64" s="171">
        <f>'将来負担比率（分子）の構造'!I$43</f>
        <v>6409</v>
      </c>
      <c r="C64" s="171"/>
      <c r="D64" s="171"/>
      <c r="E64" s="171">
        <f>'将来負担比率（分子）の構造'!J$43</f>
        <v>6106</v>
      </c>
      <c r="F64" s="171"/>
      <c r="G64" s="171"/>
      <c r="H64" s="171">
        <f>'将来負担比率（分子）の構造'!K$43</f>
        <v>5751</v>
      </c>
      <c r="I64" s="171"/>
      <c r="J64" s="171"/>
      <c r="K64" s="171">
        <f>'将来負担比率（分子）の構造'!L$43</f>
        <v>4425</v>
      </c>
      <c r="L64" s="171"/>
      <c r="M64" s="171"/>
      <c r="N64" s="171">
        <f>'将来負担比率（分子）の構造'!M$43</f>
        <v>3279</v>
      </c>
      <c r="O64" s="171"/>
      <c r="P64" s="171"/>
    </row>
    <row r="65" spans="1:16" x14ac:dyDescent="0.15">
      <c r="A65" s="171" t="s">
        <v>32</v>
      </c>
      <c r="B65" s="171">
        <f>'将来負担比率（分子）の構造'!I$42</f>
        <v>93</v>
      </c>
      <c r="C65" s="171"/>
      <c r="D65" s="171"/>
      <c r="E65" s="171">
        <f>'将来負担比率（分子）の構造'!J$42</f>
        <v>69</v>
      </c>
      <c r="F65" s="171"/>
      <c r="G65" s="171"/>
      <c r="H65" s="171">
        <f>'将来負担比率（分子）の構造'!K$42</f>
        <v>46</v>
      </c>
      <c r="I65" s="171"/>
      <c r="J65" s="171"/>
      <c r="K65" s="171">
        <f>'将来負担比率（分子）の構造'!L$42</f>
        <v>23</v>
      </c>
      <c r="L65" s="171"/>
      <c r="M65" s="171"/>
      <c r="N65" s="171" t="str">
        <f>'将来負担比率（分子）の構造'!M$42</f>
        <v>-</v>
      </c>
      <c r="O65" s="171"/>
      <c r="P65" s="171"/>
    </row>
    <row r="66" spans="1:16" x14ac:dyDescent="0.15">
      <c r="A66" s="171" t="s">
        <v>31</v>
      </c>
      <c r="B66" s="171">
        <f>'将来負担比率（分子）の構造'!I$41</f>
        <v>6172</v>
      </c>
      <c r="C66" s="171"/>
      <c r="D66" s="171"/>
      <c r="E66" s="171">
        <f>'将来負担比率（分子）の構造'!J$41</f>
        <v>5897</v>
      </c>
      <c r="F66" s="171"/>
      <c r="G66" s="171"/>
      <c r="H66" s="171">
        <f>'将来負担比率（分子）の構造'!K$41</f>
        <v>6138</v>
      </c>
      <c r="I66" s="171"/>
      <c r="J66" s="171"/>
      <c r="K66" s="171">
        <f>'将来負担比率（分子）の構造'!L$41</f>
        <v>6632</v>
      </c>
      <c r="L66" s="171"/>
      <c r="M66" s="171"/>
      <c r="N66" s="171">
        <f>'将来負担比率（分子）の構造'!M$41</f>
        <v>8451</v>
      </c>
      <c r="O66" s="171"/>
      <c r="P66" s="171"/>
    </row>
    <row r="67" spans="1:16" x14ac:dyDescent="0.15">
      <c r="A67" s="171" t="s">
        <v>75</v>
      </c>
      <c r="B67" s="171" t="e">
        <f>NA()</f>
        <v>#N/A</v>
      </c>
      <c r="C67" s="171">
        <f>IF(ISNUMBER('将来負担比率（分子）の構造'!I$53), IF('将来負担比率（分子）の構造'!I$53 &lt; 0, 0, '将来負担比率（分子）の構造'!I$53), NA())</f>
        <v>698</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2029</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2078</v>
      </c>
      <c r="C72" s="175">
        <f>基金残高に係る経年分析!G55</f>
        <v>1758</v>
      </c>
      <c r="D72" s="175">
        <f>基金残高に係る経年分析!H55</f>
        <v>2141</v>
      </c>
    </row>
    <row r="73" spans="1:16" x14ac:dyDescent="0.15">
      <c r="A73" s="174" t="s">
        <v>78</v>
      </c>
      <c r="B73" s="175" t="str">
        <f>基金残高に係る経年分析!F56</f>
        <v>-</v>
      </c>
      <c r="C73" s="175" t="str">
        <f>基金残高に係る経年分析!G56</f>
        <v>-</v>
      </c>
      <c r="D73" s="175" t="str">
        <f>基金残高に係る経年分析!H56</f>
        <v>-</v>
      </c>
    </row>
    <row r="74" spans="1:16" x14ac:dyDescent="0.15">
      <c r="A74" s="174" t="s">
        <v>79</v>
      </c>
      <c r="B74" s="175">
        <f>基金残高に係る経年分析!F57</f>
        <v>878</v>
      </c>
      <c r="C74" s="175">
        <f>基金残高に係る経年分析!G57</f>
        <v>887</v>
      </c>
      <c r="D74" s="175">
        <f>基金残高に係る経年分析!H57</f>
        <v>210</v>
      </c>
    </row>
  </sheetData>
  <sheetProtection algorithmName="SHA-512" hashValue="ZGJu9jCi1N/ow6Y9/2f/YOUvA7PMGMe0JU9WqpR2W3760Yb37WCJTBszhPQzRcWeIwac+CQuFGbq00s3YZc61w==" saltValue="MtNHNYLpbXtBvToeUVpc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220</v>
      </c>
      <c r="DI1" s="751"/>
      <c r="DJ1" s="751"/>
      <c r="DK1" s="751"/>
      <c r="DL1" s="751"/>
      <c r="DM1" s="751"/>
      <c r="DN1" s="752"/>
      <c r="DO1" s="349"/>
      <c r="DP1" s="750" t="s">
        <v>221</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222</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223</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224</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225</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226</v>
      </c>
      <c r="S4" s="713"/>
      <c r="T4" s="713"/>
      <c r="U4" s="713"/>
      <c r="V4" s="713"/>
      <c r="W4" s="713"/>
      <c r="X4" s="713"/>
      <c r="Y4" s="714"/>
      <c r="Z4" s="712" t="s">
        <v>227</v>
      </c>
      <c r="AA4" s="713"/>
      <c r="AB4" s="713"/>
      <c r="AC4" s="714"/>
      <c r="AD4" s="712" t="s">
        <v>228</v>
      </c>
      <c r="AE4" s="713"/>
      <c r="AF4" s="713"/>
      <c r="AG4" s="713"/>
      <c r="AH4" s="713"/>
      <c r="AI4" s="713"/>
      <c r="AJ4" s="713"/>
      <c r="AK4" s="714"/>
      <c r="AL4" s="712" t="s">
        <v>227</v>
      </c>
      <c r="AM4" s="713"/>
      <c r="AN4" s="713"/>
      <c r="AO4" s="714"/>
      <c r="AP4" s="753" t="s">
        <v>229</v>
      </c>
      <c r="AQ4" s="753"/>
      <c r="AR4" s="753"/>
      <c r="AS4" s="753"/>
      <c r="AT4" s="753"/>
      <c r="AU4" s="753"/>
      <c r="AV4" s="753"/>
      <c r="AW4" s="753"/>
      <c r="AX4" s="753"/>
      <c r="AY4" s="753"/>
      <c r="AZ4" s="753"/>
      <c r="BA4" s="753"/>
      <c r="BB4" s="753"/>
      <c r="BC4" s="753"/>
      <c r="BD4" s="753"/>
      <c r="BE4" s="753"/>
      <c r="BF4" s="753"/>
      <c r="BG4" s="753" t="s">
        <v>230</v>
      </c>
      <c r="BH4" s="753"/>
      <c r="BI4" s="753"/>
      <c r="BJ4" s="753"/>
      <c r="BK4" s="753"/>
      <c r="BL4" s="753"/>
      <c r="BM4" s="753"/>
      <c r="BN4" s="753"/>
      <c r="BO4" s="753" t="s">
        <v>227</v>
      </c>
      <c r="BP4" s="753"/>
      <c r="BQ4" s="753"/>
      <c r="BR4" s="753"/>
      <c r="BS4" s="753" t="s">
        <v>231</v>
      </c>
      <c r="BT4" s="753"/>
      <c r="BU4" s="753"/>
      <c r="BV4" s="753"/>
      <c r="BW4" s="753"/>
      <c r="BX4" s="753"/>
      <c r="BY4" s="753"/>
      <c r="BZ4" s="753"/>
      <c r="CA4" s="753"/>
      <c r="CB4" s="753"/>
      <c r="CD4" s="712" t="s">
        <v>232</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233</v>
      </c>
      <c r="C5" s="710"/>
      <c r="D5" s="710"/>
      <c r="E5" s="710"/>
      <c r="F5" s="710"/>
      <c r="G5" s="710"/>
      <c r="H5" s="710"/>
      <c r="I5" s="710"/>
      <c r="J5" s="710"/>
      <c r="K5" s="710"/>
      <c r="L5" s="710"/>
      <c r="M5" s="710"/>
      <c r="N5" s="710"/>
      <c r="O5" s="710"/>
      <c r="P5" s="710"/>
      <c r="Q5" s="711"/>
      <c r="R5" s="706">
        <v>8045155</v>
      </c>
      <c r="S5" s="707"/>
      <c r="T5" s="707"/>
      <c r="U5" s="707"/>
      <c r="V5" s="707"/>
      <c r="W5" s="707"/>
      <c r="X5" s="707"/>
      <c r="Y5" s="735"/>
      <c r="Z5" s="748">
        <v>44.1</v>
      </c>
      <c r="AA5" s="748"/>
      <c r="AB5" s="748"/>
      <c r="AC5" s="748"/>
      <c r="AD5" s="749">
        <v>7480531</v>
      </c>
      <c r="AE5" s="749"/>
      <c r="AF5" s="749"/>
      <c r="AG5" s="749"/>
      <c r="AH5" s="749"/>
      <c r="AI5" s="749"/>
      <c r="AJ5" s="749"/>
      <c r="AK5" s="749"/>
      <c r="AL5" s="736">
        <v>78.8</v>
      </c>
      <c r="AM5" s="722"/>
      <c r="AN5" s="722"/>
      <c r="AO5" s="737"/>
      <c r="AP5" s="709" t="s">
        <v>234</v>
      </c>
      <c r="AQ5" s="710"/>
      <c r="AR5" s="710"/>
      <c r="AS5" s="710"/>
      <c r="AT5" s="710"/>
      <c r="AU5" s="710"/>
      <c r="AV5" s="710"/>
      <c r="AW5" s="710"/>
      <c r="AX5" s="710"/>
      <c r="AY5" s="710"/>
      <c r="AZ5" s="710"/>
      <c r="BA5" s="710"/>
      <c r="BB5" s="710"/>
      <c r="BC5" s="710"/>
      <c r="BD5" s="710"/>
      <c r="BE5" s="710"/>
      <c r="BF5" s="711"/>
      <c r="BG5" s="659">
        <v>7480531</v>
      </c>
      <c r="BH5" s="660"/>
      <c r="BI5" s="660"/>
      <c r="BJ5" s="660"/>
      <c r="BK5" s="660"/>
      <c r="BL5" s="660"/>
      <c r="BM5" s="660"/>
      <c r="BN5" s="661"/>
      <c r="BO5" s="685">
        <v>93</v>
      </c>
      <c r="BP5" s="685"/>
      <c r="BQ5" s="685"/>
      <c r="BR5" s="685"/>
      <c r="BS5" s="686" t="s">
        <v>129</v>
      </c>
      <c r="BT5" s="686"/>
      <c r="BU5" s="686"/>
      <c r="BV5" s="686"/>
      <c r="BW5" s="686"/>
      <c r="BX5" s="686"/>
      <c r="BY5" s="686"/>
      <c r="BZ5" s="686"/>
      <c r="CA5" s="686"/>
      <c r="CB5" s="731"/>
      <c r="CD5" s="712" t="s">
        <v>229</v>
      </c>
      <c r="CE5" s="713"/>
      <c r="CF5" s="713"/>
      <c r="CG5" s="713"/>
      <c r="CH5" s="713"/>
      <c r="CI5" s="713"/>
      <c r="CJ5" s="713"/>
      <c r="CK5" s="713"/>
      <c r="CL5" s="713"/>
      <c r="CM5" s="713"/>
      <c r="CN5" s="713"/>
      <c r="CO5" s="713"/>
      <c r="CP5" s="713"/>
      <c r="CQ5" s="714"/>
      <c r="CR5" s="712" t="s">
        <v>235</v>
      </c>
      <c r="CS5" s="713"/>
      <c r="CT5" s="713"/>
      <c r="CU5" s="713"/>
      <c r="CV5" s="713"/>
      <c r="CW5" s="713"/>
      <c r="CX5" s="713"/>
      <c r="CY5" s="714"/>
      <c r="CZ5" s="712" t="s">
        <v>227</v>
      </c>
      <c r="DA5" s="713"/>
      <c r="DB5" s="713"/>
      <c r="DC5" s="714"/>
      <c r="DD5" s="712" t="s">
        <v>236</v>
      </c>
      <c r="DE5" s="713"/>
      <c r="DF5" s="713"/>
      <c r="DG5" s="713"/>
      <c r="DH5" s="713"/>
      <c r="DI5" s="713"/>
      <c r="DJ5" s="713"/>
      <c r="DK5" s="713"/>
      <c r="DL5" s="713"/>
      <c r="DM5" s="713"/>
      <c r="DN5" s="713"/>
      <c r="DO5" s="713"/>
      <c r="DP5" s="714"/>
      <c r="DQ5" s="712" t="s">
        <v>237</v>
      </c>
      <c r="DR5" s="713"/>
      <c r="DS5" s="713"/>
      <c r="DT5" s="713"/>
      <c r="DU5" s="713"/>
      <c r="DV5" s="713"/>
      <c r="DW5" s="713"/>
      <c r="DX5" s="713"/>
      <c r="DY5" s="713"/>
      <c r="DZ5" s="713"/>
      <c r="EA5" s="713"/>
      <c r="EB5" s="713"/>
      <c r="EC5" s="714"/>
    </row>
    <row r="6" spans="2:143" ht="11.25" customHeight="1" x14ac:dyDescent="0.15">
      <c r="B6" s="656" t="s">
        <v>238</v>
      </c>
      <c r="C6" s="657"/>
      <c r="D6" s="657"/>
      <c r="E6" s="657"/>
      <c r="F6" s="657"/>
      <c r="G6" s="657"/>
      <c r="H6" s="657"/>
      <c r="I6" s="657"/>
      <c r="J6" s="657"/>
      <c r="K6" s="657"/>
      <c r="L6" s="657"/>
      <c r="M6" s="657"/>
      <c r="N6" s="657"/>
      <c r="O6" s="657"/>
      <c r="P6" s="657"/>
      <c r="Q6" s="658"/>
      <c r="R6" s="659">
        <v>143943</v>
      </c>
      <c r="S6" s="660"/>
      <c r="T6" s="660"/>
      <c r="U6" s="660"/>
      <c r="V6" s="660"/>
      <c r="W6" s="660"/>
      <c r="X6" s="660"/>
      <c r="Y6" s="661"/>
      <c r="Z6" s="685">
        <v>0.8</v>
      </c>
      <c r="AA6" s="685"/>
      <c r="AB6" s="685"/>
      <c r="AC6" s="685"/>
      <c r="AD6" s="686">
        <v>143943</v>
      </c>
      <c r="AE6" s="686"/>
      <c r="AF6" s="686"/>
      <c r="AG6" s="686"/>
      <c r="AH6" s="686"/>
      <c r="AI6" s="686"/>
      <c r="AJ6" s="686"/>
      <c r="AK6" s="686"/>
      <c r="AL6" s="662">
        <v>1.5</v>
      </c>
      <c r="AM6" s="663"/>
      <c r="AN6" s="663"/>
      <c r="AO6" s="687"/>
      <c r="AP6" s="656" t="s">
        <v>239</v>
      </c>
      <c r="AQ6" s="657"/>
      <c r="AR6" s="657"/>
      <c r="AS6" s="657"/>
      <c r="AT6" s="657"/>
      <c r="AU6" s="657"/>
      <c r="AV6" s="657"/>
      <c r="AW6" s="657"/>
      <c r="AX6" s="657"/>
      <c r="AY6" s="657"/>
      <c r="AZ6" s="657"/>
      <c r="BA6" s="657"/>
      <c r="BB6" s="657"/>
      <c r="BC6" s="657"/>
      <c r="BD6" s="657"/>
      <c r="BE6" s="657"/>
      <c r="BF6" s="658"/>
      <c r="BG6" s="659">
        <v>7480531</v>
      </c>
      <c r="BH6" s="660"/>
      <c r="BI6" s="660"/>
      <c r="BJ6" s="660"/>
      <c r="BK6" s="660"/>
      <c r="BL6" s="660"/>
      <c r="BM6" s="660"/>
      <c r="BN6" s="661"/>
      <c r="BO6" s="685">
        <v>93</v>
      </c>
      <c r="BP6" s="685"/>
      <c r="BQ6" s="685"/>
      <c r="BR6" s="685"/>
      <c r="BS6" s="686" t="s">
        <v>129</v>
      </c>
      <c r="BT6" s="686"/>
      <c r="BU6" s="686"/>
      <c r="BV6" s="686"/>
      <c r="BW6" s="686"/>
      <c r="BX6" s="686"/>
      <c r="BY6" s="686"/>
      <c r="BZ6" s="686"/>
      <c r="CA6" s="686"/>
      <c r="CB6" s="731"/>
      <c r="CD6" s="709" t="s">
        <v>240</v>
      </c>
      <c r="CE6" s="710"/>
      <c r="CF6" s="710"/>
      <c r="CG6" s="710"/>
      <c r="CH6" s="710"/>
      <c r="CI6" s="710"/>
      <c r="CJ6" s="710"/>
      <c r="CK6" s="710"/>
      <c r="CL6" s="710"/>
      <c r="CM6" s="710"/>
      <c r="CN6" s="710"/>
      <c r="CO6" s="710"/>
      <c r="CP6" s="710"/>
      <c r="CQ6" s="711"/>
      <c r="CR6" s="659">
        <v>121113</v>
      </c>
      <c r="CS6" s="660"/>
      <c r="CT6" s="660"/>
      <c r="CU6" s="660"/>
      <c r="CV6" s="660"/>
      <c r="CW6" s="660"/>
      <c r="CX6" s="660"/>
      <c r="CY6" s="661"/>
      <c r="CZ6" s="736">
        <v>0.7</v>
      </c>
      <c r="DA6" s="722"/>
      <c r="DB6" s="722"/>
      <c r="DC6" s="738"/>
      <c r="DD6" s="665" t="s">
        <v>129</v>
      </c>
      <c r="DE6" s="660"/>
      <c r="DF6" s="660"/>
      <c r="DG6" s="660"/>
      <c r="DH6" s="660"/>
      <c r="DI6" s="660"/>
      <c r="DJ6" s="660"/>
      <c r="DK6" s="660"/>
      <c r="DL6" s="660"/>
      <c r="DM6" s="660"/>
      <c r="DN6" s="660"/>
      <c r="DO6" s="660"/>
      <c r="DP6" s="661"/>
      <c r="DQ6" s="665">
        <v>121113</v>
      </c>
      <c r="DR6" s="660"/>
      <c r="DS6" s="660"/>
      <c r="DT6" s="660"/>
      <c r="DU6" s="660"/>
      <c r="DV6" s="660"/>
      <c r="DW6" s="660"/>
      <c r="DX6" s="660"/>
      <c r="DY6" s="660"/>
      <c r="DZ6" s="660"/>
      <c r="EA6" s="660"/>
      <c r="EB6" s="660"/>
      <c r="EC6" s="697"/>
    </row>
    <row r="7" spans="2:143" ht="11.25" customHeight="1" x14ac:dyDescent="0.15">
      <c r="B7" s="656" t="s">
        <v>241</v>
      </c>
      <c r="C7" s="657"/>
      <c r="D7" s="657"/>
      <c r="E7" s="657"/>
      <c r="F7" s="657"/>
      <c r="G7" s="657"/>
      <c r="H7" s="657"/>
      <c r="I7" s="657"/>
      <c r="J7" s="657"/>
      <c r="K7" s="657"/>
      <c r="L7" s="657"/>
      <c r="M7" s="657"/>
      <c r="N7" s="657"/>
      <c r="O7" s="657"/>
      <c r="P7" s="657"/>
      <c r="Q7" s="658"/>
      <c r="R7" s="659">
        <v>4030</v>
      </c>
      <c r="S7" s="660"/>
      <c r="T7" s="660"/>
      <c r="U7" s="660"/>
      <c r="V7" s="660"/>
      <c r="W7" s="660"/>
      <c r="X7" s="660"/>
      <c r="Y7" s="661"/>
      <c r="Z7" s="685">
        <v>0</v>
      </c>
      <c r="AA7" s="685"/>
      <c r="AB7" s="685"/>
      <c r="AC7" s="685"/>
      <c r="AD7" s="686">
        <v>4030</v>
      </c>
      <c r="AE7" s="686"/>
      <c r="AF7" s="686"/>
      <c r="AG7" s="686"/>
      <c r="AH7" s="686"/>
      <c r="AI7" s="686"/>
      <c r="AJ7" s="686"/>
      <c r="AK7" s="686"/>
      <c r="AL7" s="662">
        <v>0</v>
      </c>
      <c r="AM7" s="663"/>
      <c r="AN7" s="663"/>
      <c r="AO7" s="687"/>
      <c r="AP7" s="656" t="s">
        <v>242</v>
      </c>
      <c r="AQ7" s="657"/>
      <c r="AR7" s="657"/>
      <c r="AS7" s="657"/>
      <c r="AT7" s="657"/>
      <c r="AU7" s="657"/>
      <c r="AV7" s="657"/>
      <c r="AW7" s="657"/>
      <c r="AX7" s="657"/>
      <c r="AY7" s="657"/>
      <c r="AZ7" s="657"/>
      <c r="BA7" s="657"/>
      <c r="BB7" s="657"/>
      <c r="BC7" s="657"/>
      <c r="BD7" s="657"/>
      <c r="BE7" s="657"/>
      <c r="BF7" s="658"/>
      <c r="BG7" s="659">
        <v>3010680</v>
      </c>
      <c r="BH7" s="660"/>
      <c r="BI7" s="660"/>
      <c r="BJ7" s="660"/>
      <c r="BK7" s="660"/>
      <c r="BL7" s="660"/>
      <c r="BM7" s="660"/>
      <c r="BN7" s="661"/>
      <c r="BO7" s="685">
        <v>37.4</v>
      </c>
      <c r="BP7" s="685"/>
      <c r="BQ7" s="685"/>
      <c r="BR7" s="685"/>
      <c r="BS7" s="686" t="s">
        <v>129</v>
      </c>
      <c r="BT7" s="686"/>
      <c r="BU7" s="686"/>
      <c r="BV7" s="686"/>
      <c r="BW7" s="686"/>
      <c r="BX7" s="686"/>
      <c r="BY7" s="686"/>
      <c r="BZ7" s="686"/>
      <c r="CA7" s="686"/>
      <c r="CB7" s="731"/>
      <c r="CD7" s="656" t="s">
        <v>243</v>
      </c>
      <c r="CE7" s="657"/>
      <c r="CF7" s="657"/>
      <c r="CG7" s="657"/>
      <c r="CH7" s="657"/>
      <c r="CI7" s="657"/>
      <c r="CJ7" s="657"/>
      <c r="CK7" s="657"/>
      <c r="CL7" s="657"/>
      <c r="CM7" s="657"/>
      <c r="CN7" s="657"/>
      <c r="CO7" s="657"/>
      <c r="CP7" s="657"/>
      <c r="CQ7" s="658"/>
      <c r="CR7" s="659">
        <v>1356828</v>
      </c>
      <c r="CS7" s="660"/>
      <c r="CT7" s="660"/>
      <c r="CU7" s="660"/>
      <c r="CV7" s="660"/>
      <c r="CW7" s="660"/>
      <c r="CX7" s="660"/>
      <c r="CY7" s="661"/>
      <c r="CZ7" s="685">
        <v>7.9</v>
      </c>
      <c r="DA7" s="685"/>
      <c r="DB7" s="685"/>
      <c r="DC7" s="685"/>
      <c r="DD7" s="665">
        <v>24346</v>
      </c>
      <c r="DE7" s="660"/>
      <c r="DF7" s="660"/>
      <c r="DG7" s="660"/>
      <c r="DH7" s="660"/>
      <c r="DI7" s="660"/>
      <c r="DJ7" s="660"/>
      <c r="DK7" s="660"/>
      <c r="DL7" s="660"/>
      <c r="DM7" s="660"/>
      <c r="DN7" s="660"/>
      <c r="DO7" s="660"/>
      <c r="DP7" s="661"/>
      <c r="DQ7" s="665">
        <v>1186772</v>
      </c>
      <c r="DR7" s="660"/>
      <c r="DS7" s="660"/>
      <c r="DT7" s="660"/>
      <c r="DU7" s="660"/>
      <c r="DV7" s="660"/>
      <c r="DW7" s="660"/>
      <c r="DX7" s="660"/>
      <c r="DY7" s="660"/>
      <c r="DZ7" s="660"/>
      <c r="EA7" s="660"/>
      <c r="EB7" s="660"/>
      <c r="EC7" s="697"/>
    </row>
    <row r="8" spans="2:143" ht="11.25" customHeight="1" x14ac:dyDescent="0.15">
      <c r="B8" s="656" t="s">
        <v>244</v>
      </c>
      <c r="C8" s="657"/>
      <c r="D8" s="657"/>
      <c r="E8" s="657"/>
      <c r="F8" s="657"/>
      <c r="G8" s="657"/>
      <c r="H8" s="657"/>
      <c r="I8" s="657"/>
      <c r="J8" s="657"/>
      <c r="K8" s="657"/>
      <c r="L8" s="657"/>
      <c r="M8" s="657"/>
      <c r="N8" s="657"/>
      <c r="O8" s="657"/>
      <c r="P8" s="657"/>
      <c r="Q8" s="658"/>
      <c r="R8" s="659">
        <v>49587</v>
      </c>
      <c r="S8" s="660"/>
      <c r="T8" s="660"/>
      <c r="U8" s="660"/>
      <c r="V8" s="660"/>
      <c r="W8" s="660"/>
      <c r="X8" s="660"/>
      <c r="Y8" s="661"/>
      <c r="Z8" s="685">
        <v>0.3</v>
      </c>
      <c r="AA8" s="685"/>
      <c r="AB8" s="685"/>
      <c r="AC8" s="685"/>
      <c r="AD8" s="686">
        <v>49587</v>
      </c>
      <c r="AE8" s="686"/>
      <c r="AF8" s="686"/>
      <c r="AG8" s="686"/>
      <c r="AH8" s="686"/>
      <c r="AI8" s="686"/>
      <c r="AJ8" s="686"/>
      <c r="AK8" s="686"/>
      <c r="AL8" s="662">
        <v>0.5</v>
      </c>
      <c r="AM8" s="663"/>
      <c r="AN8" s="663"/>
      <c r="AO8" s="687"/>
      <c r="AP8" s="656" t="s">
        <v>245</v>
      </c>
      <c r="AQ8" s="657"/>
      <c r="AR8" s="657"/>
      <c r="AS8" s="657"/>
      <c r="AT8" s="657"/>
      <c r="AU8" s="657"/>
      <c r="AV8" s="657"/>
      <c r="AW8" s="657"/>
      <c r="AX8" s="657"/>
      <c r="AY8" s="657"/>
      <c r="AZ8" s="657"/>
      <c r="BA8" s="657"/>
      <c r="BB8" s="657"/>
      <c r="BC8" s="657"/>
      <c r="BD8" s="657"/>
      <c r="BE8" s="657"/>
      <c r="BF8" s="658"/>
      <c r="BG8" s="659">
        <v>81339</v>
      </c>
      <c r="BH8" s="660"/>
      <c r="BI8" s="660"/>
      <c r="BJ8" s="660"/>
      <c r="BK8" s="660"/>
      <c r="BL8" s="660"/>
      <c r="BM8" s="660"/>
      <c r="BN8" s="661"/>
      <c r="BO8" s="685">
        <v>1</v>
      </c>
      <c r="BP8" s="685"/>
      <c r="BQ8" s="685"/>
      <c r="BR8" s="685"/>
      <c r="BS8" s="686" t="s">
        <v>129</v>
      </c>
      <c r="BT8" s="686"/>
      <c r="BU8" s="686"/>
      <c r="BV8" s="686"/>
      <c r="BW8" s="686"/>
      <c r="BX8" s="686"/>
      <c r="BY8" s="686"/>
      <c r="BZ8" s="686"/>
      <c r="CA8" s="686"/>
      <c r="CB8" s="731"/>
      <c r="CD8" s="656" t="s">
        <v>246</v>
      </c>
      <c r="CE8" s="657"/>
      <c r="CF8" s="657"/>
      <c r="CG8" s="657"/>
      <c r="CH8" s="657"/>
      <c r="CI8" s="657"/>
      <c r="CJ8" s="657"/>
      <c r="CK8" s="657"/>
      <c r="CL8" s="657"/>
      <c r="CM8" s="657"/>
      <c r="CN8" s="657"/>
      <c r="CO8" s="657"/>
      <c r="CP8" s="657"/>
      <c r="CQ8" s="658"/>
      <c r="CR8" s="659">
        <v>6308841</v>
      </c>
      <c r="CS8" s="660"/>
      <c r="CT8" s="660"/>
      <c r="CU8" s="660"/>
      <c r="CV8" s="660"/>
      <c r="CW8" s="660"/>
      <c r="CX8" s="660"/>
      <c r="CY8" s="661"/>
      <c r="CZ8" s="685">
        <v>36.799999999999997</v>
      </c>
      <c r="DA8" s="685"/>
      <c r="DB8" s="685"/>
      <c r="DC8" s="685"/>
      <c r="DD8" s="665">
        <v>2876</v>
      </c>
      <c r="DE8" s="660"/>
      <c r="DF8" s="660"/>
      <c r="DG8" s="660"/>
      <c r="DH8" s="660"/>
      <c r="DI8" s="660"/>
      <c r="DJ8" s="660"/>
      <c r="DK8" s="660"/>
      <c r="DL8" s="660"/>
      <c r="DM8" s="660"/>
      <c r="DN8" s="660"/>
      <c r="DO8" s="660"/>
      <c r="DP8" s="661"/>
      <c r="DQ8" s="665">
        <v>3256097</v>
      </c>
      <c r="DR8" s="660"/>
      <c r="DS8" s="660"/>
      <c r="DT8" s="660"/>
      <c r="DU8" s="660"/>
      <c r="DV8" s="660"/>
      <c r="DW8" s="660"/>
      <c r="DX8" s="660"/>
      <c r="DY8" s="660"/>
      <c r="DZ8" s="660"/>
      <c r="EA8" s="660"/>
      <c r="EB8" s="660"/>
      <c r="EC8" s="697"/>
    </row>
    <row r="9" spans="2:143" ht="11.25" customHeight="1" x14ac:dyDescent="0.15">
      <c r="B9" s="656" t="s">
        <v>247</v>
      </c>
      <c r="C9" s="657"/>
      <c r="D9" s="657"/>
      <c r="E9" s="657"/>
      <c r="F9" s="657"/>
      <c r="G9" s="657"/>
      <c r="H9" s="657"/>
      <c r="I9" s="657"/>
      <c r="J9" s="657"/>
      <c r="K9" s="657"/>
      <c r="L9" s="657"/>
      <c r="M9" s="657"/>
      <c r="N9" s="657"/>
      <c r="O9" s="657"/>
      <c r="P9" s="657"/>
      <c r="Q9" s="658"/>
      <c r="R9" s="659">
        <v>56803</v>
      </c>
      <c r="S9" s="660"/>
      <c r="T9" s="660"/>
      <c r="U9" s="660"/>
      <c r="V9" s="660"/>
      <c r="W9" s="660"/>
      <c r="X9" s="660"/>
      <c r="Y9" s="661"/>
      <c r="Z9" s="685">
        <v>0.3</v>
      </c>
      <c r="AA9" s="685"/>
      <c r="AB9" s="685"/>
      <c r="AC9" s="685"/>
      <c r="AD9" s="686">
        <v>56803</v>
      </c>
      <c r="AE9" s="686"/>
      <c r="AF9" s="686"/>
      <c r="AG9" s="686"/>
      <c r="AH9" s="686"/>
      <c r="AI9" s="686"/>
      <c r="AJ9" s="686"/>
      <c r="AK9" s="686"/>
      <c r="AL9" s="662">
        <v>0.6</v>
      </c>
      <c r="AM9" s="663"/>
      <c r="AN9" s="663"/>
      <c r="AO9" s="687"/>
      <c r="AP9" s="656" t="s">
        <v>248</v>
      </c>
      <c r="AQ9" s="657"/>
      <c r="AR9" s="657"/>
      <c r="AS9" s="657"/>
      <c r="AT9" s="657"/>
      <c r="AU9" s="657"/>
      <c r="AV9" s="657"/>
      <c r="AW9" s="657"/>
      <c r="AX9" s="657"/>
      <c r="AY9" s="657"/>
      <c r="AZ9" s="657"/>
      <c r="BA9" s="657"/>
      <c r="BB9" s="657"/>
      <c r="BC9" s="657"/>
      <c r="BD9" s="657"/>
      <c r="BE9" s="657"/>
      <c r="BF9" s="658"/>
      <c r="BG9" s="659">
        <v>2362790</v>
      </c>
      <c r="BH9" s="660"/>
      <c r="BI9" s="660"/>
      <c r="BJ9" s="660"/>
      <c r="BK9" s="660"/>
      <c r="BL9" s="660"/>
      <c r="BM9" s="660"/>
      <c r="BN9" s="661"/>
      <c r="BO9" s="685">
        <v>29.4</v>
      </c>
      <c r="BP9" s="685"/>
      <c r="BQ9" s="685"/>
      <c r="BR9" s="685"/>
      <c r="BS9" s="686" t="s">
        <v>129</v>
      </c>
      <c r="BT9" s="686"/>
      <c r="BU9" s="686"/>
      <c r="BV9" s="686"/>
      <c r="BW9" s="686"/>
      <c r="BX9" s="686"/>
      <c r="BY9" s="686"/>
      <c r="BZ9" s="686"/>
      <c r="CA9" s="686"/>
      <c r="CB9" s="731"/>
      <c r="CD9" s="656" t="s">
        <v>249</v>
      </c>
      <c r="CE9" s="657"/>
      <c r="CF9" s="657"/>
      <c r="CG9" s="657"/>
      <c r="CH9" s="657"/>
      <c r="CI9" s="657"/>
      <c r="CJ9" s="657"/>
      <c r="CK9" s="657"/>
      <c r="CL9" s="657"/>
      <c r="CM9" s="657"/>
      <c r="CN9" s="657"/>
      <c r="CO9" s="657"/>
      <c r="CP9" s="657"/>
      <c r="CQ9" s="658"/>
      <c r="CR9" s="659">
        <v>1621230</v>
      </c>
      <c r="CS9" s="660"/>
      <c r="CT9" s="660"/>
      <c r="CU9" s="660"/>
      <c r="CV9" s="660"/>
      <c r="CW9" s="660"/>
      <c r="CX9" s="660"/>
      <c r="CY9" s="661"/>
      <c r="CZ9" s="685">
        <v>9.5</v>
      </c>
      <c r="DA9" s="685"/>
      <c r="DB9" s="685"/>
      <c r="DC9" s="685"/>
      <c r="DD9" s="665">
        <v>82382</v>
      </c>
      <c r="DE9" s="660"/>
      <c r="DF9" s="660"/>
      <c r="DG9" s="660"/>
      <c r="DH9" s="660"/>
      <c r="DI9" s="660"/>
      <c r="DJ9" s="660"/>
      <c r="DK9" s="660"/>
      <c r="DL9" s="660"/>
      <c r="DM9" s="660"/>
      <c r="DN9" s="660"/>
      <c r="DO9" s="660"/>
      <c r="DP9" s="661"/>
      <c r="DQ9" s="665">
        <v>1141805</v>
      </c>
      <c r="DR9" s="660"/>
      <c r="DS9" s="660"/>
      <c r="DT9" s="660"/>
      <c r="DU9" s="660"/>
      <c r="DV9" s="660"/>
      <c r="DW9" s="660"/>
      <c r="DX9" s="660"/>
      <c r="DY9" s="660"/>
      <c r="DZ9" s="660"/>
      <c r="EA9" s="660"/>
      <c r="EB9" s="660"/>
      <c r="EC9" s="697"/>
    </row>
    <row r="10" spans="2:143" ht="11.25" customHeight="1" x14ac:dyDescent="0.15">
      <c r="B10" s="656" t="s">
        <v>250</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251</v>
      </c>
      <c r="AQ10" s="657"/>
      <c r="AR10" s="657"/>
      <c r="AS10" s="657"/>
      <c r="AT10" s="657"/>
      <c r="AU10" s="657"/>
      <c r="AV10" s="657"/>
      <c r="AW10" s="657"/>
      <c r="AX10" s="657"/>
      <c r="AY10" s="657"/>
      <c r="AZ10" s="657"/>
      <c r="BA10" s="657"/>
      <c r="BB10" s="657"/>
      <c r="BC10" s="657"/>
      <c r="BD10" s="657"/>
      <c r="BE10" s="657"/>
      <c r="BF10" s="658"/>
      <c r="BG10" s="659">
        <v>115759</v>
      </c>
      <c r="BH10" s="660"/>
      <c r="BI10" s="660"/>
      <c r="BJ10" s="660"/>
      <c r="BK10" s="660"/>
      <c r="BL10" s="660"/>
      <c r="BM10" s="660"/>
      <c r="BN10" s="661"/>
      <c r="BO10" s="685">
        <v>1.4</v>
      </c>
      <c r="BP10" s="685"/>
      <c r="BQ10" s="685"/>
      <c r="BR10" s="685"/>
      <c r="BS10" s="686" t="s">
        <v>129</v>
      </c>
      <c r="BT10" s="686"/>
      <c r="BU10" s="686"/>
      <c r="BV10" s="686"/>
      <c r="BW10" s="686"/>
      <c r="BX10" s="686"/>
      <c r="BY10" s="686"/>
      <c r="BZ10" s="686"/>
      <c r="CA10" s="686"/>
      <c r="CB10" s="731"/>
      <c r="CD10" s="656" t="s">
        <v>252</v>
      </c>
      <c r="CE10" s="657"/>
      <c r="CF10" s="657"/>
      <c r="CG10" s="657"/>
      <c r="CH10" s="657"/>
      <c r="CI10" s="657"/>
      <c r="CJ10" s="657"/>
      <c r="CK10" s="657"/>
      <c r="CL10" s="657"/>
      <c r="CM10" s="657"/>
      <c r="CN10" s="657"/>
      <c r="CO10" s="657"/>
      <c r="CP10" s="657"/>
      <c r="CQ10" s="658"/>
      <c r="CR10" s="659">
        <v>22155</v>
      </c>
      <c r="CS10" s="660"/>
      <c r="CT10" s="660"/>
      <c r="CU10" s="660"/>
      <c r="CV10" s="660"/>
      <c r="CW10" s="660"/>
      <c r="CX10" s="660"/>
      <c r="CY10" s="661"/>
      <c r="CZ10" s="685">
        <v>0.1</v>
      </c>
      <c r="DA10" s="685"/>
      <c r="DB10" s="685"/>
      <c r="DC10" s="685"/>
      <c r="DD10" s="665" t="s">
        <v>129</v>
      </c>
      <c r="DE10" s="660"/>
      <c r="DF10" s="660"/>
      <c r="DG10" s="660"/>
      <c r="DH10" s="660"/>
      <c r="DI10" s="660"/>
      <c r="DJ10" s="660"/>
      <c r="DK10" s="660"/>
      <c r="DL10" s="660"/>
      <c r="DM10" s="660"/>
      <c r="DN10" s="660"/>
      <c r="DO10" s="660"/>
      <c r="DP10" s="661"/>
      <c r="DQ10" s="665">
        <v>3266</v>
      </c>
      <c r="DR10" s="660"/>
      <c r="DS10" s="660"/>
      <c r="DT10" s="660"/>
      <c r="DU10" s="660"/>
      <c r="DV10" s="660"/>
      <c r="DW10" s="660"/>
      <c r="DX10" s="660"/>
      <c r="DY10" s="660"/>
      <c r="DZ10" s="660"/>
      <c r="EA10" s="660"/>
      <c r="EB10" s="660"/>
      <c r="EC10" s="697"/>
    </row>
    <row r="11" spans="2:143" ht="11.25" customHeight="1" x14ac:dyDescent="0.15">
      <c r="B11" s="656" t="s">
        <v>253</v>
      </c>
      <c r="C11" s="657"/>
      <c r="D11" s="657"/>
      <c r="E11" s="657"/>
      <c r="F11" s="657"/>
      <c r="G11" s="657"/>
      <c r="H11" s="657"/>
      <c r="I11" s="657"/>
      <c r="J11" s="657"/>
      <c r="K11" s="657"/>
      <c r="L11" s="657"/>
      <c r="M11" s="657"/>
      <c r="N11" s="657"/>
      <c r="O11" s="657"/>
      <c r="P11" s="657"/>
      <c r="Q11" s="658"/>
      <c r="R11" s="659">
        <v>977082</v>
      </c>
      <c r="S11" s="660"/>
      <c r="T11" s="660"/>
      <c r="U11" s="660"/>
      <c r="V11" s="660"/>
      <c r="W11" s="660"/>
      <c r="X11" s="660"/>
      <c r="Y11" s="661"/>
      <c r="Z11" s="662">
        <v>5.4</v>
      </c>
      <c r="AA11" s="663"/>
      <c r="AB11" s="663"/>
      <c r="AC11" s="664"/>
      <c r="AD11" s="665">
        <v>977082</v>
      </c>
      <c r="AE11" s="660"/>
      <c r="AF11" s="660"/>
      <c r="AG11" s="660"/>
      <c r="AH11" s="660"/>
      <c r="AI11" s="660"/>
      <c r="AJ11" s="660"/>
      <c r="AK11" s="661"/>
      <c r="AL11" s="662">
        <v>10.3</v>
      </c>
      <c r="AM11" s="663"/>
      <c r="AN11" s="663"/>
      <c r="AO11" s="687"/>
      <c r="AP11" s="656" t="s">
        <v>254</v>
      </c>
      <c r="AQ11" s="657"/>
      <c r="AR11" s="657"/>
      <c r="AS11" s="657"/>
      <c r="AT11" s="657"/>
      <c r="AU11" s="657"/>
      <c r="AV11" s="657"/>
      <c r="AW11" s="657"/>
      <c r="AX11" s="657"/>
      <c r="AY11" s="657"/>
      <c r="AZ11" s="657"/>
      <c r="BA11" s="657"/>
      <c r="BB11" s="657"/>
      <c r="BC11" s="657"/>
      <c r="BD11" s="657"/>
      <c r="BE11" s="657"/>
      <c r="BF11" s="658"/>
      <c r="BG11" s="659">
        <v>450792</v>
      </c>
      <c r="BH11" s="660"/>
      <c r="BI11" s="660"/>
      <c r="BJ11" s="660"/>
      <c r="BK11" s="660"/>
      <c r="BL11" s="660"/>
      <c r="BM11" s="660"/>
      <c r="BN11" s="661"/>
      <c r="BO11" s="685">
        <v>5.6</v>
      </c>
      <c r="BP11" s="685"/>
      <c r="BQ11" s="685"/>
      <c r="BR11" s="685"/>
      <c r="BS11" s="686" t="s">
        <v>129</v>
      </c>
      <c r="BT11" s="686"/>
      <c r="BU11" s="686"/>
      <c r="BV11" s="686"/>
      <c r="BW11" s="686"/>
      <c r="BX11" s="686"/>
      <c r="BY11" s="686"/>
      <c r="BZ11" s="686"/>
      <c r="CA11" s="686"/>
      <c r="CB11" s="731"/>
      <c r="CD11" s="656" t="s">
        <v>255</v>
      </c>
      <c r="CE11" s="657"/>
      <c r="CF11" s="657"/>
      <c r="CG11" s="657"/>
      <c r="CH11" s="657"/>
      <c r="CI11" s="657"/>
      <c r="CJ11" s="657"/>
      <c r="CK11" s="657"/>
      <c r="CL11" s="657"/>
      <c r="CM11" s="657"/>
      <c r="CN11" s="657"/>
      <c r="CO11" s="657"/>
      <c r="CP11" s="657"/>
      <c r="CQ11" s="658"/>
      <c r="CR11" s="659">
        <v>134806</v>
      </c>
      <c r="CS11" s="660"/>
      <c r="CT11" s="660"/>
      <c r="CU11" s="660"/>
      <c r="CV11" s="660"/>
      <c r="CW11" s="660"/>
      <c r="CX11" s="660"/>
      <c r="CY11" s="661"/>
      <c r="CZ11" s="685">
        <v>0.8</v>
      </c>
      <c r="DA11" s="685"/>
      <c r="DB11" s="685"/>
      <c r="DC11" s="685"/>
      <c r="DD11" s="665">
        <v>43232</v>
      </c>
      <c r="DE11" s="660"/>
      <c r="DF11" s="660"/>
      <c r="DG11" s="660"/>
      <c r="DH11" s="660"/>
      <c r="DI11" s="660"/>
      <c r="DJ11" s="660"/>
      <c r="DK11" s="660"/>
      <c r="DL11" s="660"/>
      <c r="DM11" s="660"/>
      <c r="DN11" s="660"/>
      <c r="DO11" s="660"/>
      <c r="DP11" s="661"/>
      <c r="DQ11" s="665">
        <v>101036</v>
      </c>
      <c r="DR11" s="660"/>
      <c r="DS11" s="660"/>
      <c r="DT11" s="660"/>
      <c r="DU11" s="660"/>
      <c r="DV11" s="660"/>
      <c r="DW11" s="660"/>
      <c r="DX11" s="660"/>
      <c r="DY11" s="660"/>
      <c r="DZ11" s="660"/>
      <c r="EA11" s="660"/>
      <c r="EB11" s="660"/>
      <c r="EC11" s="697"/>
    </row>
    <row r="12" spans="2:143" ht="11.25" customHeight="1" x14ac:dyDescent="0.15">
      <c r="B12" s="656" t="s">
        <v>256</v>
      </c>
      <c r="C12" s="657"/>
      <c r="D12" s="657"/>
      <c r="E12" s="657"/>
      <c r="F12" s="657"/>
      <c r="G12" s="657"/>
      <c r="H12" s="657"/>
      <c r="I12" s="657"/>
      <c r="J12" s="657"/>
      <c r="K12" s="657"/>
      <c r="L12" s="657"/>
      <c r="M12" s="657"/>
      <c r="N12" s="657"/>
      <c r="O12" s="657"/>
      <c r="P12" s="657"/>
      <c r="Q12" s="658"/>
      <c r="R12" s="659">
        <v>22991</v>
      </c>
      <c r="S12" s="660"/>
      <c r="T12" s="660"/>
      <c r="U12" s="660"/>
      <c r="V12" s="660"/>
      <c r="W12" s="660"/>
      <c r="X12" s="660"/>
      <c r="Y12" s="661"/>
      <c r="Z12" s="685">
        <v>0.1</v>
      </c>
      <c r="AA12" s="685"/>
      <c r="AB12" s="685"/>
      <c r="AC12" s="685"/>
      <c r="AD12" s="686">
        <v>22991</v>
      </c>
      <c r="AE12" s="686"/>
      <c r="AF12" s="686"/>
      <c r="AG12" s="686"/>
      <c r="AH12" s="686"/>
      <c r="AI12" s="686"/>
      <c r="AJ12" s="686"/>
      <c r="AK12" s="686"/>
      <c r="AL12" s="662">
        <v>0.2</v>
      </c>
      <c r="AM12" s="663"/>
      <c r="AN12" s="663"/>
      <c r="AO12" s="687"/>
      <c r="AP12" s="656" t="s">
        <v>257</v>
      </c>
      <c r="AQ12" s="657"/>
      <c r="AR12" s="657"/>
      <c r="AS12" s="657"/>
      <c r="AT12" s="657"/>
      <c r="AU12" s="657"/>
      <c r="AV12" s="657"/>
      <c r="AW12" s="657"/>
      <c r="AX12" s="657"/>
      <c r="AY12" s="657"/>
      <c r="AZ12" s="657"/>
      <c r="BA12" s="657"/>
      <c r="BB12" s="657"/>
      <c r="BC12" s="657"/>
      <c r="BD12" s="657"/>
      <c r="BE12" s="657"/>
      <c r="BF12" s="658"/>
      <c r="BG12" s="659">
        <v>4023316</v>
      </c>
      <c r="BH12" s="660"/>
      <c r="BI12" s="660"/>
      <c r="BJ12" s="660"/>
      <c r="BK12" s="660"/>
      <c r="BL12" s="660"/>
      <c r="BM12" s="660"/>
      <c r="BN12" s="661"/>
      <c r="BO12" s="685">
        <v>50</v>
      </c>
      <c r="BP12" s="685"/>
      <c r="BQ12" s="685"/>
      <c r="BR12" s="685"/>
      <c r="BS12" s="686" t="s">
        <v>129</v>
      </c>
      <c r="BT12" s="686"/>
      <c r="BU12" s="686"/>
      <c r="BV12" s="686"/>
      <c r="BW12" s="686"/>
      <c r="BX12" s="686"/>
      <c r="BY12" s="686"/>
      <c r="BZ12" s="686"/>
      <c r="CA12" s="686"/>
      <c r="CB12" s="731"/>
      <c r="CD12" s="656" t="s">
        <v>258</v>
      </c>
      <c r="CE12" s="657"/>
      <c r="CF12" s="657"/>
      <c r="CG12" s="657"/>
      <c r="CH12" s="657"/>
      <c r="CI12" s="657"/>
      <c r="CJ12" s="657"/>
      <c r="CK12" s="657"/>
      <c r="CL12" s="657"/>
      <c r="CM12" s="657"/>
      <c r="CN12" s="657"/>
      <c r="CO12" s="657"/>
      <c r="CP12" s="657"/>
      <c r="CQ12" s="658"/>
      <c r="CR12" s="659">
        <v>181165</v>
      </c>
      <c r="CS12" s="660"/>
      <c r="CT12" s="660"/>
      <c r="CU12" s="660"/>
      <c r="CV12" s="660"/>
      <c r="CW12" s="660"/>
      <c r="CX12" s="660"/>
      <c r="CY12" s="661"/>
      <c r="CZ12" s="685">
        <v>1.1000000000000001</v>
      </c>
      <c r="DA12" s="685"/>
      <c r="DB12" s="685"/>
      <c r="DC12" s="685"/>
      <c r="DD12" s="665">
        <v>380</v>
      </c>
      <c r="DE12" s="660"/>
      <c r="DF12" s="660"/>
      <c r="DG12" s="660"/>
      <c r="DH12" s="660"/>
      <c r="DI12" s="660"/>
      <c r="DJ12" s="660"/>
      <c r="DK12" s="660"/>
      <c r="DL12" s="660"/>
      <c r="DM12" s="660"/>
      <c r="DN12" s="660"/>
      <c r="DO12" s="660"/>
      <c r="DP12" s="661"/>
      <c r="DQ12" s="665">
        <v>124681</v>
      </c>
      <c r="DR12" s="660"/>
      <c r="DS12" s="660"/>
      <c r="DT12" s="660"/>
      <c r="DU12" s="660"/>
      <c r="DV12" s="660"/>
      <c r="DW12" s="660"/>
      <c r="DX12" s="660"/>
      <c r="DY12" s="660"/>
      <c r="DZ12" s="660"/>
      <c r="EA12" s="660"/>
      <c r="EB12" s="660"/>
      <c r="EC12" s="697"/>
    </row>
    <row r="13" spans="2:143" ht="11.25" customHeight="1" x14ac:dyDescent="0.15">
      <c r="B13" s="656" t="s">
        <v>259</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260</v>
      </c>
      <c r="AQ13" s="657"/>
      <c r="AR13" s="657"/>
      <c r="AS13" s="657"/>
      <c r="AT13" s="657"/>
      <c r="AU13" s="657"/>
      <c r="AV13" s="657"/>
      <c r="AW13" s="657"/>
      <c r="AX13" s="657"/>
      <c r="AY13" s="657"/>
      <c r="AZ13" s="657"/>
      <c r="BA13" s="657"/>
      <c r="BB13" s="657"/>
      <c r="BC13" s="657"/>
      <c r="BD13" s="657"/>
      <c r="BE13" s="657"/>
      <c r="BF13" s="658"/>
      <c r="BG13" s="659">
        <v>4013975</v>
      </c>
      <c r="BH13" s="660"/>
      <c r="BI13" s="660"/>
      <c r="BJ13" s="660"/>
      <c r="BK13" s="660"/>
      <c r="BL13" s="660"/>
      <c r="BM13" s="660"/>
      <c r="BN13" s="661"/>
      <c r="BO13" s="685">
        <v>49.9</v>
      </c>
      <c r="BP13" s="685"/>
      <c r="BQ13" s="685"/>
      <c r="BR13" s="685"/>
      <c r="BS13" s="686" t="s">
        <v>129</v>
      </c>
      <c r="BT13" s="686"/>
      <c r="BU13" s="686"/>
      <c r="BV13" s="686"/>
      <c r="BW13" s="686"/>
      <c r="BX13" s="686"/>
      <c r="BY13" s="686"/>
      <c r="BZ13" s="686"/>
      <c r="CA13" s="686"/>
      <c r="CB13" s="731"/>
      <c r="CD13" s="656" t="s">
        <v>261</v>
      </c>
      <c r="CE13" s="657"/>
      <c r="CF13" s="657"/>
      <c r="CG13" s="657"/>
      <c r="CH13" s="657"/>
      <c r="CI13" s="657"/>
      <c r="CJ13" s="657"/>
      <c r="CK13" s="657"/>
      <c r="CL13" s="657"/>
      <c r="CM13" s="657"/>
      <c r="CN13" s="657"/>
      <c r="CO13" s="657"/>
      <c r="CP13" s="657"/>
      <c r="CQ13" s="658"/>
      <c r="CR13" s="659">
        <v>1640280</v>
      </c>
      <c r="CS13" s="660"/>
      <c r="CT13" s="660"/>
      <c r="CU13" s="660"/>
      <c r="CV13" s="660"/>
      <c r="CW13" s="660"/>
      <c r="CX13" s="660"/>
      <c r="CY13" s="661"/>
      <c r="CZ13" s="685">
        <v>9.6</v>
      </c>
      <c r="DA13" s="685"/>
      <c r="DB13" s="685"/>
      <c r="DC13" s="685"/>
      <c r="DD13" s="665">
        <v>611661</v>
      </c>
      <c r="DE13" s="660"/>
      <c r="DF13" s="660"/>
      <c r="DG13" s="660"/>
      <c r="DH13" s="660"/>
      <c r="DI13" s="660"/>
      <c r="DJ13" s="660"/>
      <c r="DK13" s="660"/>
      <c r="DL13" s="660"/>
      <c r="DM13" s="660"/>
      <c r="DN13" s="660"/>
      <c r="DO13" s="660"/>
      <c r="DP13" s="661"/>
      <c r="DQ13" s="665">
        <v>1236933</v>
      </c>
      <c r="DR13" s="660"/>
      <c r="DS13" s="660"/>
      <c r="DT13" s="660"/>
      <c r="DU13" s="660"/>
      <c r="DV13" s="660"/>
      <c r="DW13" s="660"/>
      <c r="DX13" s="660"/>
      <c r="DY13" s="660"/>
      <c r="DZ13" s="660"/>
      <c r="EA13" s="660"/>
      <c r="EB13" s="660"/>
      <c r="EC13" s="697"/>
    </row>
    <row r="14" spans="2:143" ht="11.25" customHeight="1" x14ac:dyDescent="0.15">
      <c r="B14" s="656" t="s">
        <v>262</v>
      </c>
      <c r="C14" s="657"/>
      <c r="D14" s="657"/>
      <c r="E14" s="657"/>
      <c r="F14" s="657"/>
      <c r="G14" s="657"/>
      <c r="H14" s="657"/>
      <c r="I14" s="657"/>
      <c r="J14" s="657"/>
      <c r="K14" s="657"/>
      <c r="L14" s="657"/>
      <c r="M14" s="657"/>
      <c r="N14" s="657"/>
      <c r="O14" s="657"/>
      <c r="P14" s="657"/>
      <c r="Q14" s="658"/>
      <c r="R14" s="659">
        <v>2</v>
      </c>
      <c r="S14" s="660"/>
      <c r="T14" s="660"/>
      <c r="U14" s="660"/>
      <c r="V14" s="660"/>
      <c r="W14" s="660"/>
      <c r="X14" s="660"/>
      <c r="Y14" s="661"/>
      <c r="Z14" s="685">
        <v>0</v>
      </c>
      <c r="AA14" s="685"/>
      <c r="AB14" s="685"/>
      <c r="AC14" s="685"/>
      <c r="AD14" s="686">
        <v>2</v>
      </c>
      <c r="AE14" s="686"/>
      <c r="AF14" s="686"/>
      <c r="AG14" s="686"/>
      <c r="AH14" s="686"/>
      <c r="AI14" s="686"/>
      <c r="AJ14" s="686"/>
      <c r="AK14" s="686"/>
      <c r="AL14" s="662">
        <v>0</v>
      </c>
      <c r="AM14" s="663"/>
      <c r="AN14" s="663"/>
      <c r="AO14" s="687"/>
      <c r="AP14" s="656" t="s">
        <v>263</v>
      </c>
      <c r="AQ14" s="657"/>
      <c r="AR14" s="657"/>
      <c r="AS14" s="657"/>
      <c r="AT14" s="657"/>
      <c r="AU14" s="657"/>
      <c r="AV14" s="657"/>
      <c r="AW14" s="657"/>
      <c r="AX14" s="657"/>
      <c r="AY14" s="657"/>
      <c r="AZ14" s="657"/>
      <c r="BA14" s="657"/>
      <c r="BB14" s="657"/>
      <c r="BC14" s="657"/>
      <c r="BD14" s="657"/>
      <c r="BE14" s="657"/>
      <c r="BF14" s="658"/>
      <c r="BG14" s="659">
        <v>131530</v>
      </c>
      <c r="BH14" s="660"/>
      <c r="BI14" s="660"/>
      <c r="BJ14" s="660"/>
      <c r="BK14" s="660"/>
      <c r="BL14" s="660"/>
      <c r="BM14" s="660"/>
      <c r="BN14" s="661"/>
      <c r="BO14" s="685">
        <v>1.6</v>
      </c>
      <c r="BP14" s="685"/>
      <c r="BQ14" s="685"/>
      <c r="BR14" s="685"/>
      <c r="BS14" s="686" t="s">
        <v>129</v>
      </c>
      <c r="BT14" s="686"/>
      <c r="BU14" s="686"/>
      <c r="BV14" s="686"/>
      <c r="BW14" s="686"/>
      <c r="BX14" s="686"/>
      <c r="BY14" s="686"/>
      <c r="BZ14" s="686"/>
      <c r="CA14" s="686"/>
      <c r="CB14" s="731"/>
      <c r="CD14" s="656" t="s">
        <v>264</v>
      </c>
      <c r="CE14" s="657"/>
      <c r="CF14" s="657"/>
      <c r="CG14" s="657"/>
      <c r="CH14" s="657"/>
      <c r="CI14" s="657"/>
      <c r="CJ14" s="657"/>
      <c r="CK14" s="657"/>
      <c r="CL14" s="657"/>
      <c r="CM14" s="657"/>
      <c r="CN14" s="657"/>
      <c r="CO14" s="657"/>
      <c r="CP14" s="657"/>
      <c r="CQ14" s="658"/>
      <c r="CR14" s="659">
        <v>586644</v>
      </c>
      <c r="CS14" s="660"/>
      <c r="CT14" s="660"/>
      <c r="CU14" s="660"/>
      <c r="CV14" s="660"/>
      <c r="CW14" s="660"/>
      <c r="CX14" s="660"/>
      <c r="CY14" s="661"/>
      <c r="CZ14" s="685">
        <v>3.4</v>
      </c>
      <c r="DA14" s="685"/>
      <c r="DB14" s="685"/>
      <c r="DC14" s="685"/>
      <c r="DD14" s="665">
        <v>1620</v>
      </c>
      <c r="DE14" s="660"/>
      <c r="DF14" s="660"/>
      <c r="DG14" s="660"/>
      <c r="DH14" s="660"/>
      <c r="DI14" s="660"/>
      <c r="DJ14" s="660"/>
      <c r="DK14" s="660"/>
      <c r="DL14" s="660"/>
      <c r="DM14" s="660"/>
      <c r="DN14" s="660"/>
      <c r="DO14" s="660"/>
      <c r="DP14" s="661"/>
      <c r="DQ14" s="665">
        <v>580154</v>
      </c>
      <c r="DR14" s="660"/>
      <c r="DS14" s="660"/>
      <c r="DT14" s="660"/>
      <c r="DU14" s="660"/>
      <c r="DV14" s="660"/>
      <c r="DW14" s="660"/>
      <c r="DX14" s="660"/>
      <c r="DY14" s="660"/>
      <c r="DZ14" s="660"/>
      <c r="EA14" s="660"/>
      <c r="EB14" s="660"/>
      <c r="EC14" s="697"/>
    </row>
    <row r="15" spans="2:143" ht="11.25" customHeight="1" x14ac:dyDescent="0.15">
      <c r="B15" s="656" t="s">
        <v>265</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266</v>
      </c>
      <c r="AQ15" s="657"/>
      <c r="AR15" s="657"/>
      <c r="AS15" s="657"/>
      <c r="AT15" s="657"/>
      <c r="AU15" s="657"/>
      <c r="AV15" s="657"/>
      <c r="AW15" s="657"/>
      <c r="AX15" s="657"/>
      <c r="AY15" s="657"/>
      <c r="AZ15" s="657"/>
      <c r="BA15" s="657"/>
      <c r="BB15" s="657"/>
      <c r="BC15" s="657"/>
      <c r="BD15" s="657"/>
      <c r="BE15" s="657"/>
      <c r="BF15" s="658"/>
      <c r="BG15" s="659">
        <v>315005</v>
      </c>
      <c r="BH15" s="660"/>
      <c r="BI15" s="660"/>
      <c r="BJ15" s="660"/>
      <c r="BK15" s="660"/>
      <c r="BL15" s="660"/>
      <c r="BM15" s="660"/>
      <c r="BN15" s="661"/>
      <c r="BO15" s="685">
        <v>3.9</v>
      </c>
      <c r="BP15" s="685"/>
      <c r="BQ15" s="685"/>
      <c r="BR15" s="685"/>
      <c r="BS15" s="686" t="s">
        <v>129</v>
      </c>
      <c r="BT15" s="686"/>
      <c r="BU15" s="686"/>
      <c r="BV15" s="686"/>
      <c r="BW15" s="686"/>
      <c r="BX15" s="686"/>
      <c r="BY15" s="686"/>
      <c r="BZ15" s="686"/>
      <c r="CA15" s="686"/>
      <c r="CB15" s="731"/>
      <c r="CD15" s="656" t="s">
        <v>267</v>
      </c>
      <c r="CE15" s="657"/>
      <c r="CF15" s="657"/>
      <c r="CG15" s="657"/>
      <c r="CH15" s="657"/>
      <c r="CI15" s="657"/>
      <c r="CJ15" s="657"/>
      <c r="CK15" s="657"/>
      <c r="CL15" s="657"/>
      <c r="CM15" s="657"/>
      <c r="CN15" s="657"/>
      <c r="CO15" s="657"/>
      <c r="CP15" s="657"/>
      <c r="CQ15" s="658"/>
      <c r="CR15" s="659">
        <v>4513146</v>
      </c>
      <c r="CS15" s="660"/>
      <c r="CT15" s="660"/>
      <c r="CU15" s="660"/>
      <c r="CV15" s="660"/>
      <c r="CW15" s="660"/>
      <c r="CX15" s="660"/>
      <c r="CY15" s="661"/>
      <c r="CZ15" s="685">
        <v>26.4</v>
      </c>
      <c r="DA15" s="685"/>
      <c r="DB15" s="685"/>
      <c r="DC15" s="685"/>
      <c r="DD15" s="665">
        <v>3035979</v>
      </c>
      <c r="DE15" s="660"/>
      <c r="DF15" s="660"/>
      <c r="DG15" s="660"/>
      <c r="DH15" s="660"/>
      <c r="DI15" s="660"/>
      <c r="DJ15" s="660"/>
      <c r="DK15" s="660"/>
      <c r="DL15" s="660"/>
      <c r="DM15" s="660"/>
      <c r="DN15" s="660"/>
      <c r="DO15" s="660"/>
      <c r="DP15" s="661"/>
      <c r="DQ15" s="665">
        <v>1377232</v>
      </c>
      <c r="DR15" s="660"/>
      <c r="DS15" s="660"/>
      <c r="DT15" s="660"/>
      <c r="DU15" s="660"/>
      <c r="DV15" s="660"/>
      <c r="DW15" s="660"/>
      <c r="DX15" s="660"/>
      <c r="DY15" s="660"/>
      <c r="DZ15" s="660"/>
      <c r="EA15" s="660"/>
      <c r="EB15" s="660"/>
      <c r="EC15" s="697"/>
    </row>
    <row r="16" spans="2:143" ht="11.25" customHeight="1" x14ac:dyDescent="0.15">
      <c r="B16" s="656" t="s">
        <v>268</v>
      </c>
      <c r="C16" s="657"/>
      <c r="D16" s="657"/>
      <c r="E16" s="657"/>
      <c r="F16" s="657"/>
      <c r="G16" s="657"/>
      <c r="H16" s="657"/>
      <c r="I16" s="657"/>
      <c r="J16" s="657"/>
      <c r="K16" s="657"/>
      <c r="L16" s="657"/>
      <c r="M16" s="657"/>
      <c r="N16" s="657"/>
      <c r="O16" s="657"/>
      <c r="P16" s="657"/>
      <c r="Q16" s="658"/>
      <c r="R16" s="659">
        <v>23146</v>
      </c>
      <c r="S16" s="660"/>
      <c r="T16" s="660"/>
      <c r="U16" s="660"/>
      <c r="V16" s="660"/>
      <c r="W16" s="660"/>
      <c r="X16" s="660"/>
      <c r="Y16" s="661"/>
      <c r="Z16" s="685">
        <v>0.1</v>
      </c>
      <c r="AA16" s="685"/>
      <c r="AB16" s="685"/>
      <c r="AC16" s="685"/>
      <c r="AD16" s="686">
        <v>23146</v>
      </c>
      <c r="AE16" s="686"/>
      <c r="AF16" s="686"/>
      <c r="AG16" s="686"/>
      <c r="AH16" s="686"/>
      <c r="AI16" s="686"/>
      <c r="AJ16" s="686"/>
      <c r="AK16" s="686"/>
      <c r="AL16" s="662">
        <v>0.2</v>
      </c>
      <c r="AM16" s="663"/>
      <c r="AN16" s="663"/>
      <c r="AO16" s="687"/>
      <c r="AP16" s="656" t="s">
        <v>269</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270</v>
      </c>
      <c r="CE16" s="657"/>
      <c r="CF16" s="657"/>
      <c r="CG16" s="657"/>
      <c r="CH16" s="657"/>
      <c r="CI16" s="657"/>
      <c r="CJ16" s="657"/>
      <c r="CK16" s="657"/>
      <c r="CL16" s="657"/>
      <c r="CM16" s="657"/>
      <c r="CN16" s="657"/>
      <c r="CO16" s="657"/>
      <c r="CP16" s="657"/>
      <c r="CQ16" s="658"/>
      <c r="CR16" s="659" t="s">
        <v>129</v>
      </c>
      <c r="CS16" s="660"/>
      <c r="CT16" s="660"/>
      <c r="CU16" s="660"/>
      <c r="CV16" s="660"/>
      <c r="CW16" s="660"/>
      <c r="CX16" s="660"/>
      <c r="CY16" s="661"/>
      <c r="CZ16" s="685" t="s">
        <v>129</v>
      </c>
      <c r="DA16" s="685"/>
      <c r="DB16" s="685"/>
      <c r="DC16" s="685"/>
      <c r="DD16" s="665" t="s">
        <v>129</v>
      </c>
      <c r="DE16" s="660"/>
      <c r="DF16" s="660"/>
      <c r="DG16" s="660"/>
      <c r="DH16" s="660"/>
      <c r="DI16" s="660"/>
      <c r="DJ16" s="660"/>
      <c r="DK16" s="660"/>
      <c r="DL16" s="660"/>
      <c r="DM16" s="660"/>
      <c r="DN16" s="660"/>
      <c r="DO16" s="660"/>
      <c r="DP16" s="661"/>
      <c r="DQ16" s="665" t="s">
        <v>129</v>
      </c>
      <c r="DR16" s="660"/>
      <c r="DS16" s="660"/>
      <c r="DT16" s="660"/>
      <c r="DU16" s="660"/>
      <c r="DV16" s="660"/>
      <c r="DW16" s="660"/>
      <c r="DX16" s="660"/>
      <c r="DY16" s="660"/>
      <c r="DZ16" s="660"/>
      <c r="EA16" s="660"/>
      <c r="EB16" s="660"/>
      <c r="EC16" s="697"/>
    </row>
    <row r="17" spans="2:133" ht="11.25" customHeight="1" x14ac:dyDescent="0.15">
      <c r="B17" s="656" t="s">
        <v>271</v>
      </c>
      <c r="C17" s="657"/>
      <c r="D17" s="657"/>
      <c r="E17" s="657"/>
      <c r="F17" s="657"/>
      <c r="G17" s="657"/>
      <c r="H17" s="657"/>
      <c r="I17" s="657"/>
      <c r="J17" s="657"/>
      <c r="K17" s="657"/>
      <c r="L17" s="657"/>
      <c r="M17" s="657"/>
      <c r="N17" s="657"/>
      <c r="O17" s="657"/>
      <c r="P17" s="657"/>
      <c r="Q17" s="658"/>
      <c r="R17" s="659">
        <v>109472</v>
      </c>
      <c r="S17" s="660"/>
      <c r="T17" s="660"/>
      <c r="U17" s="660"/>
      <c r="V17" s="660"/>
      <c r="W17" s="660"/>
      <c r="X17" s="660"/>
      <c r="Y17" s="661"/>
      <c r="Z17" s="685">
        <v>0.6</v>
      </c>
      <c r="AA17" s="685"/>
      <c r="AB17" s="685"/>
      <c r="AC17" s="685"/>
      <c r="AD17" s="686">
        <v>109472</v>
      </c>
      <c r="AE17" s="686"/>
      <c r="AF17" s="686"/>
      <c r="AG17" s="686"/>
      <c r="AH17" s="686"/>
      <c r="AI17" s="686"/>
      <c r="AJ17" s="686"/>
      <c r="AK17" s="686"/>
      <c r="AL17" s="662">
        <v>1.2</v>
      </c>
      <c r="AM17" s="663"/>
      <c r="AN17" s="663"/>
      <c r="AO17" s="687"/>
      <c r="AP17" s="656" t="s">
        <v>272</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273</v>
      </c>
      <c r="CE17" s="657"/>
      <c r="CF17" s="657"/>
      <c r="CG17" s="657"/>
      <c r="CH17" s="657"/>
      <c r="CI17" s="657"/>
      <c r="CJ17" s="657"/>
      <c r="CK17" s="657"/>
      <c r="CL17" s="657"/>
      <c r="CM17" s="657"/>
      <c r="CN17" s="657"/>
      <c r="CO17" s="657"/>
      <c r="CP17" s="657"/>
      <c r="CQ17" s="658"/>
      <c r="CR17" s="659">
        <v>640628</v>
      </c>
      <c r="CS17" s="660"/>
      <c r="CT17" s="660"/>
      <c r="CU17" s="660"/>
      <c r="CV17" s="660"/>
      <c r="CW17" s="660"/>
      <c r="CX17" s="660"/>
      <c r="CY17" s="661"/>
      <c r="CZ17" s="685">
        <v>3.7</v>
      </c>
      <c r="DA17" s="685"/>
      <c r="DB17" s="685"/>
      <c r="DC17" s="685"/>
      <c r="DD17" s="665" t="s">
        <v>129</v>
      </c>
      <c r="DE17" s="660"/>
      <c r="DF17" s="660"/>
      <c r="DG17" s="660"/>
      <c r="DH17" s="660"/>
      <c r="DI17" s="660"/>
      <c r="DJ17" s="660"/>
      <c r="DK17" s="660"/>
      <c r="DL17" s="660"/>
      <c r="DM17" s="660"/>
      <c r="DN17" s="660"/>
      <c r="DO17" s="660"/>
      <c r="DP17" s="661"/>
      <c r="DQ17" s="665">
        <v>640628</v>
      </c>
      <c r="DR17" s="660"/>
      <c r="DS17" s="660"/>
      <c r="DT17" s="660"/>
      <c r="DU17" s="660"/>
      <c r="DV17" s="660"/>
      <c r="DW17" s="660"/>
      <c r="DX17" s="660"/>
      <c r="DY17" s="660"/>
      <c r="DZ17" s="660"/>
      <c r="EA17" s="660"/>
      <c r="EB17" s="660"/>
      <c r="EC17" s="697"/>
    </row>
    <row r="18" spans="2:133" ht="11.25" customHeight="1" x14ac:dyDescent="0.15">
      <c r="B18" s="656" t="s">
        <v>274</v>
      </c>
      <c r="C18" s="657"/>
      <c r="D18" s="657"/>
      <c r="E18" s="657"/>
      <c r="F18" s="657"/>
      <c r="G18" s="657"/>
      <c r="H18" s="657"/>
      <c r="I18" s="657"/>
      <c r="J18" s="657"/>
      <c r="K18" s="657"/>
      <c r="L18" s="657"/>
      <c r="M18" s="657"/>
      <c r="N18" s="657"/>
      <c r="O18" s="657"/>
      <c r="P18" s="657"/>
      <c r="Q18" s="658"/>
      <c r="R18" s="659">
        <v>163292</v>
      </c>
      <c r="S18" s="660"/>
      <c r="T18" s="660"/>
      <c r="U18" s="660"/>
      <c r="V18" s="660"/>
      <c r="W18" s="660"/>
      <c r="X18" s="660"/>
      <c r="Y18" s="661"/>
      <c r="Z18" s="685">
        <v>0.9</v>
      </c>
      <c r="AA18" s="685"/>
      <c r="AB18" s="685"/>
      <c r="AC18" s="685"/>
      <c r="AD18" s="686">
        <v>156244</v>
      </c>
      <c r="AE18" s="686"/>
      <c r="AF18" s="686"/>
      <c r="AG18" s="686"/>
      <c r="AH18" s="686"/>
      <c r="AI18" s="686"/>
      <c r="AJ18" s="686"/>
      <c r="AK18" s="686"/>
      <c r="AL18" s="662">
        <v>1.6000000238418579</v>
      </c>
      <c r="AM18" s="663"/>
      <c r="AN18" s="663"/>
      <c r="AO18" s="687"/>
      <c r="AP18" s="656" t="s">
        <v>275</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276</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7"/>
    </row>
    <row r="19" spans="2:133" ht="11.25" customHeight="1" x14ac:dyDescent="0.15">
      <c r="B19" s="656" t="s">
        <v>277</v>
      </c>
      <c r="C19" s="657"/>
      <c r="D19" s="657"/>
      <c r="E19" s="657"/>
      <c r="F19" s="657"/>
      <c r="G19" s="657"/>
      <c r="H19" s="657"/>
      <c r="I19" s="657"/>
      <c r="J19" s="657"/>
      <c r="K19" s="657"/>
      <c r="L19" s="657"/>
      <c r="M19" s="657"/>
      <c r="N19" s="657"/>
      <c r="O19" s="657"/>
      <c r="P19" s="657"/>
      <c r="Q19" s="658"/>
      <c r="R19" s="659">
        <v>68252</v>
      </c>
      <c r="S19" s="660"/>
      <c r="T19" s="660"/>
      <c r="U19" s="660"/>
      <c r="V19" s="660"/>
      <c r="W19" s="660"/>
      <c r="X19" s="660"/>
      <c r="Y19" s="661"/>
      <c r="Z19" s="685">
        <v>0.4</v>
      </c>
      <c r="AA19" s="685"/>
      <c r="AB19" s="685"/>
      <c r="AC19" s="685"/>
      <c r="AD19" s="686">
        <v>68252</v>
      </c>
      <c r="AE19" s="686"/>
      <c r="AF19" s="686"/>
      <c r="AG19" s="686"/>
      <c r="AH19" s="686"/>
      <c r="AI19" s="686"/>
      <c r="AJ19" s="686"/>
      <c r="AK19" s="686"/>
      <c r="AL19" s="662">
        <v>0.7</v>
      </c>
      <c r="AM19" s="663"/>
      <c r="AN19" s="663"/>
      <c r="AO19" s="687"/>
      <c r="AP19" s="656" t="s">
        <v>278</v>
      </c>
      <c r="AQ19" s="657"/>
      <c r="AR19" s="657"/>
      <c r="AS19" s="657"/>
      <c r="AT19" s="657"/>
      <c r="AU19" s="657"/>
      <c r="AV19" s="657"/>
      <c r="AW19" s="657"/>
      <c r="AX19" s="657"/>
      <c r="AY19" s="657"/>
      <c r="AZ19" s="657"/>
      <c r="BA19" s="657"/>
      <c r="BB19" s="657"/>
      <c r="BC19" s="657"/>
      <c r="BD19" s="657"/>
      <c r="BE19" s="657"/>
      <c r="BF19" s="658"/>
      <c r="BG19" s="659">
        <v>564624</v>
      </c>
      <c r="BH19" s="660"/>
      <c r="BI19" s="660"/>
      <c r="BJ19" s="660"/>
      <c r="BK19" s="660"/>
      <c r="BL19" s="660"/>
      <c r="BM19" s="660"/>
      <c r="BN19" s="661"/>
      <c r="BO19" s="685">
        <v>7</v>
      </c>
      <c r="BP19" s="685"/>
      <c r="BQ19" s="685"/>
      <c r="BR19" s="685"/>
      <c r="BS19" s="686" t="s">
        <v>129</v>
      </c>
      <c r="BT19" s="686"/>
      <c r="BU19" s="686"/>
      <c r="BV19" s="686"/>
      <c r="BW19" s="686"/>
      <c r="BX19" s="686"/>
      <c r="BY19" s="686"/>
      <c r="BZ19" s="686"/>
      <c r="CA19" s="686"/>
      <c r="CB19" s="731"/>
      <c r="CD19" s="656" t="s">
        <v>279</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7"/>
    </row>
    <row r="20" spans="2:133" ht="11.25" customHeight="1" x14ac:dyDescent="0.15">
      <c r="B20" s="656" t="s">
        <v>280</v>
      </c>
      <c r="C20" s="657"/>
      <c r="D20" s="657"/>
      <c r="E20" s="657"/>
      <c r="F20" s="657"/>
      <c r="G20" s="657"/>
      <c r="H20" s="657"/>
      <c r="I20" s="657"/>
      <c r="J20" s="657"/>
      <c r="K20" s="657"/>
      <c r="L20" s="657"/>
      <c r="M20" s="657"/>
      <c r="N20" s="657"/>
      <c r="O20" s="657"/>
      <c r="P20" s="657"/>
      <c r="Q20" s="658"/>
      <c r="R20" s="659">
        <v>7819</v>
      </c>
      <c r="S20" s="660"/>
      <c r="T20" s="660"/>
      <c r="U20" s="660"/>
      <c r="V20" s="660"/>
      <c r="W20" s="660"/>
      <c r="X20" s="660"/>
      <c r="Y20" s="661"/>
      <c r="Z20" s="685">
        <v>0</v>
      </c>
      <c r="AA20" s="685"/>
      <c r="AB20" s="685"/>
      <c r="AC20" s="685"/>
      <c r="AD20" s="686">
        <v>7819</v>
      </c>
      <c r="AE20" s="686"/>
      <c r="AF20" s="686"/>
      <c r="AG20" s="686"/>
      <c r="AH20" s="686"/>
      <c r="AI20" s="686"/>
      <c r="AJ20" s="686"/>
      <c r="AK20" s="686"/>
      <c r="AL20" s="662">
        <v>0.1</v>
      </c>
      <c r="AM20" s="663"/>
      <c r="AN20" s="663"/>
      <c r="AO20" s="687"/>
      <c r="AP20" s="656" t="s">
        <v>281</v>
      </c>
      <c r="AQ20" s="657"/>
      <c r="AR20" s="657"/>
      <c r="AS20" s="657"/>
      <c r="AT20" s="657"/>
      <c r="AU20" s="657"/>
      <c r="AV20" s="657"/>
      <c r="AW20" s="657"/>
      <c r="AX20" s="657"/>
      <c r="AY20" s="657"/>
      <c r="AZ20" s="657"/>
      <c r="BA20" s="657"/>
      <c r="BB20" s="657"/>
      <c r="BC20" s="657"/>
      <c r="BD20" s="657"/>
      <c r="BE20" s="657"/>
      <c r="BF20" s="658"/>
      <c r="BG20" s="659">
        <v>564624</v>
      </c>
      <c r="BH20" s="660"/>
      <c r="BI20" s="660"/>
      <c r="BJ20" s="660"/>
      <c r="BK20" s="660"/>
      <c r="BL20" s="660"/>
      <c r="BM20" s="660"/>
      <c r="BN20" s="661"/>
      <c r="BO20" s="685">
        <v>7</v>
      </c>
      <c r="BP20" s="685"/>
      <c r="BQ20" s="685"/>
      <c r="BR20" s="685"/>
      <c r="BS20" s="686" t="s">
        <v>129</v>
      </c>
      <c r="BT20" s="686"/>
      <c r="BU20" s="686"/>
      <c r="BV20" s="686"/>
      <c r="BW20" s="686"/>
      <c r="BX20" s="686"/>
      <c r="BY20" s="686"/>
      <c r="BZ20" s="686"/>
      <c r="CA20" s="686"/>
      <c r="CB20" s="731"/>
      <c r="CD20" s="656" t="s">
        <v>282</v>
      </c>
      <c r="CE20" s="657"/>
      <c r="CF20" s="657"/>
      <c r="CG20" s="657"/>
      <c r="CH20" s="657"/>
      <c r="CI20" s="657"/>
      <c r="CJ20" s="657"/>
      <c r="CK20" s="657"/>
      <c r="CL20" s="657"/>
      <c r="CM20" s="657"/>
      <c r="CN20" s="657"/>
      <c r="CO20" s="657"/>
      <c r="CP20" s="657"/>
      <c r="CQ20" s="658"/>
      <c r="CR20" s="659">
        <v>17126836</v>
      </c>
      <c r="CS20" s="660"/>
      <c r="CT20" s="660"/>
      <c r="CU20" s="660"/>
      <c r="CV20" s="660"/>
      <c r="CW20" s="660"/>
      <c r="CX20" s="660"/>
      <c r="CY20" s="661"/>
      <c r="CZ20" s="685">
        <v>100</v>
      </c>
      <c r="DA20" s="685"/>
      <c r="DB20" s="685"/>
      <c r="DC20" s="685"/>
      <c r="DD20" s="665">
        <v>3802476</v>
      </c>
      <c r="DE20" s="660"/>
      <c r="DF20" s="660"/>
      <c r="DG20" s="660"/>
      <c r="DH20" s="660"/>
      <c r="DI20" s="660"/>
      <c r="DJ20" s="660"/>
      <c r="DK20" s="660"/>
      <c r="DL20" s="660"/>
      <c r="DM20" s="660"/>
      <c r="DN20" s="660"/>
      <c r="DO20" s="660"/>
      <c r="DP20" s="661"/>
      <c r="DQ20" s="665">
        <v>9769717</v>
      </c>
      <c r="DR20" s="660"/>
      <c r="DS20" s="660"/>
      <c r="DT20" s="660"/>
      <c r="DU20" s="660"/>
      <c r="DV20" s="660"/>
      <c r="DW20" s="660"/>
      <c r="DX20" s="660"/>
      <c r="DY20" s="660"/>
      <c r="DZ20" s="660"/>
      <c r="EA20" s="660"/>
      <c r="EB20" s="660"/>
      <c r="EC20" s="697"/>
    </row>
    <row r="21" spans="2:133" ht="11.25" customHeight="1" x14ac:dyDescent="0.15">
      <c r="B21" s="656" t="s">
        <v>283</v>
      </c>
      <c r="C21" s="657"/>
      <c r="D21" s="657"/>
      <c r="E21" s="657"/>
      <c r="F21" s="657"/>
      <c r="G21" s="657"/>
      <c r="H21" s="657"/>
      <c r="I21" s="657"/>
      <c r="J21" s="657"/>
      <c r="K21" s="657"/>
      <c r="L21" s="657"/>
      <c r="M21" s="657"/>
      <c r="N21" s="657"/>
      <c r="O21" s="657"/>
      <c r="P21" s="657"/>
      <c r="Q21" s="658"/>
      <c r="R21" s="659">
        <v>2560</v>
      </c>
      <c r="S21" s="660"/>
      <c r="T21" s="660"/>
      <c r="U21" s="660"/>
      <c r="V21" s="660"/>
      <c r="W21" s="660"/>
      <c r="X21" s="660"/>
      <c r="Y21" s="661"/>
      <c r="Z21" s="685">
        <v>0</v>
      </c>
      <c r="AA21" s="685"/>
      <c r="AB21" s="685"/>
      <c r="AC21" s="685"/>
      <c r="AD21" s="686">
        <v>2560</v>
      </c>
      <c r="AE21" s="686"/>
      <c r="AF21" s="686"/>
      <c r="AG21" s="686"/>
      <c r="AH21" s="686"/>
      <c r="AI21" s="686"/>
      <c r="AJ21" s="686"/>
      <c r="AK21" s="686"/>
      <c r="AL21" s="662">
        <v>0</v>
      </c>
      <c r="AM21" s="663"/>
      <c r="AN21" s="663"/>
      <c r="AO21" s="687"/>
      <c r="AP21" s="656" t="s">
        <v>284</v>
      </c>
      <c r="AQ21" s="732"/>
      <c r="AR21" s="732"/>
      <c r="AS21" s="732"/>
      <c r="AT21" s="732"/>
      <c r="AU21" s="732"/>
      <c r="AV21" s="732"/>
      <c r="AW21" s="732"/>
      <c r="AX21" s="732"/>
      <c r="AY21" s="732"/>
      <c r="AZ21" s="732"/>
      <c r="BA21" s="732"/>
      <c r="BB21" s="732"/>
      <c r="BC21" s="732"/>
      <c r="BD21" s="732"/>
      <c r="BE21" s="732"/>
      <c r="BF21" s="733"/>
      <c r="BG21" s="659" t="s">
        <v>129</v>
      </c>
      <c r="BH21" s="660"/>
      <c r="BI21" s="660"/>
      <c r="BJ21" s="660"/>
      <c r="BK21" s="660"/>
      <c r="BL21" s="660"/>
      <c r="BM21" s="660"/>
      <c r="BN21" s="661"/>
      <c r="BO21" s="685" t="s">
        <v>129</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285</v>
      </c>
      <c r="C22" s="717"/>
      <c r="D22" s="717"/>
      <c r="E22" s="717"/>
      <c r="F22" s="717"/>
      <c r="G22" s="717"/>
      <c r="H22" s="717"/>
      <c r="I22" s="717"/>
      <c r="J22" s="717"/>
      <c r="K22" s="717"/>
      <c r="L22" s="717"/>
      <c r="M22" s="717"/>
      <c r="N22" s="717"/>
      <c r="O22" s="717"/>
      <c r="P22" s="717"/>
      <c r="Q22" s="718"/>
      <c r="R22" s="659">
        <v>84661</v>
      </c>
      <c r="S22" s="660"/>
      <c r="T22" s="660"/>
      <c r="U22" s="660"/>
      <c r="V22" s="660"/>
      <c r="W22" s="660"/>
      <c r="X22" s="660"/>
      <c r="Y22" s="661"/>
      <c r="Z22" s="685">
        <v>0.5</v>
      </c>
      <c r="AA22" s="685"/>
      <c r="AB22" s="685"/>
      <c r="AC22" s="685"/>
      <c r="AD22" s="686">
        <v>77613</v>
      </c>
      <c r="AE22" s="686"/>
      <c r="AF22" s="686"/>
      <c r="AG22" s="686"/>
      <c r="AH22" s="686"/>
      <c r="AI22" s="686"/>
      <c r="AJ22" s="686"/>
      <c r="AK22" s="686"/>
      <c r="AL22" s="662">
        <v>0.80000001192092896</v>
      </c>
      <c r="AM22" s="663"/>
      <c r="AN22" s="663"/>
      <c r="AO22" s="687"/>
      <c r="AP22" s="656" t="s">
        <v>286</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287</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288</v>
      </c>
      <c r="C23" s="657"/>
      <c r="D23" s="657"/>
      <c r="E23" s="657"/>
      <c r="F23" s="657"/>
      <c r="G23" s="657"/>
      <c r="H23" s="657"/>
      <c r="I23" s="657"/>
      <c r="J23" s="657"/>
      <c r="K23" s="657"/>
      <c r="L23" s="657"/>
      <c r="M23" s="657"/>
      <c r="N23" s="657"/>
      <c r="O23" s="657"/>
      <c r="P23" s="657"/>
      <c r="Q23" s="658"/>
      <c r="R23" s="659">
        <v>379291</v>
      </c>
      <c r="S23" s="660"/>
      <c r="T23" s="660"/>
      <c r="U23" s="660"/>
      <c r="V23" s="660"/>
      <c r="W23" s="660"/>
      <c r="X23" s="660"/>
      <c r="Y23" s="661"/>
      <c r="Z23" s="685">
        <v>2.1</v>
      </c>
      <c r="AA23" s="685"/>
      <c r="AB23" s="685"/>
      <c r="AC23" s="685"/>
      <c r="AD23" s="686">
        <v>368147</v>
      </c>
      <c r="AE23" s="686"/>
      <c r="AF23" s="686"/>
      <c r="AG23" s="686"/>
      <c r="AH23" s="686"/>
      <c r="AI23" s="686"/>
      <c r="AJ23" s="686"/>
      <c r="AK23" s="686"/>
      <c r="AL23" s="662">
        <v>3.9</v>
      </c>
      <c r="AM23" s="663"/>
      <c r="AN23" s="663"/>
      <c r="AO23" s="687"/>
      <c r="AP23" s="656" t="s">
        <v>289</v>
      </c>
      <c r="AQ23" s="732"/>
      <c r="AR23" s="732"/>
      <c r="AS23" s="732"/>
      <c r="AT23" s="732"/>
      <c r="AU23" s="732"/>
      <c r="AV23" s="732"/>
      <c r="AW23" s="732"/>
      <c r="AX23" s="732"/>
      <c r="AY23" s="732"/>
      <c r="AZ23" s="732"/>
      <c r="BA23" s="732"/>
      <c r="BB23" s="732"/>
      <c r="BC23" s="732"/>
      <c r="BD23" s="732"/>
      <c r="BE23" s="732"/>
      <c r="BF23" s="733"/>
      <c r="BG23" s="659">
        <v>564624</v>
      </c>
      <c r="BH23" s="660"/>
      <c r="BI23" s="660"/>
      <c r="BJ23" s="660"/>
      <c r="BK23" s="660"/>
      <c r="BL23" s="660"/>
      <c r="BM23" s="660"/>
      <c r="BN23" s="661"/>
      <c r="BO23" s="685">
        <v>7</v>
      </c>
      <c r="BP23" s="685"/>
      <c r="BQ23" s="685"/>
      <c r="BR23" s="685"/>
      <c r="BS23" s="686" t="s">
        <v>129</v>
      </c>
      <c r="BT23" s="686"/>
      <c r="BU23" s="686"/>
      <c r="BV23" s="686"/>
      <c r="BW23" s="686"/>
      <c r="BX23" s="686"/>
      <c r="BY23" s="686"/>
      <c r="BZ23" s="686"/>
      <c r="CA23" s="686"/>
      <c r="CB23" s="731"/>
      <c r="CD23" s="712" t="s">
        <v>229</v>
      </c>
      <c r="CE23" s="713"/>
      <c r="CF23" s="713"/>
      <c r="CG23" s="713"/>
      <c r="CH23" s="713"/>
      <c r="CI23" s="713"/>
      <c r="CJ23" s="713"/>
      <c r="CK23" s="713"/>
      <c r="CL23" s="713"/>
      <c r="CM23" s="713"/>
      <c r="CN23" s="713"/>
      <c r="CO23" s="713"/>
      <c r="CP23" s="713"/>
      <c r="CQ23" s="714"/>
      <c r="CR23" s="712" t="s">
        <v>290</v>
      </c>
      <c r="CS23" s="713"/>
      <c r="CT23" s="713"/>
      <c r="CU23" s="713"/>
      <c r="CV23" s="713"/>
      <c r="CW23" s="713"/>
      <c r="CX23" s="713"/>
      <c r="CY23" s="714"/>
      <c r="CZ23" s="712" t="s">
        <v>291</v>
      </c>
      <c r="DA23" s="713"/>
      <c r="DB23" s="713"/>
      <c r="DC23" s="714"/>
      <c r="DD23" s="712" t="s">
        <v>292</v>
      </c>
      <c r="DE23" s="713"/>
      <c r="DF23" s="713"/>
      <c r="DG23" s="713"/>
      <c r="DH23" s="713"/>
      <c r="DI23" s="713"/>
      <c r="DJ23" s="713"/>
      <c r="DK23" s="714"/>
      <c r="DL23" s="744" t="s">
        <v>293</v>
      </c>
      <c r="DM23" s="745"/>
      <c r="DN23" s="745"/>
      <c r="DO23" s="745"/>
      <c r="DP23" s="745"/>
      <c r="DQ23" s="745"/>
      <c r="DR23" s="745"/>
      <c r="DS23" s="745"/>
      <c r="DT23" s="745"/>
      <c r="DU23" s="745"/>
      <c r="DV23" s="746"/>
      <c r="DW23" s="712" t="s">
        <v>294</v>
      </c>
      <c r="DX23" s="713"/>
      <c r="DY23" s="713"/>
      <c r="DZ23" s="713"/>
      <c r="EA23" s="713"/>
      <c r="EB23" s="713"/>
      <c r="EC23" s="714"/>
    </row>
    <row r="24" spans="2:133" ht="11.25" customHeight="1" x14ac:dyDescent="0.15">
      <c r="B24" s="656" t="s">
        <v>295</v>
      </c>
      <c r="C24" s="657"/>
      <c r="D24" s="657"/>
      <c r="E24" s="657"/>
      <c r="F24" s="657"/>
      <c r="G24" s="657"/>
      <c r="H24" s="657"/>
      <c r="I24" s="657"/>
      <c r="J24" s="657"/>
      <c r="K24" s="657"/>
      <c r="L24" s="657"/>
      <c r="M24" s="657"/>
      <c r="N24" s="657"/>
      <c r="O24" s="657"/>
      <c r="P24" s="657"/>
      <c r="Q24" s="658"/>
      <c r="R24" s="659">
        <v>368147</v>
      </c>
      <c r="S24" s="660"/>
      <c r="T24" s="660"/>
      <c r="U24" s="660"/>
      <c r="V24" s="660"/>
      <c r="W24" s="660"/>
      <c r="X24" s="660"/>
      <c r="Y24" s="661"/>
      <c r="Z24" s="685">
        <v>2</v>
      </c>
      <c r="AA24" s="685"/>
      <c r="AB24" s="685"/>
      <c r="AC24" s="685"/>
      <c r="AD24" s="686">
        <v>368147</v>
      </c>
      <c r="AE24" s="686"/>
      <c r="AF24" s="686"/>
      <c r="AG24" s="686"/>
      <c r="AH24" s="686"/>
      <c r="AI24" s="686"/>
      <c r="AJ24" s="686"/>
      <c r="AK24" s="686"/>
      <c r="AL24" s="662">
        <v>3.9</v>
      </c>
      <c r="AM24" s="663"/>
      <c r="AN24" s="663"/>
      <c r="AO24" s="687"/>
      <c r="AP24" s="656" t="s">
        <v>296</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297</v>
      </c>
      <c r="CE24" s="710"/>
      <c r="CF24" s="710"/>
      <c r="CG24" s="710"/>
      <c r="CH24" s="710"/>
      <c r="CI24" s="710"/>
      <c r="CJ24" s="710"/>
      <c r="CK24" s="710"/>
      <c r="CL24" s="710"/>
      <c r="CM24" s="710"/>
      <c r="CN24" s="710"/>
      <c r="CO24" s="710"/>
      <c r="CP24" s="710"/>
      <c r="CQ24" s="711"/>
      <c r="CR24" s="706">
        <v>6963986</v>
      </c>
      <c r="CS24" s="707"/>
      <c r="CT24" s="707"/>
      <c r="CU24" s="707"/>
      <c r="CV24" s="707"/>
      <c r="CW24" s="707"/>
      <c r="CX24" s="707"/>
      <c r="CY24" s="735"/>
      <c r="CZ24" s="736">
        <v>40.700000000000003</v>
      </c>
      <c r="DA24" s="722"/>
      <c r="DB24" s="722"/>
      <c r="DC24" s="738"/>
      <c r="DD24" s="734">
        <v>4190376</v>
      </c>
      <c r="DE24" s="707"/>
      <c r="DF24" s="707"/>
      <c r="DG24" s="707"/>
      <c r="DH24" s="707"/>
      <c r="DI24" s="707"/>
      <c r="DJ24" s="707"/>
      <c r="DK24" s="735"/>
      <c r="DL24" s="734">
        <v>4130204</v>
      </c>
      <c r="DM24" s="707"/>
      <c r="DN24" s="707"/>
      <c r="DO24" s="707"/>
      <c r="DP24" s="707"/>
      <c r="DQ24" s="707"/>
      <c r="DR24" s="707"/>
      <c r="DS24" s="707"/>
      <c r="DT24" s="707"/>
      <c r="DU24" s="707"/>
      <c r="DV24" s="735"/>
      <c r="DW24" s="736">
        <v>41.1</v>
      </c>
      <c r="DX24" s="722"/>
      <c r="DY24" s="722"/>
      <c r="DZ24" s="722"/>
      <c r="EA24" s="722"/>
      <c r="EB24" s="722"/>
      <c r="EC24" s="737"/>
    </row>
    <row r="25" spans="2:133" ht="11.25" customHeight="1" x14ac:dyDescent="0.15">
      <c r="B25" s="656" t="s">
        <v>298</v>
      </c>
      <c r="C25" s="657"/>
      <c r="D25" s="657"/>
      <c r="E25" s="657"/>
      <c r="F25" s="657"/>
      <c r="G25" s="657"/>
      <c r="H25" s="657"/>
      <c r="I25" s="657"/>
      <c r="J25" s="657"/>
      <c r="K25" s="657"/>
      <c r="L25" s="657"/>
      <c r="M25" s="657"/>
      <c r="N25" s="657"/>
      <c r="O25" s="657"/>
      <c r="P25" s="657"/>
      <c r="Q25" s="658"/>
      <c r="R25" s="659">
        <v>11144</v>
      </c>
      <c r="S25" s="660"/>
      <c r="T25" s="660"/>
      <c r="U25" s="660"/>
      <c r="V25" s="660"/>
      <c r="W25" s="660"/>
      <c r="X25" s="660"/>
      <c r="Y25" s="661"/>
      <c r="Z25" s="685">
        <v>0.1</v>
      </c>
      <c r="AA25" s="685"/>
      <c r="AB25" s="685"/>
      <c r="AC25" s="685"/>
      <c r="AD25" s="686" t="s">
        <v>129</v>
      </c>
      <c r="AE25" s="686"/>
      <c r="AF25" s="686"/>
      <c r="AG25" s="686"/>
      <c r="AH25" s="686"/>
      <c r="AI25" s="686"/>
      <c r="AJ25" s="686"/>
      <c r="AK25" s="686"/>
      <c r="AL25" s="662" t="s">
        <v>129</v>
      </c>
      <c r="AM25" s="663"/>
      <c r="AN25" s="663"/>
      <c r="AO25" s="687"/>
      <c r="AP25" s="656" t="s">
        <v>299</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300</v>
      </c>
      <c r="CE25" s="657"/>
      <c r="CF25" s="657"/>
      <c r="CG25" s="657"/>
      <c r="CH25" s="657"/>
      <c r="CI25" s="657"/>
      <c r="CJ25" s="657"/>
      <c r="CK25" s="657"/>
      <c r="CL25" s="657"/>
      <c r="CM25" s="657"/>
      <c r="CN25" s="657"/>
      <c r="CO25" s="657"/>
      <c r="CP25" s="657"/>
      <c r="CQ25" s="658"/>
      <c r="CR25" s="659">
        <v>2992365</v>
      </c>
      <c r="CS25" s="669"/>
      <c r="CT25" s="669"/>
      <c r="CU25" s="669"/>
      <c r="CV25" s="669"/>
      <c r="CW25" s="669"/>
      <c r="CX25" s="669"/>
      <c r="CY25" s="670"/>
      <c r="CZ25" s="662">
        <v>17.5</v>
      </c>
      <c r="DA25" s="671"/>
      <c r="DB25" s="671"/>
      <c r="DC25" s="672"/>
      <c r="DD25" s="665">
        <v>2690682</v>
      </c>
      <c r="DE25" s="669"/>
      <c r="DF25" s="669"/>
      <c r="DG25" s="669"/>
      <c r="DH25" s="669"/>
      <c r="DI25" s="669"/>
      <c r="DJ25" s="669"/>
      <c r="DK25" s="670"/>
      <c r="DL25" s="665">
        <v>2679374</v>
      </c>
      <c r="DM25" s="669"/>
      <c r="DN25" s="669"/>
      <c r="DO25" s="669"/>
      <c r="DP25" s="669"/>
      <c r="DQ25" s="669"/>
      <c r="DR25" s="669"/>
      <c r="DS25" s="669"/>
      <c r="DT25" s="669"/>
      <c r="DU25" s="669"/>
      <c r="DV25" s="670"/>
      <c r="DW25" s="662">
        <v>26.7</v>
      </c>
      <c r="DX25" s="671"/>
      <c r="DY25" s="671"/>
      <c r="DZ25" s="671"/>
      <c r="EA25" s="671"/>
      <c r="EB25" s="671"/>
      <c r="EC25" s="698"/>
    </row>
    <row r="26" spans="2:133" ht="11.25" customHeight="1" x14ac:dyDescent="0.15">
      <c r="B26" s="656" t="s">
        <v>301</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302</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303</v>
      </c>
      <c r="CE26" s="657"/>
      <c r="CF26" s="657"/>
      <c r="CG26" s="657"/>
      <c r="CH26" s="657"/>
      <c r="CI26" s="657"/>
      <c r="CJ26" s="657"/>
      <c r="CK26" s="657"/>
      <c r="CL26" s="657"/>
      <c r="CM26" s="657"/>
      <c r="CN26" s="657"/>
      <c r="CO26" s="657"/>
      <c r="CP26" s="657"/>
      <c r="CQ26" s="658"/>
      <c r="CR26" s="659">
        <v>1748793</v>
      </c>
      <c r="CS26" s="660"/>
      <c r="CT26" s="660"/>
      <c r="CU26" s="660"/>
      <c r="CV26" s="660"/>
      <c r="CW26" s="660"/>
      <c r="CX26" s="660"/>
      <c r="CY26" s="661"/>
      <c r="CZ26" s="662">
        <v>10.199999999999999</v>
      </c>
      <c r="DA26" s="671"/>
      <c r="DB26" s="671"/>
      <c r="DC26" s="672"/>
      <c r="DD26" s="665">
        <v>1587930</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8"/>
    </row>
    <row r="27" spans="2:133" ht="11.25" customHeight="1" x14ac:dyDescent="0.15">
      <c r="B27" s="656" t="s">
        <v>304</v>
      </c>
      <c r="C27" s="657"/>
      <c r="D27" s="657"/>
      <c r="E27" s="657"/>
      <c r="F27" s="657"/>
      <c r="G27" s="657"/>
      <c r="H27" s="657"/>
      <c r="I27" s="657"/>
      <c r="J27" s="657"/>
      <c r="K27" s="657"/>
      <c r="L27" s="657"/>
      <c r="M27" s="657"/>
      <c r="N27" s="657"/>
      <c r="O27" s="657"/>
      <c r="P27" s="657"/>
      <c r="Q27" s="658"/>
      <c r="R27" s="659">
        <v>9974794</v>
      </c>
      <c r="S27" s="660"/>
      <c r="T27" s="660"/>
      <c r="U27" s="660"/>
      <c r="V27" s="660"/>
      <c r="W27" s="660"/>
      <c r="X27" s="660"/>
      <c r="Y27" s="661"/>
      <c r="Z27" s="685">
        <v>54.6</v>
      </c>
      <c r="AA27" s="685"/>
      <c r="AB27" s="685"/>
      <c r="AC27" s="685"/>
      <c r="AD27" s="686">
        <v>9391978</v>
      </c>
      <c r="AE27" s="686"/>
      <c r="AF27" s="686"/>
      <c r="AG27" s="686"/>
      <c r="AH27" s="686"/>
      <c r="AI27" s="686"/>
      <c r="AJ27" s="686"/>
      <c r="AK27" s="686"/>
      <c r="AL27" s="662">
        <v>99</v>
      </c>
      <c r="AM27" s="663"/>
      <c r="AN27" s="663"/>
      <c r="AO27" s="687"/>
      <c r="AP27" s="656" t="s">
        <v>305</v>
      </c>
      <c r="AQ27" s="657"/>
      <c r="AR27" s="657"/>
      <c r="AS27" s="657"/>
      <c r="AT27" s="657"/>
      <c r="AU27" s="657"/>
      <c r="AV27" s="657"/>
      <c r="AW27" s="657"/>
      <c r="AX27" s="657"/>
      <c r="AY27" s="657"/>
      <c r="AZ27" s="657"/>
      <c r="BA27" s="657"/>
      <c r="BB27" s="657"/>
      <c r="BC27" s="657"/>
      <c r="BD27" s="657"/>
      <c r="BE27" s="657"/>
      <c r="BF27" s="658"/>
      <c r="BG27" s="659">
        <v>8045155</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1"/>
      <c r="CD27" s="656" t="s">
        <v>306</v>
      </c>
      <c r="CE27" s="657"/>
      <c r="CF27" s="657"/>
      <c r="CG27" s="657"/>
      <c r="CH27" s="657"/>
      <c r="CI27" s="657"/>
      <c r="CJ27" s="657"/>
      <c r="CK27" s="657"/>
      <c r="CL27" s="657"/>
      <c r="CM27" s="657"/>
      <c r="CN27" s="657"/>
      <c r="CO27" s="657"/>
      <c r="CP27" s="657"/>
      <c r="CQ27" s="658"/>
      <c r="CR27" s="659">
        <v>3330993</v>
      </c>
      <c r="CS27" s="669"/>
      <c r="CT27" s="669"/>
      <c r="CU27" s="669"/>
      <c r="CV27" s="669"/>
      <c r="CW27" s="669"/>
      <c r="CX27" s="669"/>
      <c r="CY27" s="670"/>
      <c r="CZ27" s="662">
        <v>19.399999999999999</v>
      </c>
      <c r="DA27" s="671"/>
      <c r="DB27" s="671"/>
      <c r="DC27" s="672"/>
      <c r="DD27" s="665">
        <v>859066</v>
      </c>
      <c r="DE27" s="669"/>
      <c r="DF27" s="669"/>
      <c r="DG27" s="669"/>
      <c r="DH27" s="669"/>
      <c r="DI27" s="669"/>
      <c r="DJ27" s="669"/>
      <c r="DK27" s="670"/>
      <c r="DL27" s="665">
        <v>810202</v>
      </c>
      <c r="DM27" s="669"/>
      <c r="DN27" s="669"/>
      <c r="DO27" s="669"/>
      <c r="DP27" s="669"/>
      <c r="DQ27" s="669"/>
      <c r="DR27" s="669"/>
      <c r="DS27" s="669"/>
      <c r="DT27" s="669"/>
      <c r="DU27" s="669"/>
      <c r="DV27" s="670"/>
      <c r="DW27" s="662">
        <v>8.1</v>
      </c>
      <c r="DX27" s="671"/>
      <c r="DY27" s="671"/>
      <c r="DZ27" s="671"/>
      <c r="EA27" s="671"/>
      <c r="EB27" s="671"/>
      <c r="EC27" s="698"/>
    </row>
    <row r="28" spans="2:133" ht="11.25" customHeight="1" x14ac:dyDescent="0.15">
      <c r="B28" s="656" t="s">
        <v>307</v>
      </c>
      <c r="C28" s="657"/>
      <c r="D28" s="657"/>
      <c r="E28" s="657"/>
      <c r="F28" s="657"/>
      <c r="G28" s="657"/>
      <c r="H28" s="657"/>
      <c r="I28" s="657"/>
      <c r="J28" s="657"/>
      <c r="K28" s="657"/>
      <c r="L28" s="657"/>
      <c r="M28" s="657"/>
      <c r="N28" s="657"/>
      <c r="O28" s="657"/>
      <c r="P28" s="657"/>
      <c r="Q28" s="658"/>
      <c r="R28" s="659">
        <v>5837</v>
      </c>
      <c r="S28" s="660"/>
      <c r="T28" s="660"/>
      <c r="U28" s="660"/>
      <c r="V28" s="660"/>
      <c r="W28" s="660"/>
      <c r="X28" s="660"/>
      <c r="Y28" s="661"/>
      <c r="Z28" s="685">
        <v>0</v>
      </c>
      <c r="AA28" s="685"/>
      <c r="AB28" s="685"/>
      <c r="AC28" s="685"/>
      <c r="AD28" s="686">
        <v>5837</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308</v>
      </c>
      <c r="CE28" s="657"/>
      <c r="CF28" s="657"/>
      <c r="CG28" s="657"/>
      <c r="CH28" s="657"/>
      <c r="CI28" s="657"/>
      <c r="CJ28" s="657"/>
      <c r="CK28" s="657"/>
      <c r="CL28" s="657"/>
      <c r="CM28" s="657"/>
      <c r="CN28" s="657"/>
      <c r="CO28" s="657"/>
      <c r="CP28" s="657"/>
      <c r="CQ28" s="658"/>
      <c r="CR28" s="659">
        <v>640628</v>
      </c>
      <c r="CS28" s="660"/>
      <c r="CT28" s="660"/>
      <c r="CU28" s="660"/>
      <c r="CV28" s="660"/>
      <c r="CW28" s="660"/>
      <c r="CX28" s="660"/>
      <c r="CY28" s="661"/>
      <c r="CZ28" s="662">
        <v>3.7</v>
      </c>
      <c r="DA28" s="671"/>
      <c r="DB28" s="671"/>
      <c r="DC28" s="672"/>
      <c r="DD28" s="665">
        <v>640628</v>
      </c>
      <c r="DE28" s="660"/>
      <c r="DF28" s="660"/>
      <c r="DG28" s="660"/>
      <c r="DH28" s="660"/>
      <c r="DI28" s="660"/>
      <c r="DJ28" s="660"/>
      <c r="DK28" s="661"/>
      <c r="DL28" s="665">
        <v>640628</v>
      </c>
      <c r="DM28" s="660"/>
      <c r="DN28" s="660"/>
      <c r="DO28" s="660"/>
      <c r="DP28" s="660"/>
      <c r="DQ28" s="660"/>
      <c r="DR28" s="660"/>
      <c r="DS28" s="660"/>
      <c r="DT28" s="660"/>
      <c r="DU28" s="660"/>
      <c r="DV28" s="661"/>
      <c r="DW28" s="662">
        <v>6.4</v>
      </c>
      <c r="DX28" s="671"/>
      <c r="DY28" s="671"/>
      <c r="DZ28" s="671"/>
      <c r="EA28" s="671"/>
      <c r="EB28" s="671"/>
      <c r="EC28" s="698"/>
    </row>
    <row r="29" spans="2:133" ht="11.25" customHeight="1" x14ac:dyDescent="0.15">
      <c r="B29" s="656" t="s">
        <v>309</v>
      </c>
      <c r="C29" s="657"/>
      <c r="D29" s="657"/>
      <c r="E29" s="657"/>
      <c r="F29" s="657"/>
      <c r="G29" s="657"/>
      <c r="H29" s="657"/>
      <c r="I29" s="657"/>
      <c r="J29" s="657"/>
      <c r="K29" s="657"/>
      <c r="L29" s="657"/>
      <c r="M29" s="657"/>
      <c r="N29" s="657"/>
      <c r="O29" s="657"/>
      <c r="P29" s="657"/>
      <c r="Q29" s="658"/>
      <c r="R29" s="659">
        <v>38366</v>
      </c>
      <c r="S29" s="660"/>
      <c r="T29" s="660"/>
      <c r="U29" s="660"/>
      <c r="V29" s="660"/>
      <c r="W29" s="660"/>
      <c r="X29" s="660"/>
      <c r="Y29" s="661"/>
      <c r="Z29" s="685">
        <v>0.2</v>
      </c>
      <c r="AA29" s="685"/>
      <c r="AB29" s="685"/>
      <c r="AC29" s="685"/>
      <c r="AD29" s="686">
        <v>203</v>
      </c>
      <c r="AE29" s="686"/>
      <c r="AF29" s="686"/>
      <c r="AG29" s="686"/>
      <c r="AH29" s="686"/>
      <c r="AI29" s="686"/>
      <c r="AJ29" s="686"/>
      <c r="AK29" s="686"/>
      <c r="AL29" s="662">
        <v>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310</v>
      </c>
      <c r="CE29" s="680"/>
      <c r="CF29" s="656" t="s">
        <v>70</v>
      </c>
      <c r="CG29" s="657"/>
      <c r="CH29" s="657"/>
      <c r="CI29" s="657"/>
      <c r="CJ29" s="657"/>
      <c r="CK29" s="657"/>
      <c r="CL29" s="657"/>
      <c r="CM29" s="657"/>
      <c r="CN29" s="657"/>
      <c r="CO29" s="657"/>
      <c r="CP29" s="657"/>
      <c r="CQ29" s="658"/>
      <c r="CR29" s="659">
        <v>640628</v>
      </c>
      <c r="CS29" s="669"/>
      <c r="CT29" s="669"/>
      <c r="CU29" s="669"/>
      <c r="CV29" s="669"/>
      <c r="CW29" s="669"/>
      <c r="CX29" s="669"/>
      <c r="CY29" s="670"/>
      <c r="CZ29" s="662">
        <v>3.7</v>
      </c>
      <c r="DA29" s="671"/>
      <c r="DB29" s="671"/>
      <c r="DC29" s="672"/>
      <c r="DD29" s="665">
        <v>640628</v>
      </c>
      <c r="DE29" s="669"/>
      <c r="DF29" s="669"/>
      <c r="DG29" s="669"/>
      <c r="DH29" s="669"/>
      <c r="DI29" s="669"/>
      <c r="DJ29" s="669"/>
      <c r="DK29" s="670"/>
      <c r="DL29" s="665">
        <v>640628</v>
      </c>
      <c r="DM29" s="669"/>
      <c r="DN29" s="669"/>
      <c r="DO29" s="669"/>
      <c r="DP29" s="669"/>
      <c r="DQ29" s="669"/>
      <c r="DR29" s="669"/>
      <c r="DS29" s="669"/>
      <c r="DT29" s="669"/>
      <c r="DU29" s="669"/>
      <c r="DV29" s="670"/>
      <c r="DW29" s="662">
        <v>6.4</v>
      </c>
      <c r="DX29" s="671"/>
      <c r="DY29" s="671"/>
      <c r="DZ29" s="671"/>
      <c r="EA29" s="671"/>
      <c r="EB29" s="671"/>
      <c r="EC29" s="698"/>
    </row>
    <row r="30" spans="2:133" ht="11.25" customHeight="1" x14ac:dyDescent="0.15">
      <c r="B30" s="656" t="s">
        <v>311</v>
      </c>
      <c r="C30" s="657"/>
      <c r="D30" s="657"/>
      <c r="E30" s="657"/>
      <c r="F30" s="657"/>
      <c r="G30" s="657"/>
      <c r="H30" s="657"/>
      <c r="I30" s="657"/>
      <c r="J30" s="657"/>
      <c r="K30" s="657"/>
      <c r="L30" s="657"/>
      <c r="M30" s="657"/>
      <c r="N30" s="657"/>
      <c r="O30" s="657"/>
      <c r="P30" s="657"/>
      <c r="Q30" s="658"/>
      <c r="R30" s="659">
        <v>151436</v>
      </c>
      <c r="S30" s="660"/>
      <c r="T30" s="660"/>
      <c r="U30" s="660"/>
      <c r="V30" s="660"/>
      <c r="W30" s="660"/>
      <c r="X30" s="660"/>
      <c r="Y30" s="661"/>
      <c r="Z30" s="685">
        <v>0.8</v>
      </c>
      <c r="AA30" s="685"/>
      <c r="AB30" s="685"/>
      <c r="AC30" s="685"/>
      <c r="AD30" s="686">
        <v>34460</v>
      </c>
      <c r="AE30" s="686"/>
      <c r="AF30" s="686"/>
      <c r="AG30" s="686"/>
      <c r="AH30" s="686"/>
      <c r="AI30" s="686"/>
      <c r="AJ30" s="686"/>
      <c r="AK30" s="686"/>
      <c r="AL30" s="662">
        <v>0.4</v>
      </c>
      <c r="AM30" s="663"/>
      <c r="AN30" s="663"/>
      <c r="AO30" s="687"/>
      <c r="AP30" s="712" t="s">
        <v>229</v>
      </c>
      <c r="AQ30" s="713"/>
      <c r="AR30" s="713"/>
      <c r="AS30" s="713"/>
      <c r="AT30" s="713"/>
      <c r="AU30" s="713"/>
      <c r="AV30" s="713"/>
      <c r="AW30" s="713"/>
      <c r="AX30" s="713"/>
      <c r="AY30" s="713"/>
      <c r="AZ30" s="713"/>
      <c r="BA30" s="713"/>
      <c r="BB30" s="713"/>
      <c r="BC30" s="713"/>
      <c r="BD30" s="713"/>
      <c r="BE30" s="713"/>
      <c r="BF30" s="714"/>
      <c r="BG30" s="712" t="s">
        <v>312</v>
      </c>
      <c r="BH30" s="729"/>
      <c r="BI30" s="729"/>
      <c r="BJ30" s="729"/>
      <c r="BK30" s="729"/>
      <c r="BL30" s="729"/>
      <c r="BM30" s="729"/>
      <c r="BN30" s="729"/>
      <c r="BO30" s="729"/>
      <c r="BP30" s="729"/>
      <c r="BQ30" s="730"/>
      <c r="BR30" s="712" t="s">
        <v>313</v>
      </c>
      <c r="BS30" s="729"/>
      <c r="BT30" s="729"/>
      <c r="BU30" s="729"/>
      <c r="BV30" s="729"/>
      <c r="BW30" s="729"/>
      <c r="BX30" s="729"/>
      <c r="BY30" s="729"/>
      <c r="BZ30" s="729"/>
      <c r="CA30" s="729"/>
      <c r="CB30" s="730"/>
      <c r="CD30" s="681"/>
      <c r="CE30" s="682"/>
      <c r="CF30" s="656" t="s">
        <v>314</v>
      </c>
      <c r="CG30" s="657"/>
      <c r="CH30" s="657"/>
      <c r="CI30" s="657"/>
      <c r="CJ30" s="657"/>
      <c r="CK30" s="657"/>
      <c r="CL30" s="657"/>
      <c r="CM30" s="657"/>
      <c r="CN30" s="657"/>
      <c r="CO30" s="657"/>
      <c r="CP30" s="657"/>
      <c r="CQ30" s="658"/>
      <c r="CR30" s="659">
        <v>619804</v>
      </c>
      <c r="CS30" s="660"/>
      <c r="CT30" s="660"/>
      <c r="CU30" s="660"/>
      <c r="CV30" s="660"/>
      <c r="CW30" s="660"/>
      <c r="CX30" s="660"/>
      <c r="CY30" s="661"/>
      <c r="CZ30" s="662">
        <v>3.6</v>
      </c>
      <c r="DA30" s="671"/>
      <c r="DB30" s="671"/>
      <c r="DC30" s="672"/>
      <c r="DD30" s="665">
        <v>619804</v>
      </c>
      <c r="DE30" s="660"/>
      <c r="DF30" s="660"/>
      <c r="DG30" s="660"/>
      <c r="DH30" s="660"/>
      <c r="DI30" s="660"/>
      <c r="DJ30" s="660"/>
      <c r="DK30" s="661"/>
      <c r="DL30" s="665">
        <v>619804</v>
      </c>
      <c r="DM30" s="660"/>
      <c r="DN30" s="660"/>
      <c r="DO30" s="660"/>
      <c r="DP30" s="660"/>
      <c r="DQ30" s="660"/>
      <c r="DR30" s="660"/>
      <c r="DS30" s="660"/>
      <c r="DT30" s="660"/>
      <c r="DU30" s="660"/>
      <c r="DV30" s="661"/>
      <c r="DW30" s="662">
        <v>6.2</v>
      </c>
      <c r="DX30" s="671"/>
      <c r="DY30" s="671"/>
      <c r="DZ30" s="671"/>
      <c r="EA30" s="671"/>
      <c r="EB30" s="671"/>
      <c r="EC30" s="698"/>
    </row>
    <row r="31" spans="2:133" ht="11.25" customHeight="1" x14ac:dyDescent="0.15">
      <c r="B31" s="656" t="s">
        <v>315</v>
      </c>
      <c r="C31" s="657"/>
      <c r="D31" s="657"/>
      <c r="E31" s="657"/>
      <c r="F31" s="657"/>
      <c r="G31" s="657"/>
      <c r="H31" s="657"/>
      <c r="I31" s="657"/>
      <c r="J31" s="657"/>
      <c r="K31" s="657"/>
      <c r="L31" s="657"/>
      <c r="M31" s="657"/>
      <c r="N31" s="657"/>
      <c r="O31" s="657"/>
      <c r="P31" s="657"/>
      <c r="Q31" s="658"/>
      <c r="R31" s="659">
        <v>101234</v>
      </c>
      <c r="S31" s="660"/>
      <c r="T31" s="660"/>
      <c r="U31" s="660"/>
      <c r="V31" s="660"/>
      <c r="W31" s="660"/>
      <c r="X31" s="660"/>
      <c r="Y31" s="661"/>
      <c r="Z31" s="685">
        <v>0.6</v>
      </c>
      <c r="AA31" s="685"/>
      <c r="AB31" s="685"/>
      <c r="AC31" s="685"/>
      <c r="AD31" s="686" t="s">
        <v>129</v>
      </c>
      <c r="AE31" s="686"/>
      <c r="AF31" s="686"/>
      <c r="AG31" s="686"/>
      <c r="AH31" s="686"/>
      <c r="AI31" s="686"/>
      <c r="AJ31" s="686"/>
      <c r="AK31" s="686"/>
      <c r="AL31" s="662" t="s">
        <v>129</v>
      </c>
      <c r="AM31" s="663"/>
      <c r="AN31" s="663"/>
      <c r="AO31" s="687"/>
      <c r="AP31" s="724" t="s">
        <v>316</v>
      </c>
      <c r="AQ31" s="725"/>
      <c r="AR31" s="725"/>
      <c r="AS31" s="725"/>
      <c r="AT31" s="726" t="s">
        <v>317</v>
      </c>
      <c r="AU31" s="353"/>
      <c r="AV31" s="353"/>
      <c r="AW31" s="353"/>
      <c r="AX31" s="709" t="s">
        <v>191</v>
      </c>
      <c r="AY31" s="710"/>
      <c r="AZ31" s="710"/>
      <c r="BA31" s="710"/>
      <c r="BB31" s="710"/>
      <c r="BC31" s="710"/>
      <c r="BD31" s="710"/>
      <c r="BE31" s="710"/>
      <c r="BF31" s="711"/>
      <c r="BG31" s="720">
        <v>99.5</v>
      </c>
      <c r="BH31" s="721"/>
      <c r="BI31" s="721"/>
      <c r="BJ31" s="721"/>
      <c r="BK31" s="721"/>
      <c r="BL31" s="721"/>
      <c r="BM31" s="722">
        <v>98.4</v>
      </c>
      <c r="BN31" s="721"/>
      <c r="BO31" s="721"/>
      <c r="BP31" s="721"/>
      <c r="BQ31" s="723"/>
      <c r="BR31" s="720">
        <v>99.4</v>
      </c>
      <c r="BS31" s="721"/>
      <c r="BT31" s="721"/>
      <c r="BU31" s="721"/>
      <c r="BV31" s="721"/>
      <c r="BW31" s="721"/>
      <c r="BX31" s="722">
        <v>98.2</v>
      </c>
      <c r="BY31" s="721"/>
      <c r="BZ31" s="721"/>
      <c r="CA31" s="721"/>
      <c r="CB31" s="723"/>
      <c r="CD31" s="681"/>
      <c r="CE31" s="682"/>
      <c r="CF31" s="656" t="s">
        <v>318</v>
      </c>
      <c r="CG31" s="657"/>
      <c r="CH31" s="657"/>
      <c r="CI31" s="657"/>
      <c r="CJ31" s="657"/>
      <c r="CK31" s="657"/>
      <c r="CL31" s="657"/>
      <c r="CM31" s="657"/>
      <c r="CN31" s="657"/>
      <c r="CO31" s="657"/>
      <c r="CP31" s="657"/>
      <c r="CQ31" s="658"/>
      <c r="CR31" s="659">
        <v>20824</v>
      </c>
      <c r="CS31" s="669"/>
      <c r="CT31" s="669"/>
      <c r="CU31" s="669"/>
      <c r="CV31" s="669"/>
      <c r="CW31" s="669"/>
      <c r="CX31" s="669"/>
      <c r="CY31" s="670"/>
      <c r="CZ31" s="662">
        <v>0.1</v>
      </c>
      <c r="DA31" s="671"/>
      <c r="DB31" s="671"/>
      <c r="DC31" s="672"/>
      <c r="DD31" s="665">
        <v>20824</v>
      </c>
      <c r="DE31" s="669"/>
      <c r="DF31" s="669"/>
      <c r="DG31" s="669"/>
      <c r="DH31" s="669"/>
      <c r="DI31" s="669"/>
      <c r="DJ31" s="669"/>
      <c r="DK31" s="670"/>
      <c r="DL31" s="665">
        <v>20824</v>
      </c>
      <c r="DM31" s="669"/>
      <c r="DN31" s="669"/>
      <c r="DO31" s="669"/>
      <c r="DP31" s="669"/>
      <c r="DQ31" s="669"/>
      <c r="DR31" s="669"/>
      <c r="DS31" s="669"/>
      <c r="DT31" s="669"/>
      <c r="DU31" s="669"/>
      <c r="DV31" s="670"/>
      <c r="DW31" s="662">
        <v>0.2</v>
      </c>
      <c r="DX31" s="671"/>
      <c r="DY31" s="671"/>
      <c r="DZ31" s="671"/>
      <c r="EA31" s="671"/>
      <c r="EB31" s="671"/>
      <c r="EC31" s="698"/>
    </row>
    <row r="32" spans="2:133" ht="11.25" customHeight="1" x14ac:dyDescent="0.15">
      <c r="B32" s="656" t="s">
        <v>319</v>
      </c>
      <c r="C32" s="657"/>
      <c r="D32" s="657"/>
      <c r="E32" s="657"/>
      <c r="F32" s="657"/>
      <c r="G32" s="657"/>
      <c r="H32" s="657"/>
      <c r="I32" s="657"/>
      <c r="J32" s="657"/>
      <c r="K32" s="657"/>
      <c r="L32" s="657"/>
      <c r="M32" s="657"/>
      <c r="N32" s="657"/>
      <c r="O32" s="657"/>
      <c r="P32" s="657"/>
      <c r="Q32" s="658"/>
      <c r="R32" s="659">
        <v>3004186</v>
      </c>
      <c r="S32" s="660"/>
      <c r="T32" s="660"/>
      <c r="U32" s="660"/>
      <c r="V32" s="660"/>
      <c r="W32" s="660"/>
      <c r="X32" s="660"/>
      <c r="Y32" s="661"/>
      <c r="Z32" s="685">
        <v>16.5</v>
      </c>
      <c r="AA32" s="685"/>
      <c r="AB32" s="685"/>
      <c r="AC32" s="685"/>
      <c r="AD32" s="686" t="s">
        <v>129</v>
      </c>
      <c r="AE32" s="686"/>
      <c r="AF32" s="686"/>
      <c r="AG32" s="686"/>
      <c r="AH32" s="686"/>
      <c r="AI32" s="686"/>
      <c r="AJ32" s="686"/>
      <c r="AK32" s="686"/>
      <c r="AL32" s="662" t="s">
        <v>129</v>
      </c>
      <c r="AM32" s="663"/>
      <c r="AN32" s="663"/>
      <c r="AO32" s="687"/>
      <c r="AP32" s="699"/>
      <c r="AQ32" s="700"/>
      <c r="AR32" s="700"/>
      <c r="AS32" s="700"/>
      <c r="AT32" s="727"/>
      <c r="AU32" s="349" t="s">
        <v>320</v>
      </c>
      <c r="AX32" s="656" t="s">
        <v>321</v>
      </c>
      <c r="AY32" s="657"/>
      <c r="AZ32" s="657"/>
      <c r="BA32" s="657"/>
      <c r="BB32" s="657"/>
      <c r="BC32" s="657"/>
      <c r="BD32" s="657"/>
      <c r="BE32" s="657"/>
      <c r="BF32" s="658"/>
      <c r="BG32" s="719">
        <v>99.2</v>
      </c>
      <c r="BH32" s="669"/>
      <c r="BI32" s="669"/>
      <c r="BJ32" s="669"/>
      <c r="BK32" s="669"/>
      <c r="BL32" s="669"/>
      <c r="BM32" s="663">
        <v>97.5</v>
      </c>
      <c r="BN32" s="669"/>
      <c r="BO32" s="669"/>
      <c r="BP32" s="669"/>
      <c r="BQ32" s="696"/>
      <c r="BR32" s="719">
        <v>99.1</v>
      </c>
      <c r="BS32" s="669"/>
      <c r="BT32" s="669"/>
      <c r="BU32" s="669"/>
      <c r="BV32" s="669"/>
      <c r="BW32" s="669"/>
      <c r="BX32" s="663">
        <v>97.4</v>
      </c>
      <c r="BY32" s="669"/>
      <c r="BZ32" s="669"/>
      <c r="CA32" s="669"/>
      <c r="CB32" s="696"/>
      <c r="CD32" s="683"/>
      <c r="CE32" s="684"/>
      <c r="CF32" s="656" t="s">
        <v>322</v>
      </c>
      <c r="CG32" s="657"/>
      <c r="CH32" s="657"/>
      <c r="CI32" s="657"/>
      <c r="CJ32" s="657"/>
      <c r="CK32" s="657"/>
      <c r="CL32" s="657"/>
      <c r="CM32" s="657"/>
      <c r="CN32" s="657"/>
      <c r="CO32" s="657"/>
      <c r="CP32" s="657"/>
      <c r="CQ32" s="658"/>
      <c r="CR32" s="659" t="s">
        <v>129</v>
      </c>
      <c r="CS32" s="660"/>
      <c r="CT32" s="660"/>
      <c r="CU32" s="660"/>
      <c r="CV32" s="660"/>
      <c r="CW32" s="660"/>
      <c r="CX32" s="660"/>
      <c r="CY32" s="661"/>
      <c r="CZ32" s="662" t="s">
        <v>129</v>
      </c>
      <c r="DA32" s="671"/>
      <c r="DB32" s="671"/>
      <c r="DC32" s="672"/>
      <c r="DD32" s="665" t="s">
        <v>129</v>
      </c>
      <c r="DE32" s="660"/>
      <c r="DF32" s="660"/>
      <c r="DG32" s="660"/>
      <c r="DH32" s="660"/>
      <c r="DI32" s="660"/>
      <c r="DJ32" s="660"/>
      <c r="DK32" s="661"/>
      <c r="DL32" s="665" t="s">
        <v>129</v>
      </c>
      <c r="DM32" s="660"/>
      <c r="DN32" s="660"/>
      <c r="DO32" s="660"/>
      <c r="DP32" s="660"/>
      <c r="DQ32" s="660"/>
      <c r="DR32" s="660"/>
      <c r="DS32" s="660"/>
      <c r="DT32" s="660"/>
      <c r="DU32" s="660"/>
      <c r="DV32" s="661"/>
      <c r="DW32" s="662" t="s">
        <v>129</v>
      </c>
      <c r="DX32" s="671"/>
      <c r="DY32" s="671"/>
      <c r="DZ32" s="671"/>
      <c r="EA32" s="671"/>
      <c r="EB32" s="671"/>
      <c r="EC32" s="698"/>
    </row>
    <row r="33" spans="2:133" ht="11.25" customHeight="1" x14ac:dyDescent="0.15">
      <c r="B33" s="716" t="s">
        <v>323</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701"/>
      <c r="AQ33" s="702"/>
      <c r="AR33" s="702"/>
      <c r="AS33" s="702"/>
      <c r="AT33" s="728"/>
      <c r="AU33" s="354"/>
      <c r="AV33" s="354"/>
      <c r="AW33" s="354"/>
      <c r="AX33" s="636" t="s">
        <v>324</v>
      </c>
      <c r="AY33" s="637"/>
      <c r="AZ33" s="637"/>
      <c r="BA33" s="637"/>
      <c r="BB33" s="637"/>
      <c r="BC33" s="637"/>
      <c r="BD33" s="637"/>
      <c r="BE33" s="637"/>
      <c r="BF33" s="638"/>
      <c r="BG33" s="715">
        <v>99.7</v>
      </c>
      <c r="BH33" s="640"/>
      <c r="BI33" s="640"/>
      <c r="BJ33" s="640"/>
      <c r="BK33" s="640"/>
      <c r="BL33" s="640"/>
      <c r="BM33" s="677">
        <v>98.9</v>
      </c>
      <c r="BN33" s="640"/>
      <c r="BO33" s="640"/>
      <c r="BP33" s="640"/>
      <c r="BQ33" s="688"/>
      <c r="BR33" s="715">
        <v>99.6</v>
      </c>
      <c r="BS33" s="640"/>
      <c r="BT33" s="640"/>
      <c r="BU33" s="640"/>
      <c r="BV33" s="640"/>
      <c r="BW33" s="640"/>
      <c r="BX33" s="677">
        <v>98.7</v>
      </c>
      <c r="BY33" s="640"/>
      <c r="BZ33" s="640"/>
      <c r="CA33" s="640"/>
      <c r="CB33" s="688"/>
      <c r="CD33" s="656" t="s">
        <v>325</v>
      </c>
      <c r="CE33" s="657"/>
      <c r="CF33" s="657"/>
      <c r="CG33" s="657"/>
      <c r="CH33" s="657"/>
      <c r="CI33" s="657"/>
      <c r="CJ33" s="657"/>
      <c r="CK33" s="657"/>
      <c r="CL33" s="657"/>
      <c r="CM33" s="657"/>
      <c r="CN33" s="657"/>
      <c r="CO33" s="657"/>
      <c r="CP33" s="657"/>
      <c r="CQ33" s="658"/>
      <c r="CR33" s="659">
        <v>6360374</v>
      </c>
      <c r="CS33" s="669"/>
      <c r="CT33" s="669"/>
      <c r="CU33" s="669"/>
      <c r="CV33" s="669"/>
      <c r="CW33" s="669"/>
      <c r="CX33" s="669"/>
      <c r="CY33" s="670"/>
      <c r="CZ33" s="662">
        <v>37.1</v>
      </c>
      <c r="DA33" s="671"/>
      <c r="DB33" s="671"/>
      <c r="DC33" s="672"/>
      <c r="DD33" s="665">
        <v>5070190</v>
      </c>
      <c r="DE33" s="669"/>
      <c r="DF33" s="669"/>
      <c r="DG33" s="669"/>
      <c r="DH33" s="669"/>
      <c r="DI33" s="669"/>
      <c r="DJ33" s="669"/>
      <c r="DK33" s="670"/>
      <c r="DL33" s="665">
        <v>3788766</v>
      </c>
      <c r="DM33" s="669"/>
      <c r="DN33" s="669"/>
      <c r="DO33" s="669"/>
      <c r="DP33" s="669"/>
      <c r="DQ33" s="669"/>
      <c r="DR33" s="669"/>
      <c r="DS33" s="669"/>
      <c r="DT33" s="669"/>
      <c r="DU33" s="669"/>
      <c r="DV33" s="670"/>
      <c r="DW33" s="662">
        <v>37.700000000000003</v>
      </c>
      <c r="DX33" s="671"/>
      <c r="DY33" s="671"/>
      <c r="DZ33" s="671"/>
      <c r="EA33" s="671"/>
      <c r="EB33" s="671"/>
      <c r="EC33" s="698"/>
    </row>
    <row r="34" spans="2:133" ht="11.25" customHeight="1" x14ac:dyDescent="0.15">
      <c r="B34" s="656" t="s">
        <v>326</v>
      </c>
      <c r="C34" s="657"/>
      <c r="D34" s="657"/>
      <c r="E34" s="657"/>
      <c r="F34" s="657"/>
      <c r="G34" s="657"/>
      <c r="H34" s="657"/>
      <c r="I34" s="657"/>
      <c r="J34" s="657"/>
      <c r="K34" s="657"/>
      <c r="L34" s="657"/>
      <c r="M34" s="657"/>
      <c r="N34" s="657"/>
      <c r="O34" s="657"/>
      <c r="P34" s="657"/>
      <c r="Q34" s="658"/>
      <c r="R34" s="659">
        <v>874186</v>
      </c>
      <c r="S34" s="660"/>
      <c r="T34" s="660"/>
      <c r="U34" s="660"/>
      <c r="V34" s="660"/>
      <c r="W34" s="660"/>
      <c r="X34" s="660"/>
      <c r="Y34" s="661"/>
      <c r="Z34" s="685">
        <v>4.8</v>
      </c>
      <c r="AA34" s="685"/>
      <c r="AB34" s="685"/>
      <c r="AC34" s="685"/>
      <c r="AD34" s="686" t="s">
        <v>129</v>
      </c>
      <c r="AE34" s="686"/>
      <c r="AF34" s="686"/>
      <c r="AG34" s="686"/>
      <c r="AH34" s="686"/>
      <c r="AI34" s="686"/>
      <c r="AJ34" s="686"/>
      <c r="AK34" s="686"/>
      <c r="AL34" s="662" t="s">
        <v>129</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327</v>
      </c>
      <c r="CE34" s="657"/>
      <c r="CF34" s="657"/>
      <c r="CG34" s="657"/>
      <c r="CH34" s="657"/>
      <c r="CI34" s="657"/>
      <c r="CJ34" s="657"/>
      <c r="CK34" s="657"/>
      <c r="CL34" s="657"/>
      <c r="CM34" s="657"/>
      <c r="CN34" s="657"/>
      <c r="CO34" s="657"/>
      <c r="CP34" s="657"/>
      <c r="CQ34" s="658"/>
      <c r="CR34" s="659">
        <v>2640060</v>
      </c>
      <c r="CS34" s="660"/>
      <c r="CT34" s="660"/>
      <c r="CU34" s="660"/>
      <c r="CV34" s="660"/>
      <c r="CW34" s="660"/>
      <c r="CX34" s="660"/>
      <c r="CY34" s="661"/>
      <c r="CZ34" s="662">
        <v>15.4</v>
      </c>
      <c r="DA34" s="671"/>
      <c r="DB34" s="671"/>
      <c r="DC34" s="672"/>
      <c r="DD34" s="665">
        <v>1907466</v>
      </c>
      <c r="DE34" s="660"/>
      <c r="DF34" s="660"/>
      <c r="DG34" s="660"/>
      <c r="DH34" s="660"/>
      <c r="DI34" s="660"/>
      <c r="DJ34" s="660"/>
      <c r="DK34" s="661"/>
      <c r="DL34" s="665">
        <v>1641755</v>
      </c>
      <c r="DM34" s="660"/>
      <c r="DN34" s="660"/>
      <c r="DO34" s="660"/>
      <c r="DP34" s="660"/>
      <c r="DQ34" s="660"/>
      <c r="DR34" s="660"/>
      <c r="DS34" s="660"/>
      <c r="DT34" s="660"/>
      <c r="DU34" s="660"/>
      <c r="DV34" s="661"/>
      <c r="DW34" s="662">
        <v>16.3</v>
      </c>
      <c r="DX34" s="671"/>
      <c r="DY34" s="671"/>
      <c r="DZ34" s="671"/>
      <c r="EA34" s="671"/>
      <c r="EB34" s="671"/>
      <c r="EC34" s="698"/>
    </row>
    <row r="35" spans="2:133" ht="11.25" customHeight="1" x14ac:dyDescent="0.15">
      <c r="B35" s="656" t="s">
        <v>328</v>
      </c>
      <c r="C35" s="657"/>
      <c r="D35" s="657"/>
      <c r="E35" s="657"/>
      <c r="F35" s="657"/>
      <c r="G35" s="657"/>
      <c r="H35" s="657"/>
      <c r="I35" s="657"/>
      <c r="J35" s="657"/>
      <c r="K35" s="657"/>
      <c r="L35" s="657"/>
      <c r="M35" s="657"/>
      <c r="N35" s="657"/>
      <c r="O35" s="657"/>
      <c r="P35" s="657"/>
      <c r="Q35" s="658"/>
      <c r="R35" s="659">
        <v>11517</v>
      </c>
      <c r="S35" s="660"/>
      <c r="T35" s="660"/>
      <c r="U35" s="660"/>
      <c r="V35" s="660"/>
      <c r="W35" s="660"/>
      <c r="X35" s="660"/>
      <c r="Y35" s="661"/>
      <c r="Z35" s="685">
        <v>0.1</v>
      </c>
      <c r="AA35" s="685"/>
      <c r="AB35" s="685"/>
      <c r="AC35" s="685"/>
      <c r="AD35" s="686">
        <v>936</v>
      </c>
      <c r="AE35" s="686"/>
      <c r="AF35" s="686"/>
      <c r="AG35" s="686"/>
      <c r="AH35" s="686"/>
      <c r="AI35" s="686"/>
      <c r="AJ35" s="686"/>
      <c r="AK35" s="686"/>
      <c r="AL35" s="662">
        <v>0</v>
      </c>
      <c r="AM35" s="663"/>
      <c r="AN35" s="663"/>
      <c r="AO35" s="687"/>
      <c r="AP35" s="357"/>
      <c r="AQ35" s="712" t="s">
        <v>329</v>
      </c>
      <c r="AR35" s="713"/>
      <c r="AS35" s="713"/>
      <c r="AT35" s="713"/>
      <c r="AU35" s="713"/>
      <c r="AV35" s="713"/>
      <c r="AW35" s="713"/>
      <c r="AX35" s="713"/>
      <c r="AY35" s="713"/>
      <c r="AZ35" s="713"/>
      <c r="BA35" s="713"/>
      <c r="BB35" s="713"/>
      <c r="BC35" s="713"/>
      <c r="BD35" s="713"/>
      <c r="BE35" s="713"/>
      <c r="BF35" s="714"/>
      <c r="BG35" s="712" t="s">
        <v>330</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331</v>
      </c>
      <c r="CE35" s="657"/>
      <c r="CF35" s="657"/>
      <c r="CG35" s="657"/>
      <c r="CH35" s="657"/>
      <c r="CI35" s="657"/>
      <c r="CJ35" s="657"/>
      <c r="CK35" s="657"/>
      <c r="CL35" s="657"/>
      <c r="CM35" s="657"/>
      <c r="CN35" s="657"/>
      <c r="CO35" s="657"/>
      <c r="CP35" s="657"/>
      <c r="CQ35" s="658"/>
      <c r="CR35" s="659">
        <v>127583</v>
      </c>
      <c r="CS35" s="669"/>
      <c r="CT35" s="669"/>
      <c r="CU35" s="669"/>
      <c r="CV35" s="669"/>
      <c r="CW35" s="669"/>
      <c r="CX35" s="669"/>
      <c r="CY35" s="670"/>
      <c r="CZ35" s="662">
        <v>0.7</v>
      </c>
      <c r="DA35" s="671"/>
      <c r="DB35" s="671"/>
      <c r="DC35" s="672"/>
      <c r="DD35" s="665">
        <v>107176</v>
      </c>
      <c r="DE35" s="669"/>
      <c r="DF35" s="669"/>
      <c r="DG35" s="669"/>
      <c r="DH35" s="669"/>
      <c r="DI35" s="669"/>
      <c r="DJ35" s="669"/>
      <c r="DK35" s="670"/>
      <c r="DL35" s="665">
        <v>106205</v>
      </c>
      <c r="DM35" s="669"/>
      <c r="DN35" s="669"/>
      <c r="DO35" s="669"/>
      <c r="DP35" s="669"/>
      <c r="DQ35" s="669"/>
      <c r="DR35" s="669"/>
      <c r="DS35" s="669"/>
      <c r="DT35" s="669"/>
      <c r="DU35" s="669"/>
      <c r="DV35" s="670"/>
      <c r="DW35" s="662">
        <v>1.1000000000000001</v>
      </c>
      <c r="DX35" s="671"/>
      <c r="DY35" s="671"/>
      <c r="DZ35" s="671"/>
      <c r="EA35" s="671"/>
      <c r="EB35" s="671"/>
      <c r="EC35" s="698"/>
    </row>
    <row r="36" spans="2:133" ht="11.25" customHeight="1" x14ac:dyDescent="0.15">
      <c r="B36" s="656" t="s">
        <v>332</v>
      </c>
      <c r="C36" s="657"/>
      <c r="D36" s="657"/>
      <c r="E36" s="657"/>
      <c r="F36" s="657"/>
      <c r="G36" s="657"/>
      <c r="H36" s="657"/>
      <c r="I36" s="657"/>
      <c r="J36" s="657"/>
      <c r="K36" s="657"/>
      <c r="L36" s="657"/>
      <c r="M36" s="657"/>
      <c r="N36" s="657"/>
      <c r="O36" s="657"/>
      <c r="P36" s="657"/>
      <c r="Q36" s="658"/>
      <c r="R36" s="659">
        <v>43672</v>
      </c>
      <c r="S36" s="660"/>
      <c r="T36" s="660"/>
      <c r="U36" s="660"/>
      <c r="V36" s="660"/>
      <c r="W36" s="660"/>
      <c r="X36" s="660"/>
      <c r="Y36" s="661"/>
      <c r="Z36" s="685">
        <v>0.2</v>
      </c>
      <c r="AA36" s="685"/>
      <c r="AB36" s="685"/>
      <c r="AC36" s="685"/>
      <c r="AD36" s="686" t="s">
        <v>129</v>
      </c>
      <c r="AE36" s="686"/>
      <c r="AF36" s="686"/>
      <c r="AG36" s="686"/>
      <c r="AH36" s="686"/>
      <c r="AI36" s="686"/>
      <c r="AJ36" s="686"/>
      <c r="AK36" s="686"/>
      <c r="AL36" s="662" t="s">
        <v>129</v>
      </c>
      <c r="AM36" s="663"/>
      <c r="AN36" s="663"/>
      <c r="AO36" s="687"/>
      <c r="AP36" s="357"/>
      <c r="AQ36" s="703" t="s">
        <v>333</v>
      </c>
      <c r="AR36" s="704"/>
      <c r="AS36" s="704"/>
      <c r="AT36" s="704"/>
      <c r="AU36" s="704"/>
      <c r="AV36" s="704"/>
      <c r="AW36" s="704"/>
      <c r="AX36" s="704"/>
      <c r="AY36" s="705"/>
      <c r="AZ36" s="706">
        <v>1817301</v>
      </c>
      <c r="BA36" s="707"/>
      <c r="BB36" s="707"/>
      <c r="BC36" s="707"/>
      <c r="BD36" s="707"/>
      <c r="BE36" s="707"/>
      <c r="BF36" s="708"/>
      <c r="BG36" s="709" t="s">
        <v>334</v>
      </c>
      <c r="BH36" s="710"/>
      <c r="BI36" s="710"/>
      <c r="BJ36" s="710"/>
      <c r="BK36" s="710"/>
      <c r="BL36" s="710"/>
      <c r="BM36" s="710"/>
      <c r="BN36" s="710"/>
      <c r="BO36" s="710"/>
      <c r="BP36" s="710"/>
      <c r="BQ36" s="710"/>
      <c r="BR36" s="710"/>
      <c r="BS36" s="710"/>
      <c r="BT36" s="710"/>
      <c r="BU36" s="711"/>
      <c r="BV36" s="706">
        <v>65483</v>
      </c>
      <c r="BW36" s="707"/>
      <c r="BX36" s="707"/>
      <c r="BY36" s="707"/>
      <c r="BZ36" s="707"/>
      <c r="CA36" s="707"/>
      <c r="CB36" s="708"/>
      <c r="CD36" s="656" t="s">
        <v>335</v>
      </c>
      <c r="CE36" s="657"/>
      <c r="CF36" s="657"/>
      <c r="CG36" s="657"/>
      <c r="CH36" s="657"/>
      <c r="CI36" s="657"/>
      <c r="CJ36" s="657"/>
      <c r="CK36" s="657"/>
      <c r="CL36" s="657"/>
      <c r="CM36" s="657"/>
      <c r="CN36" s="657"/>
      <c r="CO36" s="657"/>
      <c r="CP36" s="657"/>
      <c r="CQ36" s="658"/>
      <c r="CR36" s="659">
        <v>2128018</v>
      </c>
      <c r="CS36" s="660"/>
      <c r="CT36" s="660"/>
      <c r="CU36" s="660"/>
      <c r="CV36" s="660"/>
      <c r="CW36" s="660"/>
      <c r="CX36" s="660"/>
      <c r="CY36" s="661"/>
      <c r="CZ36" s="662">
        <v>12.4</v>
      </c>
      <c r="DA36" s="671"/>
      <c r="DB36" s="671"/>
      <c r="DC36" s="672"/>
      <c r="DD36" s="665">
        <v>1854101</v>
      </c>
      <c r="DE36" s="660"/>
      <c r="DF36" s="660"/>
      <c r="DG36" s="660"/>
      <c r="DH36" s="660"/>
      <c r="DI36" s="660"/>
      <c r="DJ36" s="660"/>
      <c r="DK36" s="661"/>
      <c r="DL36" s="665">
        <v>1307367</v>
      </c>
      <c r="DM36" s="660"/>
      <c r="DN36" s="660"/>
      <c r="DO36" s="660"/>
      <c r="DP36" s="660"/>
      <c r="DQ36" s="660"/>
      <c r="DR36" s="660"/>
      <c r="DS36" s="660"/>
      <c r="DT36" s="660"/>
      <c r="DU36" s="660"/>
      <c r="DV36" s="661"/>
      <c r="DW36" s="662">
        <v>13</v>
      </c>
      <c r="DX36" s="671"/>
      <c r="DY36" s="671"/>
      <c r="DZ36" s="671"/>
      <c r="EA36" s="671"/>
      <c r="EB36" s="671"/>
      <c r="EC36" s="698"/>
    </row>
    <row r="37" spans="2:133" ht="11.25" customHeight="1" x14ac:dyDescent="0.15">
      <c r="B37" s="656" t="s">
        <v>336</v>
      </c>
      <c r="C37" s="657"/>
      <c r="D37" s="657"/>
      <c r="E37" s="657"/>
      <c r="F37" s="657"/>
      <c r="G37" s="657"/>
      <c r="H37" s="657"/>
      <c r="I37" s="657"/>
      <c r="J37" s="657"/>
      <c r="K37" s="657"/>
      <c r="L37" s="657"/>
      <c r="M37" s="657"/>
      <c r="N37" s="657"/>
      <c r="O37" s="657"/>
      <c r="P37" s="657"/>
      <c r="Q37" s="658"/>
      <c r="R37" s="659">
        <v>798143</v>
      </c>
      <c r="S37" s="660"/>
      <c r="T37" s="660"/>
      <c r="U37" s="660"/>
      <c r="V37" s="660"/>
      <c r="W37" s="660"/>
      <c r="X37" s="660"/>
      <c r="Y37" s="661"/>
      <c r="Z37" s="685">
        <v>4.4000000000000004</v>
      </c>
      <c r="AA37" s="685"/>
      <c r="AB37" s="685"/>
      <c r="AC37" s="685"/>
      <c r="AD37" s="686" t="s">
        <v>129</v>
      </c>
      <c r="AE37" s="686"/>
      <c r="AF37" s="686"/>
      <c r="AG37" s="686"/>
      <c r="AH37" s="686"/>
      <c r="AI37" s="686"/>
      <c r="AJ37" s="686"/>
      <c r="AK37" s="686"/>
      <c r="AL37" s="662" t="s">
        <v>129</v>
      </c>
      <c r="AM37" s="663"/>
      <c r="AN37" s="663"/>
      <c r="AO37" s="687"/>
      <c r="AQ37" s="693" t="s">
        <v>337</v>
      </c>
      <c r="AR37" s="694"/>
      <c r="AS37" s="694"/>
      <c r="AT37" s="694"/>
      <c r="AU37" s="694"/>
      <c r="AV37" s="694"/>
      <c r="AW37" s="694"/>
      <c r="AX37" s="694"/>
      <c r="AY37" s="695"/>
      <c r="AZ37" s="659">
        <v>676147</v>
      </c>
      <c r="BA37" s="660"/>
      <c r="BB37" s="660"/>
      <c r="BC37" s="660"/>
      <c r="BD37" s="669"/>
      <c r="BE37" s="669"/>
      <c r="BF37" s="696"/>
      <c r="BG37" s="656" t="s">
        <v>338</v>
      </c>
      <c r="BH37" s="657"/>
      <c r="BI37" s="657"/>
      <c r="BJ37" s="657"/>
      <c r="BK37" s="657"/>
      <c r="BL37" s="657"/>
      <c r="BM37" s="657"/>
      <c r="BN37" s="657"/>
      <c r="BO37" s="657"/>
      <c r="BP37" s="657"/>
      <c r="BQ37" s="657"/>
      <c r="BR37" s="657"/>
      <c r="BS37" s="657"/>
      <c r="BT37" s="657"/>
      <c r="BU37" s="658"/>
      <c r="BV37" s="659">
        <v>52535</v>
      </c>
      <c r="BW37" s="660"/>
      <c r="BX37" s="660"/>
      <c r="BY37" s="660"/>
      <c r="BZ37" s="660"/>
      <c r="CA37" s="660"/>
      <c r="CB37" s="697"/>
      <c r="CD37" s="656" t="s">
        <v>339</v>
      </c>
      <c r="CE37" s="657"/>
      <c r="CF37" s="657"/>
      <c r="CG37" s="657"/>
      <c r="CH37" s="657"/>
      <c r="CI37" s="657"/>
      <c r="CJ37" s="657"/>
      <c r="CK37" s="657"/>
      <c r="CL37" s="657"/>
      <c r="CM37" s="657"/>
      <c r="CN37" s="657"/>
      <c r="CO37" s="657"/>
      <c r="CP37" s="657"/>
      <c r="CQ37" s="658"/>
      <c r="CR37" s="659">
        <v>1011408</v>
      </c>
      <c r="CS37" s="669"/>
      <c r="CT37" s="669"/>
      <c r="CU37" s="669"/>
      <c r="CV37" s="669"/>
      <c r="CW37" s="669"/>
      <c r="CX37" s="669"/>
      <c r="CY37" s="670"/>
      <c r="CZ37" s="662">
        <v>5.9</v>
      </c>
      <c r="DA37" s="671"/>
      <c r="DB37" s="671"/>
      <c r="DC37" s="672"/>
      <c r="DD37" s="665">
        <v>1011408</v>
      </c>
      <c r="DE37" s="669"/>
      <c r="DF37" s="669"/>
      <c r="DG37" s="669"/>
      <c r="DH37" s="669"/>
      <c r="DI37" s="669"/>
      <c r="DJ37" s="669"/>
      <c r="DK37" s="670"/>
      <c r="DL37" s="665">
        <v>804011</v>
      </c>
      <c r="DM37" s="669"/>
      <c r="DN37" s="669"/>
      <c r="DO37" s="669"/>
      <c r="DP37" s="669"/>
      <c r="DQ37" s="669"/>
      <c r="DR37" s="669"/>
      <c r="DS37" s="669"/>
      <c r="DT37" s="669"/>
      <c r="DU37" s="669"/>
      <c r="DV37" s="670"/>
      <c r="DW37" s="662">
        <v>8</v>
      </c>
      <c r="DX37" s="671"/>
      <c r="DY37" s="671"/>
      <c r="DZ37" s="671"/>
      <c r="EA37" s="671"/>
      <c r="EB37" s="671"/>
      <c r="EC37" s="698"/>
    </row>
    <row r="38" spans="2:133" ht="11.25" customHeight="1" x14ac:dyDescent="0.15">
      <c r="B38" s="656" t="s">
        <v>340</v>
      </c>
      <c r="C38" s="657"/>
      <c r="D38" s="657"/>
      <c r="E38" s="657"/>
      <c r="F38" s="657"/>
      <c r="G38" s="657"/>
      <c r="H38" s="657"/>
      <c r="I38" s="657"/>
      <c r="J38" s="657"/>
      <c r="K38" s="657"/>
      <c r="L38" s="657"/>
      <c r="M38" s="657"/>
      <c r="N38" s="657"/>
      <c r="O38" s="657"/>
      <c r="P38" s="657"/>
      <c r="Q38" s="658"/>
      <c r="R38" s="659">
        <v>287280</v>
      </c>
      <c r="S38" s="660"/>
      <c r="T38" s="660"/>
      <c r="U38" s="660"/>
      <c r="V38" s="660"/>
      <c r="W38" s="660"/>
      <c r="X38" s="660"/>
      <c r="Y38" s="661"/>
      <c r="Z38" s="685">
        <v>1.6</v>
      </c>
      <c r="AA38" s="685"/>
      <c r="AB38" s="685"/>
      <c r="AC38" s="685"/>
      <c r="AD38" s="686" t="s">
        <v>129</v>
      </c>
      <c r="AE38" s="686"/>
      <c r="AF38" s="686"/>
      <c r="AG38" s="686"/>
      <c r="AH38" s="686"/>
      <c r="AI38" s="686"/>
      <c r="AJ38" s="686"/>
      <c r="AK38" s="686"/>
      <c r="AL38" s="662" t="s">
        <v>129</v>
      </c>
      <c r="AM38" s="663"/>
      <c r="AN38" s="663"/>
      <c r="AO38" s="687"/>
      <c r="AQ38" s="693" t="s">
        <v>341</v>
      </c>
      <c r="AR38" s="694"/>
      <c r="AS38" s="694"/>
      <c r="AT38" s="694"/>
      <c r="AU38" s="694"/>
      <c r="AV38" s="694"/>
      <c r="AW38" s="694"/>
      <c r="AX38" s="694"/>
      <c r="AY38" s="695"/>
      <c r="AZ38" s="659">
        <v>5375</v>
      </c>
      <c r="BA38" s="660"/>
      <c r="BB38" s="660"/>
      <c r="BC38" s="660"/>
      <c r="BD38" s="669"/>
      <c r="BE38" s="669"/>
      <c r="BF38" s="696"/>
      <c r="BG38" s="656" t="s">
        <v>342</v>
      </c>
      <c r="BH38" s="657"/>
      <c r="BI38" s="657"/>
      <c r="BJ38" s="657"/>
      <c r="BK38" s="657"/>
      <c r="BL38" s="657"/>
      <c r="BM38" s="657"/>
      <c r="BN38" s="657"/>
      <c r="BO38" s="657"/>
      <c r="BP38" s="657"/>
      <c r="BQ38" s="657"/>
      <c r="BR38" s="657"/>
      <c r="BS38" s="657"/>
      <c r="BT38" s="657"/>
      <c r="BU38" s="658"/>
      <c r="BV38" s="659">
        <v>5022</v>
      </c>
      <c r="BW38" s="660"/>
      <c r="BX38" s="660"/>
      <c r="BY38" s="660"/>
      <c r="BZ38" s="660"/>
      <c r="CA38" s="660"/>
      <c r="CB38" s="697"/>
      <c r="CD38" s="656" t="s">
        <v>343</v>
      </c>
      <c r="CE38" s="657"/>
      <c r="CF38" s="657"/>
      <c r="CG38" s="657"/>
      <c r="CH38" s="657"/>
      <c r="CI38" s="657"/>
      <c r="CJ38" s="657"/>
      <c r="CK38" s="657"/>
      <c r="CL38" s="657"/>
      <c r="CM38" s="657"/>
      <c r="CN38" s="657"/>
      <c r="CO38" s="657"/>
      <c r="CP38" s="657"/>
      <c r="CQ38" s="658"/>
      <c r="CR38" s="659">
        <v>1135779</v>
      </c>
      <c r="CS38" s="660"/>
      <c r="CT38" s="660"/>
      <c r="CU38" s="660"/>
      <c r="CV38" s="660"/>
      <c r="CW38" s="660"/>
      <c r="CX38" s="660"/>
      <c r="CY38" s="661"/>
      <c r="CZ38" s="662">
        <v>6.6</v>
      </c>
      <c r="DA38" s="671"/>
      <c r="DB38" s="671"/>
      <c r="DC38" s="672"/>
      <c r="DD38" s="665">
        <v>914703</v>
      </c>
      <c r="DE38" s="660"/>
      <c r="DF38" s="660"/>
      <c r="DG38" s="660"/>
      <c r="DH38" s="660"/>
      <c r="DI38" s="660"/>
      <c r="DJ38" s="660"/>
      <c r="DK38" s="661"/>
      <c r="DL38" s="665">
        <v>733439</v>
      </c>
      <c r="DM38" s="660"/>
      <c r="DN38" s="660"/>
      <c r="DO38" s="660"/>
      <c r="DP38" s="660"/>
      <c r="DQ38" s="660"/>
      <c r="DR38" s="660"/>
      <c r="DS38" s="660"/>
      <c r="DT38" s="660"/>
      <c r="DU38" s="660"/>
      <c r="DV38" s="661"/>
      <c r="DW38" s="662">
        <v>7.3</v>
      </c>
      <c r="DX38" s="671"/>
      <c r="DY38" s="671"/>
      <c r="DZ38" s="671"/>
      <c r="EA38" s="671"/>
      <c r="EB38" s="671"/>
      <c r="EC38" s="698"/>
    </row>
    <row r="39" spans="2:133" ht="11.25" customHeight="1" x14ac:dyDescent="0.15">
      <c r="B39" s="656" t="s">
        <v>344</v>
      </c>
      <c r="C39" s="657"/>
      <c r="D39" s="657"/>
      <c r="E39" s="657"/>
      <c r="F39" s="657"/>
      <c r="G39" s="657"/>
      <c r="H39" s="657"/>
      <c r="I39" s="657"/>
      <c r="J39" s="657"/>
      <c r="K39" s="657"/>
      <c r="L39" s="657"/>
      <c r="M39" s="657"/>
      <c r="N39" s="657"/>
      <c r="O39" s="657"/>
      <c r="P39" s="657"/>
      <c r="Q39" s="658"/>
      <c r="R39" s="659">
        <v>524283</v>
      </c>
      <c r="S39" s="660"/>
      <c r="T39" s="660"/>
      <c r="U39" s="660"/>
      <c r="V39" s="660"/>
      <c r="W39" s="660"/>
      <c r="X39" s="660"/>
      <c r="Y39" s="661"/>
      <c r="Z39" s="685">
        <v>2.9</v>
      </c>
      <c r="AA39" s="685"/>
      <c r="AB39" s="685"/>
      <c r="AC39" s="685"/>
      <c r="AD39" s="686">
        <v>57940</v>
      </c>
      <c r="AE39" s="686"/>
      <c r="AF39" s="686"/>
      <c r="AG39" s="686"/>
      <c r="AH39" s="686"/>
      <c r="AI39" s="686"/>
      <c r="AJ39" s="686"/>
      <c r="AK39" s="686"/>
      <c r="AL39" s="662">
        <v>0.6</v>
      </c>
      <c r="AM39" s="663"/>
      <c r="AN39" s="663"/>
      <c r="AO39" s="687"/>
      <c r="AQ39" s="693" t="s">
        <v>345</v>
      </c>
      <c r="AR39" s="694"/>
      <c r="AS39" s="694"/>
      <c r="AT39" s="694"/>
      <c r="AU39" s="694"/>
      <c r="AV39" s="694"/>
      <c r="AW39" s="694"/>
      <c r="AX39" s="694"/>
      <c r="AY39" s="695"/>
      <c r="AZ39" s="659" t="s">
        <v>129</v>
      </c>
      <c r="BA39" s="660"/>
      <c r="BB39" s="660"/>
      <c r="BC39" s="660"/>
      <c r="BD39" s="669"/>
      <c r="BE39" s="669"/>
      <c r="BF39" s="696"/>
      <c r="BG39" s="656" t="s">
        <v>346</v>
      </c>
      <c r="BH39" s="657"/>
      <c r="BI39" s="657"/>
      <c r="BJ39" s="657"/>
      <c r="BK39" s="657"/>
      <c r="BL39" s="657"/>
      <c r="BM39" s="657"/>
      <c r="BN39" s="657"/>
      <c r="BO39" s="657"/>
      <c r="BP39" s="657"/>
      <c r="BQ39" s="657"/>
      <c r="BR39" s="657"/>
      <c r="BS39" s="657"/>
      <c r="BT39" s="657"/>
      <c r="BU39" s="658"/>
      <c r="BV39" s="659">
        <v>7805</v>
      </c>
      <c r="BW39" s="660"/>
      <c r="BX39" s="660"/>
      <c r="BY39" s="660"/>
      <c r="BZ39" s="660"/>
      <c r="CA39" s="660"/>
      <c r="CB39" s="697"/>
      <c r="CD39" s="656" t="s">
        <v>347</v>
      </c>
      <c r="CE39" s="657"/>
      <c r="CF39" s="657"/>
      <c r="CG39" s="657"/>
      <c r="CH39" s="657"/>
      <c r="CI39" s="657"/>
      <c r="CJ39" s="657"/>
      <c r="CK39" s="657"/>
      <c r="CL39" s="657"/>
      <c r="CM39" s="657"/>
      <c r="CN39" s="657"/>
      <c r="CO39" s="657"/>
      <c r="CP39" s="657"/>
      <c r="CQ39" s="658"/>
      <c r="CR39" s="659">
        <v>21408</v>
      </c>
      <c r="CS39" s="669"/>
      <c r="CT39" s="669"/>
      <c r="CU39" s="669"/>
      <c r="CV39" s="669"/>
      <c r="CW39" s="669"/>
      <c r="CX39" s="669"/>
      <c r="CY39" s="670"/>
      <c r="CZ39" s="662">
        <v>0.1</v>
      </c>
      <c r="DA39" s="671"/>
      <c r="DB39" s="671"/>
      <c r="DC39" s="672"/>
      <c r="DD39" s="665">
        <v>20000</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8"/>
    </row>
    <row r="40" spans="2:133" ht="11.25" customHeight="1" x14ac:dyDescent="0.15">
      <c r="B40" s="656" t="s">
        <v>348</v>
      </c>
      <c r="C40" s="657"/>
      <c r="D40" s="657"/>
      <c r="E40" s="657"/>
      <c r="F40" s="657"/>
      <c r="G40" s="657"/>
      <c r="H40" s="657"/>
      <c r="I40" s="657"/>
      <c r="J40" s="657"/>
      <c r="K40" s="657"/>
      <c r="L40" s="657"/>
      <c r="M40" s="657"/>
      <c r="N40" s="657"/>
      <c r="O40" s="657"/>
      <c r="P40" s="657"/>
      <c r="Q40" s="658"/>
      <c r="R40" s="659">
        <v>2438912</v>
      </c>
      <c r="S40" s="660"/>
      <c r="T40" s="660"/>
      <c r="U40" s="660"/>
      <c r="V40" s="660"/>
      <c r="W40" s="660"/>
      <c r="X40" s="660"/>
      <c r="Y40" s="661"/>
      <c r="Z40" s="685">
        <v>13.4</v>
      </c>
      <c r="AA40" s="685"/>
      <c r="AB40" s="685"/>
      <c r="AC40" s="685"/>
      <c r="AD40" s="686" t="s">
        <v>129</v>
      </c>
      <c r="AE40" s="686"/>
      <c r="AF40" s="686"/>
      <c r="AG40" s="686"/>
      <c r="AH40" s="686"/>
      <c r="AI40" s="686"/>
      <c r="AJ40" s="686"/>
      <c r="AK40" s="686"/>
      <c r="AL40" s="662" t="s">
        <v>129</v>
      </c>
      <c r="AM40" s="663"/>
      <c r="AN40" s="663"/>
      <c r="AO40" s="687"/>
      <c r="AQ40" s="693" t="s">
        <v>349</v>
      </c>
      <c r="AR40" s="694"/>
      <c r="AS40" s="694"/>
      <c r="AT40" s="694"/>
      <c r="AU40" s="694"/>
      <c r="AV40" s="694"/>
      <c r="AW40" s="694"/>
      <c r="AX40" s="694"/>
      <c r="AY40" s="695"/>
      <c r="AZ40" s="659" t="s">
        <v>129</v>
      </c>
      <c r="BA40" s="660"/>
      <c r="BB40" s="660"/>
      <c r="BC40" s="660"/>
      <c r="BD40" s="669"/>
      <c r="BE40" s="669"/>
      <c r="BF40" s="696"/>
      <c r="BG40" s="699" t="s">
        <v>350</v>
      </c>
      <c r="BH40" s="700"/>
      <c r="BI40" s="700"/>
      <c r="BJ40" s="700"/>
      <c r="BK40" s="700"/>
      <c r="BL40" s="358"/>
      <c r="BM40" s="657" t="s">
        <v>351</v>
      </c>
      <c r="BN40" s="657"/>
      <c r="BO40" s="657"/>
      <c r="BP40" s="657"/>
      <c r="BQ40" s="657"/>
      <c r="BR40" s="657"/>
      <c r="BS40" s="657"/>
      <c r="BT40" s="657"/>
      <c r="BU40" s="658"/>
      <c r="BV40" s="659">
        <v>106</v>
      </c>
      <c r="BW40" s="660"/>
      <c r="BX40" s="660"/>
      <c r="BY40" s="660"/>
      <c r="BZ40" s="660"/>
      <c r="CA40" s="660"/>
      <c r="CB40" s="697"/>
      <c r="CD40" s="656" t="s">
        <v>352</v>
      </c>
      <c r="CE40" s="657"/>
      <c r="CF40" s="657"/>
      <c r="CG40" s="657"/>
      <c r="CH40" s="657"/>
      <c r="CI40" s="657"/>
      <c r="CJ40" s="657"/>
      <c r="CK40" s="657"/>
      <c r="CL40" s="657"/>
      <c r="CM40" s="657"/>
      <c r="CN40" s="657"/>
      <c r="CO40" s="657"/>
      <c r="CP40" s="657"/>
      <c r="CQ40" s="658"/>
      <c r="CR40" s="659">
        <v>307526</v>
      </c>
      <c r="CS40" s="660"/>
      <c r="CT40" s="660"/>
      <c r="CU40" s="660"/>
      <c r="CV40" s="660"/>
      <c r="CW40" s="660"/>
      <c r="CX40" s="660"/>
      <c r="CY40" s="661"/>
      <c r="CZ40" s="662">
        <v>1.8</v>
      </c>
      <c r="DA40" s="671"/>
      <c r="DB40" s="671"/>
      <c r="DC40" s="672"/>
      <c r="DD40" s="665">
        <v>266744</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8"/>
    </row>
    <row r="41" spans="2:133" ht="11.25" customHeight="1" x14ac:dyDescent="0.15">
      <c r="B41" s="656" t="s">
        <v>353</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3" t="s">
        <v>354</v>
      </c>
      <c r="AR41" s="694"/>
      <c r="AS41" s="694"/>
      <c r="AT41" s="694"/>
      <c r="AU41" s="694"/>
      <c r="AV41" s="694"/>
      <c r="AW41" s="694"/>
      <c r="AX41" s="694"/>
      <c r="AY41" s="695"/>
      <c r="AZ41" s="659">
        <v>256658</v>
      </c>
      <c r="BA41" s="660"/>
      <c r="BB41" s="660"/>
      <c r="BC41" s="660"/>
      <c r="BD41" s="669"/>
      <c r="BE41" s="669"/>
      <c r="BF41" s="696"/>
      <c r="BG41" s="699"/>
      <c r="BH41" s="700"/>
      <c r="BI41" s="700"/>
      <c r="BJ41" s="700"/>
      <c r="BK41" s="700"/>
      <c r="BL41" s="358"/>
      <c r="BM41" s="657" t="s">
        <v>355</v>
      </c>
      <c r="BN41" s="657"/>
      <c r="BO41" s="657"/>
      <c r="BP41" s="657"/>
      <c r="BQ41" s="657"/>
      <c r="BR41" s="657"/>
      <c r="BS41" s="657"/>
      <c r="BT41" s="657"/>
      <c r="BU41" s="658"/>
      <c r="BV41" s="659" t="s">
        <v>129</v>
      </c>
      <c r="BW41" s="660"/>
      <c r="BX41" s="660"/>
      <c r="BY41" s="660"/>
      <c r="BZ41" s="660"/>
      <c r="CA41" s="660"/>
      <c r="CB41" s="697"/>
      <c r="CD41" s="656" t="s">
        <v>356</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357</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690" t="s">
        <v>358</v>
      </c>
      <c r="AR42" s="691"/>
      <c r="AS42" s="691"/>
      <c r="AT42" s="691"/>
      <c r="AU42" s="691"/>
      <c r="AV42" s="691"/>
      <c r="AW42" s="691"/>
      <c r="AX42" s="691"/>
      <c r="AY42" s="692"/>
      <c r="AZ42" s="639">
        <v>879121</v>
      </c>
      <c r="BA42" s="673"/>
      <c r="BB42" s="673"/>
      <c r="BC42" s="673"/>
      <c r="BD42" s="640"/>
      <c r="BE42" s="640"/>
      <c r="BF42" s="688"/>
      <c r="BG42" s="701"/>
      <c r="BH42" s="702"/>
      <c r="BI42" s="702"/>
      <c r="BJ42" s="702"/>
      <c r="BK42" s="702"/>
      <c r="BL42" s="359"/>
      <c r="BM42" s="637" t="s">
        <v>359</v>
      </c>
      <c r="BN42" s="637"/>
      <c r="BO42" s="637"/>
      <c r="BP42" s="637"/>
      <c r="BQ42" s="637"/>
      <c r="BR42" s="637"/>
      <c r="BS42" s="637"/>
      <c r="BT42" s="637"/>
      <c r="BU42" s="638"/>
      <c r="BV42" s="639">
        <v>315</v>
      </c>
      <c r="BW42" s="673"/>
      <c r="BX42" s="673"/>
      <c r="BY42" s="673"/>
      <c r="BZ42" s="673"/>
      <c r="CA42" s="673"/>
      <c r="CB42" s="689"/>
      <c r="CD42" s="656" t="s">
        <v>360</v>
      </c>
      <c r="CE42" s="657"/>
      <c r="CF42" s="657"/>
      <c r="CG42" s="657"/>
      <c r="CH42" s="657"/>
      <c r="CI42" s="657"/>
      <c r="CJ42" s="657"/>
      <c r="CK42" s="657"/>
      <c r="CL42" s="657"/>
      <c r="CM42" s="657"/>
      <c r="CN42" s="657"/>
      <c r="CO42" s="657"/>
      <c r="CP42" s="657"/>
      <c r="CQ42" s="658"/>
      <c r="CR42" s="659">
        <v>3802476</v>
      </c>
      <c r="CS42" s="669"/>
      <c r="CT42" s="669"/>
      <c r="CU42" s="669"/>
      <c r="CV42" s="669"/>
      <c r="CW42" s="669"/>
      <c r="CX42" s="669"/>
      <c r="CY42" s="670"/>
      <c r="CZ42" s="662">
        <v>22.2</v>
      </c>
      <c r="DA42" s="671"/>
      <c r="DB42" s="671"/>
      <c r="DC42" s="672"/>
      <c r="DD42" s="665">
        <v>509151</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361</v>
      </c>
      <c r="C43" s="657"/>
      <c r="D43" s="657"/>
      <c r="E43" s="657"/>
      <c r="F43" s="657"/>
      <c r="G43" s="657"/>
      <c r="H43" s="657"/>
      <c r="I43" s="657"/>
      <c r="J43" s="657"/>
      <c r="K43" s="657"/>
      <c r="L43" s="657"/>
      <c r="M43" s="657"/>
      <c r="N43" s="657"/>
      <c r="O43" s="657"/>
      <c r="P43" s="657"/>
      <c r="Q43" s="658"/>
      <c r="R43" s="659">
        <v>550412</v>
      </c>
      <c r="S43" s="660"/>
      <c r="T43" s="660"/>
      <c r="U43" s="660"/>
      <c r="V43" s="660"/>
      <c r="W43" s="660"/>
      <c r="X43" s="660"/>
      <c r="Y43" s="661"/>
      <c r="Z43" s="685">
        <v>3</v>
      </c>
      <c r="AA43" s="685"/>
      <c r="AB43" s="685"/>
      <c r="AC43" s="685"/>
      <c r="AD43" s="686" t="s">
        <v>129</v>
      </c>
      <c r="AE43" s="686"/>
      <c r="AF43" s="686"/>
      <c r="AG43" s="686"/>
      <c r="AH43" s="686"/>
      <c r="AI43" s="686"/>
      <c r="AJ43" s="686"/>
      <c r="AK43" s="686"/>
      <c r="AL43" s="662" t="s">
        <v>129</v>
      </c>
      <c r="AM43" s="663"/>
      <c r="AN43" s="663"/>
      <c r="AO43" s="687"/>
      <c r="CD43" s="656" t="s">
        <v>362</v>
      </c>
      <c r="CE43" s="657"/>
      <c r="CF43" s="657"/>
      <c r="CG43" s="657"/>
      <c r="CH43" s="657"/>
      <c r="CI43" s="657"/>
      <c r="CJ43" s="657"/>
      <c r="CK43" s="657"/>
      <c r="CL43" s="657"/>
      <c r="CM43" s="657"/>
      <c r="CN43" s="657"/>
      <c r="CO43" s="657"/>
      <c r="CP43" s="657"/>
      <c r="CQ43" s="658"/>
      <c r="CR43" s="659">
        <v>14143</v>
      </c>
      <c r="CS43" s="669"/>
      <c r="CT43" s="669"/>
      <c r="CU43" s="669"/>
      <c r="CV43" s="669"/>
      <c r="CW43" s="669"/>
      <c r="CX43" s="669"/>
      <c r="CY43" s="670"/>
      <c r="CZ43" s="662">
        <v>0.1</v>
      </c>
      <c r="DA43" s="671"/>
      <c r="DB43" s="671"/>
      <c r="DC43" s="672"/>
      <c r="DD43" s="665">
        <v>14143</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363</v>
      </c>
      <c r="C44" s="637"/>
      <c r="D44" s="637"/>
      <c r="E44" s="637"/>
      <c r="F44" s="637"/>
      <c r="G44" s="637"/>
      <c r="H44" s="637"/>
      <c r="I44" s="637"/>
      <c r="J44" s="637"/>
      <c r="K44" s="637"/>
      <c r="L44" s="637"/>
      <c r="M44" s="637"/>
      <c r="N44" s="637"/>
      <c r="O44" s="637"/>
      <c r="P44" s="637"/>
      <c r="Q44" s="638"/>
      <c r="R44" s="639">
        <v>18253846</v>
      </c>
      <c r="S44" s="673"/>
      <c r="T44" s="673"/>
      <c r="U44" s="673"/>
      <c r="V44" s="673"/>
      <c r="W44" s="673"/>
      <c r="X44" s="673"/>
      <c r="Y44" s="674"/>
      <c r="Z44" s="675">
        <v>100</v>
      </c>
      <c r="AA44" s="675"/>
      <c r="AB44" s="675"/>
      <c r="AC44" s="675"/>
      <c r="AD44" s="676">
        <v>9491354</v>
      </c>
      <c r="AE44" s="676"/>
      <c r="AF44" s="676"/>
      <c r="AG44" s="676"/>
      <c r="AH44" s="676"/>
      <c r="AI44" s="676"/>
      <c r="AJ44" s="676"/>
      <c r="AK44" s="676"/>
      <c r="AL44" s="642">
        <v>100</v>
      </c>
      <c r="AM44" s="677"/>
      <c r="AN44" s="677"/>
      <c r="AO44" s="678"/>
      <c r="CD44" s="679" t="s">
        <v>310</v>
      </c>
      <c r="CE44" s="680"/>
      <c r="CF44" s="656" t="s">
        <v>364</v>
      </c>
      <c r="CG44" s="657"/>
      <c r="CH44" s="657"/>
      <c r="CI44" s="657"/>
      <c r="CJ44" s="657"/>
      <c r="CK44" s="657"/>
      <c r="CL44" s="657"/>
      <c r="CM44" s="657"/>
      <c r="CN44" s="657"/>
      <c r="CO44" s="657"/>
      <c r="CP44" s="657"/>
      <c r="CQ44" s="658"/>
      <c r="CR44" s="659">
        <v>3802476</v>
      </c>
      <c r="CS44" s="660"/>
      <c r="CT44" s="660"/>
      <c r="CU44" s="660"/>
      <c r="CV44" s="660"/>
      <c r="CW44" s="660"/>
      <c r="CX44" s="660"/>
      <c r="CY44" s="661"/>
      <c r="CZ44" s="662">
        <v>22.2</v>
      </c>
      <c r="DA44" s="663"/>
      <c r="DB44" s="663"/>
      <c r="DC44" s="664"/>
      <c r="DD44" s="665">
        <v>509151</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365</v>
      </c>
      <c r="CG45" s="657"/>
      <c r="CH45" s="657"/>
      <c r="CI45" s="657"/>
      <c r="CJ45" s="657"/>
      <c r="CK45" s="657"/>
      <c r="CL45" s="657"/>
      <c r="CM45" s="657"/>
      <c r="CN45" s="657"/>
      <c r="CO45" s="657"/>
      <c r="CP45" s="657"/>
      <c r="CQ45" s="658"/>
      <c r="CR45" s="659">
        <v>950112</v>
      </c>
      <c r="CS45" s="669"/>
      <c r="CT45" s="669"/>
      <c r="CU45" s="669"/>
      <c r="CV45" s="669"/>
      <c r="CW45" s="669"/>
      <c r="CX45" s="669"/>
      <c r="CY45" s="670"/>
      <c r="CZ45" s="662">
        <v>5.5</v>
      </c>
      <c r="DA45" s="671"/>
      <c r="DB45" s="671"/>
      <c r="DC45" s="672"/>
      <c r="DD45" s="665">
        <v>154805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366</v>
      </c>
      <c r="CD46" s="681"/>
      <c r="CE46" s="682"/>
      <c r="CF46" s="656" t="s">
        <v>367</v>
      </c>
      <c r="CG46" s="657"/>
      <c r="CH46" s="657"/>
      <c r="CI46" s="657"/>
      <c r="CJ46" s="657"/>
      <c r="CK46" s="657"/>
      <c r="CL46" s="657"/>
      <c r="CM46" s="657"/>
      <c r="CN46" s="657"/>
      <c r="CO46" s="657"/>
      <c r="CP46" s="657"/>
      <c r="CQ46" s="658"/>
      <c r="CR46" s="659">
        <v>2841033</v>
      </c>
      <c r="CS46" s="660"/>
      <c r="CT46" s="660"/>
      <c r="CU46" s="660"/>
      <c r="CV46" s="660"/>
      <c r="CW46" s="660"/>
      <c r="CX46" s="660"/>
      <c r="CY46" s="661"/>
      <c r="CZ46" s="662">
        <v>16.600000000000001</v>
      </c>
      <c r="DA46" s="663"/>
      <c r="DB46" s="663"/>
      <c r="DC46" s="664"/>
      <c r="DD46" s="665">
        <v>353615</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368</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369</v>
      </c>
      <c r="CG47" s="657"/>
      <c r="CH47" s="657"/>
      <c r="CI47" s="657"/>
      <c r="CJ47" s="657"/>
      <c r="CK47" s="657"/>
      <c r="CL47" s="657"/>
      <c r="CM47" s="657"/>
      <c r="CN47" s="657"/>
      <c r="CO47" s="657"/>
      <c r="CP47" s="657"/>
      <c r="CQ47" s="658"/>
      <c r="CR47" s="659" t="s">
        <v>129</v>
      </c>
      <c r="CS47" s="669"/>
      <c r="CT47" s="669"/>
      <c r="CU47" s="669"/>
      <c r="CV47" s="669"/>
      <c r="CW47" s="669"/>
      <c r="CX47" s="669"/>
      <c r="CY47" s="670"/>
      <c r="CZ47" s="662" t="s">
        <v>129</v>
      </c>
      <c r="DA47" s="671"/>
      <c r="DB47" s="671"/>
      <c r="DC47" s="672"/>
      <c r="DD47" s="665" t="s">
        <v>129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370</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371</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372</v>
      </c>
      <c r="CE49" s="637"/>
      <c r="CF49" s="637"/>
      <c r="CG49" s="637"/>
      <c r="CH49" s="637"/>
      <c r="CI49" s="637"/>
      <c r="CJ49" s="637"/>
      <c r="CK49" s="637"/>
      <c r="CL49" s="637"/>
      <c r="CM49" s="637"/>
      <c r="CN49" s="637"/>
      <c r="CO49" s="637"/>
      <c r="CP49" s="637"/>
      <c r="CQ49" s="638"/>
      <c r="CR49" s="639">
        <v>17126836</v>
      </c>
      <c r="CS49" s="640"/>
      <c r="CT49" s="640"/>
      <c r="CU49" s="640"/>
      <c r="CV49" s="640"/>
      <c r="CW49" s="640"/>
      <c r="CX49" s="640"/>
      <c r="CY49" s="641"/>
      <c r="CZ49" s="642">
        <v>100</v>
      </c>
      <c r="DA49" s="643"/>
      <c r="DB49" s="643"/>
      <c r="DC49" s="644"/>
      <c r="DD49" s="645">
        <v>9769717</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754" t="s">
        <v>373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55" t="s">
        <v>374</v>
      </c>
      <c r="DK2" s="756"/>
      <c r="DL2" s="756"/>
      <c r="DM2" s="756"/>
      <c r="DN2" s="756"/>
      <c r="DO2" s="757"/>
      <c r="DP2" s="209"/>
      <c r="DQ2" s="755" t="s">
        <v>375</v>
      </c>
      <c r="DR2" s="756"/>
      <c r="DS2" s="756"/>
      <c r="DT2" s="756"/>
      <c r="DU2" s="756"/>
      <c r="DV2" s="756"/>
      <c r="DW2" s="756"/>
      <c r="DX2" s="756"/>
      <c r="DY2" s="756"/>
      <c r="DZ2" s="757"/>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6" customFormat="1" ht="26.25" customHeight="1" thickBot="1" x14ac:dyDescent="0.2">
      <c r="A4" s="758" t="s">
        <v>376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3"/>
      <c r="BA4" s="213"/>
      <c r="BB4" s="213"/>
      <c r="BC4" s="213"/>
      <c r="BD4" s="213"/>
      <c r="BE4" s="214"/>
      <c r="BF4" s="214"/>
      <c r="BG4" s="214"/>
      <c r="BH4" s="214"/>
      <c r="BI4" s="214"/>
      <c r="BJ4" s="214"/>
      <c r="BK4" s="214"/>
      <c r="BL4" s="214"/>
      <c r="BM4" s="214"/>
      <c r="BN4" s="214"/>
      <c r="BO4" s="214"/>
      <c r="BP4" s="214"/>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5"/>
    </row>
    <row r="5" spans="1:131" s="216" customFormat="1" ht="26.25" customHeight="1" x14ac:dyDescent="0.15">
      <c r="A5" s="760" t="s">
        <v>378</v>
      </c>
      <c r="B5" s="761"/>
      <c r="C5" s="761"/>
      <c r="D5" s="761"/>
      <c r="E5" s="761"/>
      <c r="F5" s="761"/>
      <c r="G5" s="761"/>
      <c r="H5" s="761"/>
      <c r="I5" s="761"/>
      <c r="J5" s="761"/>
      <c r="K5" s="761"/>
      <c r="L5" s="761"/>
      <c r="M5" s="761"/>
      <c r="N5" s="761"/>
      <c r="O5" s="761"/>
      <c r="P5" s="762"/>
      <c r="Q5" s="766" t="s">
        <v>379</v>
      </c>
      <c r="R5" s="767"/>
      <c r="S5" s="767"/>
      <c r="T5" s="767"/>
      <c r="U5" s="768"/>
      <c r="V5" s="766" t="s">
        <v>380</v>
      </c>
      <c r="W5" s="767"/>
      <c r="X5" s="767"/>
      <c r="Y5" s="767"/>
      <c r="Z5" s="768"/>
      <c r="AA5" s="766" t="s">
        <v>381</v>
      </c>
      <c r="AB5" s="767"/>
      <c r="AC5" s="767"/>
      <c r="AD5" s="767"/>
      <c r="AE5" s="767"/>
      <c r="AF5" s="772" t="s">
        <v>382</v>
      </c>
      <c r="AG5" s="767"/>
      <c r="AH5" s="767"/>
      <c r="AI5" s="767"/>
      <c r="AJ5" s="773"/>
      <c r="AK5" s="767" t="s">
        <v>383</v>
      </c>
      <c r="AL5" s="767"/>
      <c r="AM5" s="767"/>
      <c r="AN5" s="767"/>
      <c r="AO5" s="768"/>
      <c r="AP5" s="766" t="s">
        <v>384</v>
      </c>
      <c r="AQ5" s="767"/>
      <c r="AR5" s="767"/>
      <c r="AS5" s="767"/>
      <c r="AT5" s="768"/>
      <c r="AU5" s="766" t="s">
        <v>385</v>
      </c>
      <c r="AV5" s="767"/>
      <c r="AW5" s="767"/>
      <c r="AX5" s="767"/>
      <c r="AY5" s="773"/>
      <c r="AZ5" s="213"/>
      <c r="BA5" s="213"/>
      <c r="BB5" s="213"/>
      <c r="BC5" s="213"/>
      <c r="BD5" s="213"/>
      <c r="BE5" s="214"/>
      <c r="BF5" s="214"/>
      <c r="BG5" s="214"/>
      <c r="BH5" s="214"/>
      <c r="BI5" s="214"/>
      <c r="BJ5" s="214"/>
      <c r="BK5" s="214"/>
      <c r="BL5" s="214"/>
      <c r="BM5" s="214"/>
      <c r="BN5" s="214"/>
      <c r="BO5" s="214"/>
      <c r="BP5" s="214"/>
      <c r="BQ5" s="760" t="s">
        <v>386</v>
      </c>
      <c r="BR5" s="761"/>
      <c r="BS5" s="761"/>
      <c r="BT5" s="761"/>
      <c r="BU5" s="761"/>
      <c r="BV5" s="761"/>
      <c r="BW5" s="761"/>
      <c r="BX5" s="761"/>
      <c r="BY5" s="761"/>
      <c r="BZ5" s="761"/>
      <c r="CA5" s="761"/>
      <c r="CB5" s="761"/>
      <c r="CC5" s="761"/>
      <c r="CD5" s="761"/>
      <c r="CE5" s="761"/>
      <c r="CF5" s="761"/>
      <c r="CG5" s="762"/>
      <c r="CH5" s="766" t="s">
        <v>387</v>
      </c>
      <c r="CI5" s="767"/>
      <c r="CJ5" s="767"/>
      <c r="CK5" s="767"/>
      <c r="CL5" s="768"/>
      <c r="CM5" s="766" t="s">
        <v>388</v>
      </c>
      <c r="CN5" s="767"/>
      <c r="CO5" s="767"/>
      <c r="CP5" s="767"/>
      <c r="CQ5" s="768"/>
      <c r="CR5" s="766" t="s">
        <v>389</v>
      </c>
      <c r="CS5" s="767"/>
      <c r="CT5" s="767"/>
      <c r="CU5" s="767"/>
      <c r="CV5" s="768"/>
      <c r="CW5" s="766" t="s">
        <v>390</v>
      </c>
      <c r="CX5" s="767"/>
      <c r="CY5" s="767"/>
      <c r="CZ5" s="767"/>
      <c r="DA5" s="768"/>
      <c r="DB5" s="766" t="s">
        <v>391</v>
      </c>
      <c r="DC5" s="767"/>
      <c r="DD5" s="767"/>
      <c r="DE5" s="767"/>
      <c r="DF5" s="768"/>
      <c r="DG5" s="796" t="s">
        <v>392</v>
      </c>
      <c r="DH5" s="797"/>
      <c r="DI5" s="797"/>
      <c r="DJ5" s="797"/>
      <c r="DK5" s="798"/>
      <c r="DL5" s="796" t="s">
        <v>393</v>
      </c>
      <c r="DM5" s="797"/>
      <c r="DN5" s="797"/>
      <c r="DO5" s="797"/>
      <c r="DP5" s="798"/>
      <c r="DQ5" s="766" t="s">
        <v>394</v>
      </c>
      <c r="DR5" s="767"/>
      <c r="DS5" s="767"/>
      <c r="DT5" s="767"/>
      <c r="DU5" s="768"/>
      <c r="DV5" s="766" t="s">
        <v>385</v>
      </c>
      <c r="DW5" s="767"/>
      <c r="DX5" s="767"/>
      <c r="DY5" s="767"/>
      <c r="DZ5" s="773"/>
      <c r="EA5" s="215"/>
    </row>
    <row r="6" spans="1:131" s="21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3"/>
      <c r="BA6" s="213"/>
      <c r="BB6" s="213"/>
      <c r="BC6" s="213"/>
      <c r="BD6" s="213"/>
      <c r="BE6" s="214"/>
      <c r="BF6" s="214"/>
      <c r="BG6" s="214"/>
      <c r="BH6" s="214"/>
      <c r="BI6" s="214"/>
      <c r="BJ6" s="214"/>
      <c r="BK6" s="214"/>
      <c r="BL6" s="214"/>
      <c r="BM6" s="214"/>
      <c r="BN6" s="214"/>
      <c r="BO6" s="214"/>
      <c r="BP6" s="21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5"/>
    </row>
    <row r="7" spans="1:131" s="216" customFormat="1" ht="26.25" customHeight="1" thickTop="1" x14ac:dyDescent="0.15">
      <c r="A7" s="217">
        <v>1</v>
      </c>
      <c r="B7" s="782" t="s">
        <v>395</v>
      </c>
      <c r="C7" s="783"/>
      <c r="D7" s="783"/>
      <c r="E7" s="783"/>
      <c r="F7" s="783"/>
      <c r="G7" s="783"/>
      <c r="H7" s="783"/>
      <c r="I7" s="783"/>
      <c r="J7" s="783"/>
      <c r="K7" s="783"/>
      <c r="L7" s="783"/>
      <c r="M7" s="783"/>
      <c r="N7" s="783"/>
      <c r="O7" s="783"/>
      <c r="P7" s="784"/>
      <c r="Q7" s="785">
        <v>18254</v>
      </c>
      <c r="R7" s="786"/>
      <c r="S7" s="786"/>
      <c r="T7" s="786"/>
      <c r="U7" s="786"/>
      <c r="V7" s="786">
        <v>17127</v>
      </c>
      <c r="W7" s="786"/>
      <c r="X7" s="786"/>
      <c r="Y7" s="786"/>
      <c r="Z7" s="786"/>
      <c r="AA7" s="786">
        <v>1127</v>
      </c>
      <c r="AB7" s="786"/>
      <c r="AC7" s="786"/>
      <c r="AD7" s="786"/>
      <c r="AE7" s="787"/>
      <c r="AF7" s="788">
        <v>1076</v>
      </c>
      <c r="AG7" s="789"/>
      <c r="AH7" s="789"/>
      <c r="AI7" s="789"/>
      <c r="AJ7" s="790"/>
      <c r="AK7" s="791">
        <v>798</v>
      </c>
      <c r="AL7" s="792"/>
      <c r="AM7" s="792"/>
      <c r="AN7" s="792"/>
      <c r="AO7" s="792"/>
      <c r="AP7" s="792">
        <v>8451</v>
      </c>
      <c r="AQ7" s="792"/>
      <c r="AR7" s="792"/>
      <c r="AS7" s="792"/>
      <c r="AT7" s="792"/>
      <c r="AU7" s="793"/>
      <c r="AV7" s="793"/>
      <c r="AW7" s="793"/>
      <c r="AX7" s="793"/>
      <c r="AY7" s="794"/>
      <c r="AZ7" s="213"/>
      <c r="BA7" s="213"/>
      <c r="BB7" s="213"/>
      <c r="BC7" s="213"/>
      <c r="BD7" s="213"/>
      <c r="BE7" s="214"/>
      <c r="BF7" s="214"/>
      <c r="BG7" s="214"/>
      <c r="BH7" s="214"/>
      <c r="BI7" s="214"/>
      <c r="BJ7" s="214"/>
      <c r="BK7" s="214"/>
      <c r="BL7" s="214"/>
      <c r="BM7" s="214"/>
      <c r="BN7" s="214"/>
      <c r="BO7" s="214"/>
      <c r="BP7" s="214"/>
      <c r="BQ7" s="217">
        <v>1</v>
      </c>
      <c r="BR7" s="218"/>
      <c r="BS7" s="779" t="s">
        <v>595</v>
      </c>
      <c r="BT7" s="780"/>
      <c r="BU7" s="780"/>
      <c r="BV7" s="780"/>
      <c r="BW7" s="780"/>
      <c r="BX7" s="780"/>
      <c r="BY7" s="780"/>
      <c r="BZ7" s="780"/>
      <c r="CA7" s="780"/>
      <c r="CB7" s="780"/>
      <c r="CC7" s="780"/>
      <c r="CD7" s="780"/>
      <c r="CE7" s="780"/>
      <c r="CF7" s="780"/>
      <c r="CG7" s="795"/>
      <c r="CH7" s="776">
        <v>3</v>
      </c>
      <c r="CI7" s="777"/>
      <c r="CJ7" s="777"/>
      <c r="CK7" s="777"/>
      <c r="CL7" s="778"/>
      <c r="CM7" s="776">
        <v>97</v>
      </c>
      <c r="CN7" s="777"/>
      <c r="CO7" s="777"/>
      <c r="CP7" s="777"/>
      <c r="CQ7" s="778"/>
      <c r="CR7" s="776">
        <v>1</v>
      </c>
      <c r="CS7" s="777"/>
      <c r="CT7" s="777"/>
      <c r="CU7" s="777"/>
      <c r="CV7" s="778"/>
      <c r="CW7" s="776" t="s">
        <v>594</v>
      </c>
      <c r="CX7" s="777"/>
      <c r="CY7" s="777"/>
      <c r="CZ7" s="777"/>
      <c r="DA7" s="778"/>
      <c r="DB7" s="776" t="s">
        <v>594</v>
      </c>
      <c r="DC7" s="777"/>
      <c r="DD7" s="777"/>
      <c r="DE7" s="777"/>
      <c r="DF7" s="778"/>
      <c r="DG7" s="776" t="s">
        <v>594</v>
      </c>
      <c r="DH7" s="777"/>
      <c r="DI7" s="777"/>
      <c r="DJ7" s="777"/>
      <c r="DK7" s="778"/>
      <c r="DL7" s="776" t="s">
        <v>594</v>
      </c>
      <c r="DM7" s="777"/>
      <c r="DN7" s="777"/>
      <c r="DO7" s="777"/>
      <c r="DP7" s="778"/>
      <c r="DQ7" s="776" t="s">
        <v>594</v>
      </c>
      <c r="DR7" s="777"/>
      <c r="DS7" s="777"/>
      <c r="DT7" s="777"/>
      <c r="DU7" s="778"/>
      <c r="DV7" s="779"/>
      <c r="DW7" s="780"/>
      <c r="DX7" s="780"/>
      <c r="DY7" s="780"/>
      <c r="DZ7" s="781"/>
      <c r="EA7" s="215"/>
    </row>
    <row r="8" spans="1:131" s="216" customFormat="1" ht="26.25" customHeight="1" x14ac:dyDescent="0.15">
      <c r="A8" s="21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13"/>
      <c r="BA8" s="213"/>
      <c r="BB8" s="213"/>
      <c r="BC8" s="213"/>
      <c r="BD8" s="213"/>
      <c r="BE8" s="214"/>
      <c r="BF8" s="214"/>
      <c r="BG8" s="214"/>
      <c r="BH8" s="214"/>
      <c r="BI8" s="214"/>
      <c r="BJ8" s="214"/>
      <c r="BK8" s="214"/>
      <c r="BL8" s="214"/>
      <c r="BM8" s="214"/>
      <c r="BN8" s="214"/>
      <c r="BO8" s="214"/>
      <c r="BP8" s="214"/>
      <c r="BQ8" s="219">
        <v>2</v>
      </c>
      <c r="BR8" s="22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5"/>
    </row>
    <row r="9" spans="1:131" s="216" customFormat="1" ht="26.25" customHeight="1" x14ac:dyDescent="0.15">
      <c r="A9" s="21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3"/>
      <c r="BA9" s="213"/>
      <c r="BB9" s="213"/>
      <c r="BC9" s="213"/>
      <c r="BD9" s="213"/>
      <c r="BE9" s="214"/>
      <c r="BF9" s="214"/>
      <c r="BG9" s="214"/>
      <c r="BH9" s="214"/>
      <c r="BI9" s="214"/>
      <c r="BJ9" s="214"/>
      <c r="BK9" s="214"/>
      <c r="BL9" s="214"/>
      <c r="BM9" s="214"/>
      <c r="BN9" s="214"/>
      <c r="BO9" s="214"/>
      <c r="BP9" s="214"/>
      <c r="BQ9" s="219">
        <v>3</v>
      </c>
      <c r="BR9" s="22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5"/>
    </row>
    <row r="10" spans="1:131" s="216" customFormat="1" ht="26.25" customHeight="1" x14ac:dyDescent="0.15">
      <c r="A10" s="21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3"/>
      <c r="BA10" s="213"/>
      <c r="BB10" s="213"/>
      <c r="BC10" s="213"/>
      <c r="BD10" s="213"/>
      <c r="BE10" s="214"/>
      <c r="BF10" s="214"/>
      <c r="BG10" s="214"/>
      <c r="BH10" s="214"/>
      <c r="BI10" s="214"/>
      <c r="BJ10" s="214"/>
      <c r="BK10" s="214"/>
      <c r="BL10" s="214"/>
      <c r="BM10" s="214"/>
      <c r="BN10" s="214"/>
      <c r="BO10" s="214"/>
      <c r="BP10" s="214"/>
      <c r="BQ10" s="219">
        <v>4</v>
      </c>
      <c r="BR10" s="22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5"/>
    </row>
    <row r="11" spans="1:131" s="216" customFormat="1" ht="26.25" customHeight="1" x14ac:dyDescent="0.15">
      <c r="A11" s="21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3"/>
      <c r="BA11" s="213"/>
      <c r="BB11" s="213"/>
      <c r="BC11" s="213"/>
      <c r="BD11" s="213"/>
      <c r="BE11" s="214"/>
      <c r="BF11" s="214"/>
      <c r="BG11" s="214"/>
      <c r="BH11" s="214"/>
      <c r="BI11" s="214"/>
      <c r="BJ11" s="214"/>
      <c r="BK11" s="214"/>
      <c r="BL11" s="214"/>
      <c r="BM11" s="214"/>
      <c r="BN11" s="214"/>
      <c r="BO11" s="214"/>
      <c r="BP11" s="214"/>
      <c r="BQ11" s="219">
        <v>5</v>
      </c>
      <c r="BR11" s="22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5"/>
    </row>
    <row r="12" spans="1:131" s="216" customFormat="1" ht="26.25" customHeight="1" x14ac:dyDescent="0.15">
      <c r="A12" s="21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3"/>
      <c r="BA12" s="213"/>
      <c r="BB12" s="213"/>
      <c r="BC12" s="213"/>
      <c r="BD12" s="213"/>
      <c r="BE12" s="214"/>
      <c r="BF12" s="214"/>
      <c r="BG12" s="214"/>
      <c r="BH12" s="214"/>
      <c r="BI12" s="214"/>
      <c r="BJ12" s="214"/>
      <c r="BK12" s="214"/>
      <c r="BL12" s="214"/>
      <c r="BM12" s="214"/>
      <c r="BN12" s="214"/>
      <c r="BO12" s="214"/>
      <c r="BP12" s="214"/>
      <c r="BQ12" s="219">
        <v>6</v>
      </c>
      <c r="BR12" s="22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5"/>
    </row>
    <row r="13" spans="1:131" s="216" customFormat="1" ht="26.25" customHeight="1" x14ac:dyDescent="0.15">
      <c r="A13" s="21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3"/>
      <c r="BA13" s="213"/>
      <c r="BB13" s="213"/>
      <c r="BC13" s="213"/>
      <c r="BD13" s="213"/>
      <c r="BE13" s="214"/>
      <c r="BF13" s="214"/>
      <c r="BG13" s="214"/>
      <c r="BH13" s="214"/>
      <c r="BI13" s="214"/>
      <c r="BJ13" s="214"/>
      <c r="BK13" s="214"/>
      <c r="BL13" s="214"/>
      <c r="BM13" s="214"/>
      <c r="BN13" s="214"/>
      <c r="BO13" s="214"/>
      <c r="BP13" s="214"/>
      <c r="BQ13" s="219">
        <v>7</v>
      </c>
      <c r="BR13" s="22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5"/>
    </row>
    <row r="14" spans="1:131" s="216" customFormat="1" ht="26.25" customHeight="1" x14ac:dyDescent="0.15">
      <c r="A14" s="21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3"/>
      <c r="BA14" s="213"/>
      <c r="BB14" s="213"/>
      <c r="BC14" s="213"/>
      <c r="BD14" s="213"/>
      <c r="BE14" s="214"/>
      <c r="BF14" s="214"/>
      <c r="BG14" s="214"/>
      <c r="BH14" s="214"/>
      <c r="BI14" s="214"/>
      <c r="BJ14" s="214"/>
      <c r="BK14" s="214"/>
      <c r="BL14" s="214"/>
      <c r="BM14" s="214"/>
      <c r="BN14" s="214"/>
      <c r="BO14" s="214"/>
      <c r="BP14" s="214"/>
      <c r="BQ14" s="219">
        <v>8</v>
      </c>
      <c r="BR14" s="22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5"/>
    </row>
    <row r="15" spans="1:131" s="216" customFormat="1" ht="26.25" customHeight="1" x14ac:dyDescent="0.15">
      <c r="A15" s="21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3"/>
      <c r="BA15" s="213"/>
      <c r="BB15" s="213"/>
      <c r="BC15" s="213"/>
      <c r="BD15" s="213"/>
      <c r="BE15" s="214"/>
      <c r="BF15" s="214"/>
      <c r="BG15" s="214"/>
      <c r="BH15" s="214"/>
      <c r="BI15" s="214"/>
      <c r="BJ15" s="214"/>
      <c r="BK15" s="214"/>
      <c r="BL15" s="214"/>
      <c r="BM15" s="214"/>
      <c r="BN15" s="214"/>
      <c r="BO15" s="214"/>
      <c r="BP15" s="214"/>
      <c r="BQ15" s="219">
        <v>9</v>
      </c>
      <c r="BR15" s="22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5"/>
    </row>
    <row r="16" spans="1:131" s="216" customFormat="1" ht="26.25" customHeight="1" x14ac:dyDescent="0.15">
      <c r="A16" s="21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3"/>
      <c r="BA16" s="213"/>
      <c r="BB16" s="213"/>
      <c r="BC16" s="213"/>
      <c r="BD16" s="213"/>
      <c r="BE16" s="214"/>
      <c r="BF16" s="214"/>
      <c r="BG16" s="214"/>
      <c r="BH16" s="214"/>
      <c r="BI16" s="214"/>
      <c r="BJ16" s="214"/>
      <c r="BK16" s="214"/>
      <c r="BL16" s="214"/>
      <c r="BM16" s="214"/>
      <c r="BN16" s="214"/>
      <c r="BO16" s="214"/>
      <c r="BP16" s="214"/>
      <c r="BQ16" s="219">
        <v>10</v>
      </c>
      <c r="BR16" s="22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5"/>
    </row>
    <row r="17" spans="1:131" s="216" customFormat="1" ht="26.25" customHeight="1" x14ac:dyDescent="0.15">
      <c r="A17" s="21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3"/>
      <c r="BA17" s="213"/>
      <c r="BB17" s="213"/>
      <c r="BC17" s="213"/>
      <c r="BD17" s="213"/>
      <c r="BE17" s="214"/>
      <c r="BF17" s="214"/>
      <c r="BG17" s="214"/>
      <c r="BH17" s="214"/>
      <c r="BI17" s="214"/>
      <c r="BJ17" s="214"/>
      <c r="BK17" s="214"/>
      <c r="BL17" s="214"/>
      <c r="BM17" s="214"/>
      <c r="BN17" s="214"/>
      <c r="BO17" s="214"/>
      <c r="BP17" s="214"/>
      <c r="BQ17" s="219">
        <v>11</v>
      </c>
      <c r="BR17" s="22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5"/>
    </row>
    <row r="18" spans="1:131" s="216" customFormat="1" ht="26.25" customHeight="1" x14ac:dyDescent="0.15">
      <c r="A18" s="21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3"/>
      <c r="BA18" s="213"/>
      <c r="BB18" s="213"/>
      <c r="BC18" s="213"/>
      <c r="BD18" s="213"/>
      <c r="BE18" s="214"/>
      <c r="BF18" s="214"/>
      <c r="BG18" s="214"/>
      <c r="BH18" s="214"/>
      <c r="BI18" s="214"/>
      <c r="BJ18" s="214"/>
      <c r="BK18" s="214"/>
      <c r="BL18" s="214"/>
      <c r="BM18" s="214"/>
      <c r="BN18" s="214"/>
      <c r="BO18" s="214"/>
      <c r="BP18" s="214"/>
      <c r="BQ18" s="219">
        <v>12</v>
      </c>
      <c r="BR18" s="22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5"/>
    </row>
    <row r="19" spans="1:131" s="216" customFormat="1" ht="26.25" customHeight="1" x14ac:dyDescent="0.15">
      <c r="A19" s="21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3"/>
      <c r="BA19" s="213"/>
      <c r="BB19" s="213"/>
      <c r="BC19" s="213"/>
      <c r="BD19" s="213"/>
      <c r="BE19" s="214"/>
      <c r="BF19" s="214"/>
      <c r="BG19" s="214"/>
      <c r="BH19" s="214"/>
      <c r="BI19" s="214"/>
      <c r="BJ19" s="214"/>
      <c r="BK19" s="214"/>
      <c r="BL19" s="214"/>
      <c r="BM19" s="214"/>
      <c r="BN19" s="214"/>
      <c r="BO19" s="214"/>
      <c r="BP19" s="214"/>
      <c r="BQ19" s="219">
        <v>13</v>
      </c>
      <c r="BR19" s="22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5"/>
    </row>
    <row r="20" spans="1:131" s="216" customFormat="1" ht="26.25" customHeight="1" x14ac:dyDescent="0.15">
      <c r="A20" s="21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3"/>
      <c r="BA20" s="213"/>
      <c r="BB20" s="213"/>
      <c r="BC20" s="213"/>
      <c r="BD20" s="213"/>
      <c r="BE20" s="214"/>
      <c r="BF20" s="214"/>
      <c r="BG20" s="214"/>
      <c r="BH20" s="214"/>
      <c r="BI20" s="214"/>
      <c r="BJ20" s="214"/>
      <c r="BK20" s="214"/>
      <c r="BL20" s="214"/>
      <c r="BM20" s="214"/>
      <c r="BN20" s="214"/>
      <c r="BO20" s="214"/>
      <c r="BP20" s="214"/>
      <c r="BQ20" s="219">
        <v>14</v>
      </c>
      <c r="BR20" s="22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5"/>
    </row>
    <row r="21" spans="1:131" s="216" customFormat="1" ht="26.25" customHeight="1" thickBot="1" x14ac:dyDescent="0.2">
      <c r="A21" s="21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3"/>
      <c r="BA21" s="213"/>
      <c r="BB21" s="213"/>
      <c r="BC21" s="213"/>
      <c r="BD21" s="213"/>
      <c r="BE21" s="214"/>
      <c r="BF21" s="214"/>
      <c r="BG21" s="214"/>
      <c r="BH21" s="214"/>
      <c r="BI21" s="214"/>
      <c r="BJ21" s="214"/>
      <c r="BK21" s="214"/>
      <c r="BL21" s="214"/>
      <c r="BM21" s="214"/>
      <c r="BN21" s="214"/>
      <c r="BO21" s="214"/>
      <c r="BP21" s="214"/>
      <c r="BQ21" s="219">
        <v>15</v>
      </c>
      <c r="BR21" s="22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5"/>
    </row>
    <row r="22" spans="1:131" s="216" customFormat="1" ht="26.25" customHeight="1" x14ac:dyDescent="0.15">
      <c r="A22" s="21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396</v>
      </c>
      <c r="BA22" s="839"/>
      <c r="BB22" s="839"/>
      <c r="BC22" s="839"/>
      <c r="BD22" s="840"/>
      <c r="BE22" s="214"/>
      <c r="BF22" s="214"/>
      <c r="BG22" s="214"/>
      <c r="BH22" s="214"/>
      <c r="BI22" s="214"/>
      <c r="BJ22" s="214"/>
      <c r="BK22" s="214"/>
      <c r="BL22" s="214"/>
      <c r="BM22" s="214"/>
      <c r="BN22" s="214"/>
      <c r="BO22" s="214"/>
      <c r="BP22" s="214"/>
      <c r="BQ22" s="219">
        <v>16</v>
      </c>
      <c r="BR22" s="22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5"/>
    </row>
    <row r="23" spans="1:131" s="216" customFormat="1" ht="26.25" customHeight="1" thickBot="1" x14ac:dyDescent="0.2">
      <c r="A23" s="221" t="s">
        <v>397</v>
      </c>
      <c r="B23" s="822" t="s">
        <v>398</v>
      </c>
      <c r="C23" s="823"/>
      <c r="D23" s="823"/>
      <c r="E23" s="823"/>
      <c r="F23" s="823"/>
      <c r="G23" s="823"/>
      <c r="H23" s="823"/>
      <c r="I23" s="823"/>
      <c r="J23" s="823"/>
      <c r="K23" s="823"/>
      <c r="L23" s="823"/>
      <c r="M23" s="823"/>
      <c r="N23" s="823"/>
      <c r="O23" s="823"/>
      <c r="P23" s="824"/>
      <c r="Q23" s="825">
        <v>18254</v>
      </c>
      <c r="R23" s="826"/>
      <c r="S23" s="826"/>
      <c r="T23" s="826"/>
      <c r="U23" s="826"/>
      <c r="V23" s="826">
        <v>17127</v>
      </c>
      <c r="W23" s="826"/>
      <c r="X23" s="826"/>
      <c r="Y23" s="826"/>
      <c r="Z23" s="826"/>
      <c r="AA23" s="826">
        <v>1127</v>
      </c>
      <c r="AB23" s="826"/>
      <c r="AC23" s="826"/>
      <c r="AD23" s="826"/>
      <c r="AE23" s="827"/>
      <c r="AF23" s="828">
        <v>1076</v>
      </c>
      <c r="AG23" s="826"/>
      <c r="AH23" s="826"/>
      <c r="AI23" s="826"/>
      <c r="AJ23" s="829"/>
      <c r="AK23" s="830"/>
      <c r="AL23" s="831"/>
      <c r="AM23" s="831"/>
      <c r="AN23" s="831"/>
      <c r="AO23" s="831"/>
      <c r="AP23" s="826">
        <v>8451</v>
      </c>
      <c r="AQ23" s="826"/>
      <c r="AR23" s="826"/>
      <c r="AS23" s="826"/>
      <c r="AT23" s="826"/>
      <c r="AU23" s="842"/>
      <c r="AV23" s="842"/>
      <c r="AW23" s="842"/>
      <c r="AX23" s="842"/>
      <c r="AY23" s="843"/>
      <c r="AZ23" s="844" t="s">
        <v>129</v>
      </c>
      <c r="BA23" s="845"/>
      <c r="BB23" s="845"/>
      <c r="BC23" s="845"/>
      <c r="BD23" s="846"/>
      <c r="BE23" s="214"/>
      <c r="BF23" s="214"/>
      <c r="BG23" s="214"/>
      <c r="BH23" s="214"/>
      <c r="BI23" s="214"/>
      <c r="BJ23" s="214"/>
      <c r="BK23" s="214"/>
      <c r="BL23" s="214"/>
      <c r="BM23" s="214"/>
      <c r="BN23" s="214"/>
      <c r="BO23" s="214"/>
      <c r="BP23" s="214"/>
      <c r="BQ23" s="219">
        <v>17</v>
      </c>
      <c r="BR23" s="22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5"/>
    </row>
    <row r="24" spans="1:131" s="216" customFormat="1" ht="26.25" customHeight="1" x14ac:dyDescent="0.15">
      <c r="A24" s="841" t="s">
        <v>399</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3"/>
      <c r="BA24" s="213"/>
      <c r="BB24" s="213"/>
      <c r="BC24" s="213"/>
      <c r="BD24" s="213"/>
      <c r="BE24" s="214"/>
      <c r="BF24" s="214"/>
      <c r="BG24" s="214"/>
      <c r="BH24" s="214"/>
      <c r="BI24" s="214"/>
      <c r="BJ24" s="214"/>
      <c r="BK24" s="214"/>
      <c r="BL24" s="214"/>
      <c r="BM24" s="214"/>
      <c r="BN24" s="214"/>
      <c r="BO24" s="214"/>
      <c r="BP24" s="214"/>
      <c r="BQ24" s="219">
        <v>18</v>
      </c>
      <c r="BR24" s="22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5"/>
    </row>
    <row r="25" spans="1:131" ht="26.25" customHeight="1" thickBot="1" x14ac:dyDescent="0.2">
      <c r="A25" s="758" t="s">
        <v>400</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3"/>
      <c r="BK25" s="213"/>
      <c r="BL25" s="213"/>
      <c r="BM25" s="213"/>
      <c r="BN25" s="213"/>
      <c r="BO25" s="222"/>
      <c r="BP25" s="222"/>
      <c r="BQ25" s="219">
        <v>19</v>
      </c>
      <c r="BR25" s="22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1"/>
    </row>
    <row r="26" spans="1:131" ht="26.25" customHeight="1" x14ac:dyDescent="0.15">
      <c r="A26" s="760" t="s">
        <v>378</v>
      </c>
      <c r="B26" s="761"/>
      <c r="C26" s="761"/>
      <c r="D26" s="761"/>
      <c r="E26" s="761"/>
      <c r="F26" s="761"/>
      <c r="G26" s="761"/>
      <c r="H26" s="761"/>
      <c r="I26" s="761"/>
      <c r="J26" s="761"/>
      <c r="K26" s="761"/>
      <c r="L26" s="761"/>
      <c r="M26" s="761"/>
      <c r="N26" s="761"/>
      <c r="O26" s="761"/>
      <c r="P26" s="762"/>
      <c r="Q26" s="766" t="s">
        <v>401</v>
      </c>
      <c r="R26" s="767"/>
      <c r="S26" s="767"/>
      <c r="T26" s="767"/>
      <c r="U26" s="768"/>
      <c r="V26" s="766" t="s">
        <v>402</v>
      </c>
      <c r="W26" s="767"/>
      <c r="X26" s="767"/>
      <c r="Y26" s="767"/>
      <c r="Z26" s="768"/>
      <c r="AA26" s="766" t="s">
        <v>403</v>
      </c>
      <c r="AB26" s="767"/>
      <c r="AC26" s="767"/>
      <c r="AD26" s="767"/>
      <c r="AE26" s="767"/>
      <c r="AF26" s="847" t="s">
        <v>404</v>
      </c>
      <c r="AG26" s="848"/>
      <c r="AH26" s="848"/>
      <c r="AI26" s="848"/>
      <c r="AJ26" s="849"/>
      <c r="AK26" s="767" t="s">
        <v>405</v>
      </c>
      <c r="AL26" s="767"/>
      <c r="AM26" s="767"/>
      <c r="AN26" s="767"/>
      <c r="AO26" s="768"/>
      <c r="AP26" s="766" t="s">
        <v>406</v>
      </c>
      <c r="AQ26" s="767"/>
      <c r="AR26" s="767"/>
      <c r="AS26" s="767"/>
      <c r="AT26" s="768"/>
      <c r="AU26" s="766" t="s">
        <v>407</v>
      </c>
      <c r="AV26" s="767"/>
      <c r="AW26" s="767"/>
      <c r="AX26" s="767"/>
      <c r="AY26" s="768"/>
      <c r="AZ26" s="766" t="s">
        <v>408</v>
      </c>
      <c r="BA26" s="767"/>
      <c r="BB26" s="767"/>
      <c r="BC26" s="767"/>
      <c r="BD26" s="768"/>
      <c r="BE26" s="766" t="s">
        <v>385</v>
      </c>
      <c r="BF26" s="767"/>
      <c r="BG26" s="767"/>
      <c r="BH26" s="767"/>
      <c r="BI26" s="773"/>
      <c r="BJ26" s="213"/>
      <c r="BK26" s="213"/>
      <c r="BL26" s="213"/>
      <c r="BM26" s="213"/>
      <c r="BN26" s="213"/>
      <c r="BO26" s="222"/>
      <c r="BP26" s="222"/>
      <c r="BQ26" s="219">
        <v>20</v>
      </c>
      <c r="BR26" s="22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3"/>
      <c r="BK27" s="213"/>
      <c r="BL27" s="213"/>
      <c r="BM27" s="213"/>
      <c r="BN27" s="213"/>
      <c r="BO27" s="222"/>
      <c r="BP27" s="222"/>
      <c r="BQ27" s="219">
        <v>21</v>
      </c>
      <c r="BR27" s="22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1"/>
    </row>
    <row r="28" spans="1:131" ht="26.25" customHeight="1" thickTop="1" x14ac:dyDescent="0.15">
      <c r="A28" s="223">
        <v>1</v>
      </c>
      <c r="B28" s="782" t="s">
        <v>409</v>
      </c>
      <c r="C28" s="783"/>
      <c r="D28" s="783"/>
      <c r="E28" s="783"/>
      <c r="F28" s="783"/>
      <c r="G28" s="783"/>
      <c r="H28" s="783"/>
      <c r="I28" s="783"/>
      <c r="J28" s="783"/>
      <c r="K28" s="783"/>
      <c r="L28" s="783"/>
      <c r="M28" s="783"/>
      <c r="N28" s="783"/>
      <c r="O28" s="783"/>
      <c r="P28" s="784"/>
      <c r="Q28" s="855">
        <v>3710</v>
      </c>
      <c r="R28" s="856"/>
      <c r="S28" s="856"/>
      <c r="T28" s="856"/>
      <c r="U28" s="856"/>
      <c r="V28" s="856">
        <v>3644</v>
      </c>
      <c r="W28" s="856"/>
      <c r="X28" s="856"/>
      <c r="Y28" s="856"/>
      <c r="Z28" s="856"/>
      <c r="AA28" s="856">
        <v>65</v>
      </c>
      <c r="AB28" s="856"/>
      <c r="AC28" s="856"/>
      <c r="AD28" s="856"/>
      <c r="AE28" s="857"/>
      <c r="AF28" s="858">
        <v>65</v>
      </c>
      <c r="AG28" s="856"/>
      <c r="AH28" s="856"/>
      <c r="AI28" s="856"/>
      <c r="AJ28" s="859"/>
      <c r="AK28" s="860">
        <v>280</v>
      </c>
      <c r="AL28" s="861"/>
      <c r="AM28" s="861"/>
      <c r="AN28" s="861"/>
      <c r="AO28" s="861"/>
      <c r="AP28" s="861" t="s">
        <v>594</v>
      </c>
      <c r="AQ28" s="861"/>
      <c r="AR28" s="861"/>
      <c r="AS28" s="861"/>
      <c r="AT28" s="861"/>
      <c r="AU28" s="861" t="s">
        <v>594</v>
      </c>
      <c r="AV28" s="861"/>
      <c r="AW28" s="861"/>
      <c r="AX28" s="861"/>
      <c r="AY28" s="861"/>
      <c r="AZ28" s="862" t="s">
        <v>594</v>
      </c>
      <c r="BA28" s="862"/>
      <c r="BB28" s="862"/>
      <c r="BC28" s="862"/>
      <c r="BD28" s="862"/>
      <c r="BE28" s="853"/>
      <c r="BF28" s="853"/>
      <c r="BG28" s="853"/>
      <c r="BH28" s="853"/>
      <c r="BI28" s="854"/>
      <c r="BJ28" s="213"/>
      <c r="BK28" s="213"/>
      <c r="BL28" s="213"/>
      <c r="BM28" s="213"/>
      <c r="BN28" s="213"/>
      <c r="BO28" s="222"/>
      <c r="BP28" s="222"/>
      <c r="BQ28" s="219">
        <v>22</v>
      </c>
      <c r="BR28" s="22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1"/>
    </row>
    <row r="29" spans="1:131" ht="26.25" customHeight="1" x14ac:dyDescent="0.15">
      <c r="A29" s="223">
        <v>2</v>
      </c>
      <c r="B29" s="813" t="s">
        <v>410</v>
      </c>
      <c r="C29" s="814"/>
      <c r="D29" s="814"/>
      <c r="E29" s="814"/>
      <c r="F29" s="814"/>
      <c r="G29" s="814"/>
      <c r="H29" s="814"/>
      <c r="I29" s="814"/>
      <c r="J29" s="814"/>
      <c r="K29" s="814"/>
      <c r="L29" s="814"/>
      <c r="M29" s="814"/>
      <c r="N29" s="814"/>
      <c r="O29" s="814"/>
      <c r="P29" s="815"/>
      <c r="Q29" s="816">
        <v>2779</v>
      </c>
      <c r="R29" s="817"/>
      <c r="S29" s="817"/>
      <c r="T29" s="817"/>
      <c r="U29" s="817"/>
      <c r="V29" s="817">
        <v>2665</v>
      </c>
      <c r="W29" s="817"/>
      <c r="X29" s="817"/>
      <c r="Y29" s="817"/>
      <c r="Z29" s="817"/>
      <c r="AA29" s="817">
        <v>114</v>
      </c>
      <c r="AB29" s="817"/>
      <c r="AC29" s="817"/>
      <c r="AD29" s="817"/>
      <c r="AE29" s="818"/>
      <c r="AF29" s="819">
        <v>113</v>
      </c>
      <c r="AG29" s="820"/>
      <c r="AH29" s="820"/>
      <c r="AI29" s="820"/>
      <c r="AJ29" s="821"/>
      <c r="AK29" s="867">
        <v>513</v>
      </c>
      <c r="AL29" s="863"/>
      <c r="AM29" s="863"/>
      <c r="AN29" s="863"/>
      <c r="AO29" s="863"/>
      <c r="AP29" s="863" t="s">
        <v>594</v>
      </c>
      <c r="AQ29" s="863"/>
      <c r="AR29" s="863"/>
      <c r="AS29" s="863"/>
      <c r="AT29" s="863"/>
      <c r="AU29" s="863" t="s">
        <v>594</v>
      </c>
      <c r="AV29" s="863"/>
      <c r="AW29" s="863"/>
      <c r="AX29" s="863"/>
      <c r="AY29" s="863"/>
      <c r="AZ29" s="864" t="s">
        <v>594</v>
      </c>
      <c r="BA29" s="864"/>
      <c r="BB29" s="864"/>
      <c r="BC29" s="864"/>
      <c r="BD29" s="864"/>
      <c r="BE29" s="865"/>
      <c r="BF29" s="865"/>
      <c r="BG29" s="865"/>
      <c r="BH29" s="865"/>
      <c r="BI29" s="866"/>
      <c r="BJ29" s="213"/>
      <c r="BK29" s="213"/>
      <c r="BL29" s="213"/>
      <c r="BM29" s="213"/>
      <c r="BN29" s="213"/>
      <c r="BO29" s="222"/>
      <c r="BP29" s="222"/>
      <c r="BQ29" s="219">
        <v>23</v>
      </c>
      <c r="BR29" s="22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1"/>
    </row>
    <row r="30" spans="1:131" ht="26.25" customHeight="1" x14ac:dyDescent="0.15">
      <c r="A30" s="223">
        <v>3</v>
      </c>
      <c r="B30" s="813" t="s">
        <v>411</v>
      </c>
      <c r="C30" s="814"/>
      <c r="D30" s="814"/>
      <c r="E30" s="814"/>
      <c r="F30" s="814"/>
      <c r="G30" s="814"/>
      <c r="H30" s="814"/>
      <c r="I30" s="814"/>
      <c r="J30" s="814"/>
      <c r="K30" s="814"/>
      <c r="L30" s="814"/>
      <c r="M30" s="814"/>
      <c r="N30" s="814"/>
      <c r="O30" s="814"/>
      <c r="P30" s="815"/>
      <c r="Q30" s="816">
        <v>590</v>
      </c>
      <c r="R30" s="817"/>
      <c r="S30" s="817"/>
      <c r="T30" s="817"/>
      <c r="U30" s="817"/>
      <c r="V30" s="817">
        <v>588</v>
      </c>
      <c r="W30" s="817"/>
      <c r="X30" s="817"/>
      <c r="Y30" s="817"/>
      <c r="Z30" s="817"/>
      <c r="AA30" s="817">
        <v>2</v>
      </c>
      <c r="AB30" s="817"/>
      <c r="AC30" s="817"/>
      <c r="AD30" s="817"/>
      <c r="AE30" s="818"/>
      <c r="AF30" s="819">
        <v>2</v>
      </c>
      <c r="AG30" s="820"/>
      <c r="AH30" s="820"/>
      <c r="AI30" s="820"/>
      <c r="AJ30" s="821"/>
      <c r="AK30" s="867">
        <v>102</v>
      </c>
      <c r="AL30" s="863"/>
      <c r="AM30" s="863"/>
      <c r="AN30" s="863"/>
      <c r="AO30" s="863"/>
      <c r="AP30" s="863" t="s">
        <v>594</v>
      </c>
      <c r="AQ30" s="863"/>
      <c r="AR30" s="863"/>
      <c r="AS30" s="863"/>
      <c r="AT30" s="863"/>
      <c r="AU30" s="863" t="s">
        <v>594</v>
      </c>
      <c r="AV30" s="863"/>
      <c r="AW30" s="863"/>
      <c r="AX30" s="863"/>
      <c r="AY30" s="863"/>
      <c r="AZ30" s="864" t="s">
        <v>594</v>
      </c>
      <c r="BA30" s="864"/>
      <c r="BB30" s="864"/>
      <c r="BC30" s="864"/>
      <c r="BD30" s="864"/>
      <c r="BE30" s="865"/>
      <c r="BF30" s="865"/>
      <c r="BG30" s="865"/>
      <c r="BH30" s="865"/>
      <c r="BI30" s="866"/>
      <c r="BJ30" s="213"/>
      <c r="BK30" s="213"/>
      <c r="BL30" s="213"/>
      <c r="BM30" s="213"/>
      <c r="BN30" s="213"/>
      <c r="BO30" s="222"/>
      <c r="BP30" s="222"/>
      <c r="BQ30" s="219">
        <v>24</v>
      </c>
      <c r="BR30" s="22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1"/>
    </row>
    <row r="31" spans="1:131" ht="26.25" customHeight="1" x14ac:dyDescent="0.15">
      <c r="A31" s="223">
        <v>4</v>
      </c>
      <c r="B31" s="813" t="s">
        <v>412</v>
      </c>
      <c r="C31" s="814"/>
      <c r="D31" s="814"/>
      <c r="E31" s="814"/>
      <c r="F31" s="814"/>
      <c r="G31" s="814"/>
      <c r="H31" s="814"/>
      <c r="I31" s="814"/>
      <c r="J31" s="814"/>
      <c r="K31" s="814"/>
      <c r="L31" s="814"/>
      <c r="M31" s="814"/>
      <c r="N31" s="814"/>
      <c r="O31" s="814"/>
      <c r="P31" s="815"/>
      <c r="Q31" s="816">
        <v>779</v>
      </c>
      <c r="R31" s="817"/>
      <c r="S31" s="817"/>
      <c r="T31" s="817"/>
      <c r="U31" s="817"/>
      <c r="V31" s="817">
        <v>664</v>
      </c>
      <c r="W31" s="817"/>
      <c r="X31" s="817"/>
      <c r="Y31" s="817"/>
      <c r="Z31" s="817"/>
      <c r="AA31" s="817">
        <v>115</v>
      </c>
      <c r="AB31" s="817"/>
      <c r="AC31" s="817"/>
      <c r="AD31" s="817"/>
      <c r="AE31" s="818"/>
      <c r="AF31" s="819">
        <v>931</v>
      </c>
      <c r="AG31" s="820"/>
      <c r="AH31" s="820"/>
      <c r="AI31" s="820"/>
      <c r="AJ31" s="821"/>
      <c r="AK31" s="867">
        <v>5</v>
      </c>
      <c r="AL31" s="863"/>
      <c r="AM31" s="863"/>
      <c r="AN31" s="863"/>
      <c r="AO31" s="863"/>
      <c r="AP31" s="863">
        <v>78</v>
      </c>
      <c r="AQ31" s="863"/>
      <c r="AR31" s="863"/>
      <c r="AS31" s="863"/>
      <c r="AT31" s="863"/>
      <c r="AU31" s="863">
        <v>1</v>
      </c>
      <c r="AV31" s="863"/>
      <c r="AW31" s="863"/>
      <c r="AX31" s="863"/>
      <c r="AY31" s="863"/>
      <c r="AZ31" s="864" t="s">
        <v>594</v>
      </c>
      <c r="BA31" s="864"/>
      <c r="BB31" s="864"/>
      <c r="BC31" s="864"/>
      <c r="BD31" s="864"/>
      <c r="BE31" s="865" t="s">
        <v>413</v>
      </c>
      <c r="BF31" s="865"/>
      <c r="BG31" s="865"/>
      <c r="BH31" s="865"/>
      <c r="BI31" s="866"/>
      <c r="BJ31" s="213"/>
      <c r="BK31" s="213"/>
      <c r="BL31" s="213"/>
      <c r="BM31" s="213"/>
      <c r="BN31" s="213"/>
      <c r="BO31" s="222"/>
      <c r="BP31" s="222"/>
      <c r="BQ31" s="219">
        <v>25</v>
      </c>
      <c r="BR31" s="22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1"/>
    </row>
    <row r="32" spans="1:131" ht="26.25" customHeight="1" x14ac:dyDescent="0.15">
      <c r="A32" s="223">
        <v>5</v>
      </c>
      <c r="B32" s="813" t="s">
        <v>414</v>
      </c>
      <c r="C32" s="814"/>
      <c r="D32" s="814"/>
      <c r="E32" s="814"/>
      <c r="F32" s="814"/>
      <c r="G32" s="814"/>
      <c r="H32" s="814"/>
      <c r="I32" s="814"/>
      <c r="J32" s="814"/>
      <c r="K32" s="814"/>
      <c r="L32" s="814"/>
      <c r="M32" s="814"/>
      <c r="N32" s="814"/>
      <c r="O32" s="814"/>
      <c r="P32" s="815"/>
      <c r="Q32" s="816">
        <v>1009</v>
      </c>
      <c r="R32" s="817"/>
      <c r="S32" s="817"/>
      <c r="T32" s="817"/>
      <c r="U32" s="817"/>
      <c r="V32" s="817">
        <v>920</v>
      </c>
      <c r="W32" s="817"/>
      <c r="X32" s="817"/>
      <c r="Y32" s="817"/>
      <c r="Z32" s="817"/>
      <c r="AA32" s="817">
        <v>89</v>
      </c>
      <c r="AB32" s="817"/>
      <c r="AC32" s="817"/>
      <c r="AD32" s="817"/>
      <c r="AE32" s="818"/>
      <c r="AF32" s="819">
        <v>542</v>
      </c>
      <c r="AG32" s="820"/>
      <c r="AH32" s="820"/>
      <c r="AI32" s="820"/>
      <c r="AJ32" s="821"/>
      <c r="AK32" s="867">
        <v>676</v>
      </c>
      <c r="AL32" s="863"/>
      <c r="AM32" s="863"/>
      <c r="AN32" s="863"/>
      <c r="AO32" s="863"/>
      <c r="AP32" s="863">
        <v>5329</v>
      </c>
      <c r="AQ32" s="863"/>
      <c r="AR32" s="863"/>
      <c r="AS32" s="863"/>
      <c r="AT32" s="863"/>
      <c r="AU32" s="863">
        <v>3277</v>
      </c>
      <c r="AV32" s="863"/>
      <c r="AW32" s="863"/>
      <c r="AX32" s="863"/>
      <c r="AY32" s="863"/>
      <c r="AZ32" s="864" t="s">
        <v>594</v>
      </c>
      <c r="BA32" s="864"/>
      <c r="BB32" s="864"/>
      <c r="BC32" s="864"/>
      <c r="BD32" s="864"/>
      <c r="BE32" s="865" t="s">
        <v>415</v>
      </c>
      <c r="BF32" s="865"/>
      <c r="BG32" s="865"/>
      <c r="BH32" s="865"/>
      <c r="BI32" s="866"/>
      <c r="BJ32" s="213"/>
      <c r="BK32" s="213"/>
      <c r="BL32" s="213"/>
      <c r="BM32" s="213"/>
      <c r="BN32" s="213"/>
      <c r="BO32" s="222"/>
      <c r="BP32" s="222"/>
      <c r="BQ32" s="219">
        <v>26</v>
      </c>
      <c r="BR32" s="22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1"/>
    </row>
    <row r="33" spans="1:131" ht="26.25" customHeight="1" x14ac:dyDescent="0.15">
      <c r="A33" s="22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3"/>
      <c r="BK33" s="213"/>
      <c r="BL33" s="213"/>
      <c r="BM33" s="213"/>
      <c r="BN33" s="213"/>
      <c r="BO33" s="222"/>
      <c r="BP33" s="222"/>
      <c r="BQ33" s="219">
        <v>27</v>
      </c>
      <c r="BR33" s="22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1"/>
    </row>
    <row r="34" spans="1:131" ht="26.25" customHeight="1" x14ac:dyDescent="0.15">
      <c r="A34" s="22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3"/>
      <c r="BK34" s="213"/>
      <c r="BL34" s="213"/>
      <c r="BM34" s="213"/>
      <c r="BN34" s="213"/>
      <c r="BO34" s="222"/>
      <c r="BP34" s="222"/>
      <c r="BQ34" s="219">
        <v>28</v>
      </c>
      <c r="BR34" s="22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1"/>
    </row>
    <row r="35" spans="1:131" ht="26.25" customHeight="1" x14ac:dyDescent="0.15">
      <c r="A35" s="22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3"/>
      <c r="BK35" s="213"/>
      <c r="BL35" s="213"/>
      <c r="BM35" s="213"/>
      <c r="BN35" s="213"/>
      <c r="BO35" s="222"/>
      <c r="BP35" s="222"/>
      <c r="BQ35" s="219">
        <v>29</v>
      </c>
      <c r="BR35" s="22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1"/>
    </row>
    <row r="36" spans="1:131" ht="26.25" customHeight="1" x14ac:dyDescent="0.15">
      <c r="A36" s="22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3"/>
      <c r="BK36" s="213"/>
      <c r="BL36" s="213"/>
      <c r="BM36" s="213"/>
      <c r="BN36" s="213"/>
      <c r="BO36" s="222"/>
      <c r="BP36" s="222"/>
      <c r="BQ36" s="219">
        <v>30</v>
      </c>
      <c r="BR36" s="22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1"/>
    </row>
    <row r="37" spans="1:131" ht="26.25" customHeight="1" x14ac:dyDescent="0.15">
      <c r="A37" s="22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3"/>
      <c r="BK37" s="213"/>
      <c r="BL37" s="213"/>
      <c r="BM37" s="213"/>
      <c r="BN37" s="213"/>
      <c r="BO37" s="222"/>
      <c r="BP37" s="222"/>
      <c r="BQ37" s="219">
        <v>31</v>
      </c>
      <c r="BR37" s="22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1"/>
    </row>
    <row r="38" spans="1:131" ht="26.25" customHeight="1" x14ac:dyDescent="0.15">
      <c r="A38" s="22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3"/>
      <c r="BK38" s="213"/>
      <c r="BL38" s="213"/>
      <c r="BM38" s="213"/>
      <c r="BN38" s="213"/>
      <c r="BO38" s="222"/>
      <c r="BP38" s="222"/>
      <c r="BQ38" s="219">
        <v>32</v>
      </c>
      <c r="BR38" s="22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1"/>
    </row>
    <row r="39" spans="1:131" ht="26.25" customHeight="1" x14ac:dyDescent="0.15">
      <c r="A39" s="22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3"/>
      <c r="BK39" s="213"/>
      <c r="BL39" s="213"/>
      <c r="BM39" s="213"/>
      <c r="BN39" s="213"/>
      <c r="BO39" s="222"/>
      <c r="BP39" s="222"/>
      <c r="BQ39" s="219">
        <v>33</v>
      </c>
      <c r="BR39" s="22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1"/>
    </row>
    <row r="40" spans="1:131" ht="26.25" customHeight="1" x14ac:dyDescent="0.15">
      <c r="A40" s="21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3"/>
      <c r="BK40" s="213"/>
      <c r="BL40" s="213"/>
      <c r="BM40" s="213"/>
      <c r="BN40" s="213"/>
      <c r="BO40" s="222"/>
      <c r="BP40" s="222"/>
      <c r="BQ40" s="219">
        <v>34</v>
      </c>
      <c r="BR40" s="22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1"/>
    </row>
    <row r="41" spans="1:131" ht="26.25" customHeight="1" x14ac:dyDescent="0.15">
      <c r="A41" s="21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3"/>
      <c r="BK41" s="213"/>
      <c r="BL41" s="213"/>
      <c r="BM41" s="213"/>
      <c r="BN41" s="213"/>
      <c r="BO41" s="222"/>
      <c r="BP41" s="222"/>
      <c r="BQ41" s="219">
        <v>35</v>
      </c>
      <c r="BR41" s="22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1"/>
    </row>
    <row r="42" spans="1:131" ht="26.25" customHeight="1" x14ac:dyDescent="0.15">
      <c r="A42" s="21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3"/>
      <c r="BK42" s="213"/>
      <c r="BL42" s="213"/>
      <c r="BM42" s="213"/>
      <c r="BN42" s="213"/>
      <c r="BO42" s="222"/>
      <c r="BP42" s="222"/>
      <c r="BQ42" s="219">
        <v>36</v>
      </c>
      <c r="BR42" s="22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1"/>
    </row>
    <row r="43" spans="1:131" ht="26.25" customHeight="1" x14ac:dyDescent="0.15">
      <c r="A43" s="21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3"/>
      <c r="BK43" s="213"/>
      <c r="BL43" s="213"/>
      <c r="BM43" s="213"/>
      <c r="BN43" s="213"/>
      <c r="BO43" s="222"/>
      <c r="BP43" s="222"/>
      <c r="BQ43" s="219">
        <v>37</v>
      </c>
      <c r="BR43" s="22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1"/>
    </row>
    <row r="44" spans="1:131" ht="26.25" customHeight="1" x14ac:dyDescent="0.15">
      <c r="A44" s="21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3"/>
      <c r="BK44" s="213"/>
      <c r="BL44" s="213"/>
      <c r="BM44" s="213"/>
      <c r="BN44" s="213"/>
      <c r="BO44" s="222"/>
      <c r="BP44" s="222"/>
      <c r="BQ44" s="219">
        <v>38</v>
      </c>
      <c r="BR44" s="22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1"/>
    </row>
    <row r="45" spans="1:131" ht="26.25" customHeight="1" x14ac:dyDescent="0.15">
      <c r="A45" s="21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3"/>
      <c r="BK45" s="213"/>
      <c r="BL45" s="213"/>
      <c r="BM45" s="213"/>
      <c r="BN45" s="213"/>
      <c r="BO45" s="222"/>
      <c r="BP45" s="222"/>
      <c r="BQ45" s="219">
        <v>39</v>
      </c>
      <c r="BR45" s="22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1"/>
    </row>
    <row r="46" spans="1:131" ht="26.25" customHeight="1" x14ac:dyDescent="0.15">
      <c r="A46" s="21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3"/>
      <c r="BK46" s="213"/>
      <c r="BL46" s="213"/>
      <c r="BM46" s="213"/>
      <c r="BN46" s="213"/>
      <c r="BO46" s="222"/>
      <c r="BP46" s="222"/>
      <c r="BQ46" s="219">
        <v>40</v>
      </c>
      <c r="BR46" s="22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1"/>
    </row>
    <row r="47" spans="1:131" ht="26.25" customHeight="1" x14ac:dyDescent="0.15">
      <c r="A47" s="21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3"/>
      <c r="BK47" s="213"/>
      <c r="BL47" s="213"/>
      <c r="BM47" s="213"/>
      <c r="BN47" s="213"/>
      <c r="BO47" s="222"/>
      <c r="BP47" s="222"/>
      <c r="BQ47" s="219">
        <v>41</v>
      </c>
      <c r="BR47" s="22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1"/>
    </row>
    <row r="48" spans="1:131" ht="26.25" customHeight="1" x14ac:dyDescent="0.15">
      <c r="A48" s="21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3"/>
      <c r="BK48" s="213"/>
      <c r="BL48" s="213"/>
      <c r="BM48" s="213"/>
      <c r="BN48" s="213"/>
      <c r="BO48" s="222"/>
      <c r="BP48" s="222"/>
      <c r="BQ48" s="219">
        <v>42</v>
      </c>
      <c r="BR48" s="22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1"/>
    </row>
    <row r="49" spans="1:131" ht="26.25" customHeight="1" x14ac:dyDescent="0.15">
      <c r="A49" s="21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3"/>
      <c r="BK49" s="213"/>
      <c r="BL49" s="213"/>
      <c r="BM49" s="213"/>
      <c r="BN49" s="213"/>
      <c r="BO49" s="222"/>
      <c r="BP49" s="222"/>
      <c r="BQ49" s="219">
        <v>43</v>
      </c>
      <c r="BR49" s="22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1"/>
    </row>
    <row r="50" spans="1:131" ht="26.25" customHeight="1" x14ac:dyDescent="0.15">
      <c r="A50" s="21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3"/>
      <c r="BK50" s="213"/>
      <c r="BL50" s="213"/>
      <c r="BM50" s="213"/>
      <c r="BN50" s="213"/>
      <c r="BO50" s="222"/>
      <c r="BP50" s="222"/>
      <c r="BQ50" s="219">
        <v>44</v>
      </c>
      <c r="BR50" s="22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1"/>
    </row>
    <row r="51" spans="1:131" ht="26.25" customHeight="1" x14ac:dyDescent="0.15">
      <c r="A51" s="21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3"/>
      <c r="BK51" s="213"/>
      <c r="BL51" s="213"/>
      <c r="BM51" s="213"/>
      <c r="BN51" s="213"/>
      <c r="BO51" s="222"/>
      <c r="BP51" s="222"/>
      <c r="BQ51" s="219">
        <v>45</v>
      </c>
      <c r="BR51" s="22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1"/>
    </row>
    <row r="52" spans="1:131" ht="26.25" customHeight="1" x14ac:dyDescent="0.15">
      <c r="A52" s="21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3"/>
      <c r="BK52" s="213"/>
      <c r="BL52" s="213"/>
      <c r="BM52" s="213"/>
      <c r="BN52" s="213"/>
      <c r="BO52" s="222"/>
      <c r="BP52" s="222"/>
      <c r="BQ52" s="219">
        <v>46</v>
      </c>
      <c r="BR52" s="22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1"/>
    </row>
    <row r="53" spans="1:131" ht="26.25" customHeight="1" x14ac:dyDescent="0.15">
      <c r="A53" s="21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3"/>
      <c r="BK53" s="213"/>
      <c r="BL53" s="213"/>
      <c r="BM53" s="213"/>
      <c r="BN53" s="213"/>
      <c r="BO53" s="222"/>
      <c r="BP53" s="222"/>
      <c r="BQ53" s="219">
        <v>47</v>
      </c>
      <c r="BR53" s="22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1"/>
    </row>
    <row r="54" spans="1:131" ht="26.25" customHeight="1" x14ac:dyDescent="0.15">
      <c r="A54" s="21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3"/>
      <c r="BK54" s="213"/>
      <c r="BL54" s="213"/>
      <c r="BM54" s="213"/>
      <c r="BN54" s="213"/>
      <c r="BO54" s="222"/>
      <c r="BP54" s="222"/>
      <c r="BQ54" s="219">
        <v>48</v>
      </c>
      <c r="BR54" s="22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1"/>
    </row>
    <row r="55" spans="1:131" ht="26.25" customHeight="1" x14ac:dyDescent="0.15">
      <c r="A55" s="21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3"/>
      <c r="BK55" s="213"/>
      <c r="BL55" s="213"/>
      <c r="BM55" s="213"/>
      <c r="BN55" s="213"/>
      <c r="BO55" s="222"/>
      <c r="BP55" s="222"/>
      <c r="BQ55" s="219">
        <v>49</v>
      </c>
      <c r="BR55" s="22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1"/>
    </row>
    <row r="56" spans="1:131" ht="26.25" customHeight="1" x14ac:dyDescent="0.15">
      <c r="A56" s="21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3"/>
      <c r="BK56" s="213"/>
      <c r="BL56" s="213"/>
      <c r="BM56" s="213"/>
      <c r="BN56" s="213"/>
      <c r="BO56" s="222"/>
      <c r="BP56" s="222"/>
      <c r="BQ56" s="219">
        <v>50</v>
      </c>
      <c r="BR56" s="22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1"/>
    </row>
    <row r="57" spans="1:131" ht="26.25" customHeight="1" x14ac:dyDescent="0.15">
      <c r="A57" s="21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3"/>
      <c r="BK57" s="213"/>
      <c r="BL57" s="213"/>
      <c r="BM57" s="213"/>
      <c r="BN57" s="213"/>
      <c r="BO57" s="222"/>
      <c r="BP57" s="222"/>
      <c r="BQ57" s="219">
        <v>51</v>
      </c>
      <c r="BR57" s="22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1"/>
    </row>
    <row r="58" spans="1:131" ht="26.25" customHeight="1" x14ac:dyDescent="0.15">
      <c r="A58" s="21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3"/>
      <c r="BK58" s="213"/>
      <c r="BL58" s="213"/>
      <c r="BM58" s="213"/>
      <c r="BN58" s="213"/>
      <c r="BO58" s="222"/>
      <c r="BP58" s="222"/>
      <c r="BQ58" s="219">
        <v>52</v>
      </c>
      <c r="BR58" s="22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1"/>
    </row>
    <row r="59" spans="1:131" ht="26.25" customHeight="1" x14ac:dyDescent="0.15">
      <c r="A59" s="21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3"/>
      <c r="BK59" s="213"/>
      <c r="BL59" s="213"/>
      <c r="BM59" s="213"/>
      <c r="BN59" s="213"/>
      <c r="BO59" s="222"/>
      <c r="BP59" s="222"/>
      <c r="BQ59" s="219">
        <v>53</v>
      </c>
      <c r="BR59" s="22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1"/>
    </row>
    <row r="60" spans="1:131" ht="26.25" customHeight="1" x14ac:dyDescent="0.15">
      <c r="A60" s="21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3"/>
      <c r="BK60" s="213"/>
      <c r="BL60" s="213"/>
      <c r="BM60" s="213"/>
      <c r="BN60" s="213"/>
      <c r="BO60" s="222"/>
      <c r="BP60" s="222"/>
      <c r="BQ60" s="219">
        <v>54</v>
      </c>
      <c r="BR60" s="22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1"/>
    </row>
    <row r="61" spans="1:131" ht="26.25" customHeight="1" thickBot="1" x14ac:dyDescent="0.2">
      <c r="A61" s="21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3"/>
      <c r="BK61" s="213"/>
      <c r="BL61" s="213"/>
      <c r="BM61" s="213"/>
      <c r="BN61" s="213"/>
      <c r="BO61" s="222"/>
      <c r="BP61" s="222"/>
      <c r="BQ61" s="219">
        <v>55</v>
      </c>
      <c r="BR61" s="22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1"/>
    </row>
    <row r="62" spans="1:131" ht="26.25" customHeight="1" x14ac:dyDescent="0.15">
      <c r="A62" s="21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416</v>
      </c>
      <c r="BK62" s="839"/>
      <c r="BL62" s="839"/>
      <c r="BM62" s="839"/>
      <c r="BN62" s="840"/>
      <c r="BO62" s="222"/>
      <c r="BP62" s="222"/>
      <c r="BQ62" s="219">
        <v>56</v>
      </c>
      <c r="BR62" s="22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1"/>
    </row>
    <row r="63" spans="1:131" ht="26.25" customHeight="1" thickBot="1" x14ac:dyDescent="0.2">
      <c r="A63" s="221" t="s">
        <v>397</v>
      </c>
      <c r="B63" s="822" t="s">
        <v>417</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1654</v>
      </c>
      <c r="AG63" s="877"/>
      <c r="AH63" s="877"/>
      <c r="AI63" s="877"/>
      <c r="AJ63" s="878"/>
      <c r="AK63" s="879"/>
      <c r="AL63" s="874"/>
      <c r="AM63" s="874"/>
      <c r="AN63" s="874"/>
      <c r="AO63" s="874"/>
      <c r="AP63" s="877">
        <v>5407</v>
      </c>
      <c r="AQ63" s="877"/>
      <c r="AR63" s="877"/>
      <c r="AS63" s="877"/>
      <c r="AT63" s="877"/>
      <c r="AU63" s="877">
        <v>3279</v>
      </c>
      <c r="AV63" s="877"/>
      <c r="AW63" s="877"/>
      <c r="AX63" s="877"/>
      <c r="AY63" s="877"/>
      <c r="AZ63" s="881"/>
      <c r="BA63" s="881"/>
      <c r="BB63" s="881"/>
      <c r="BC63" s="881"/>
      <c r="BD63" s="881"/>
      <c r="BE63" s="882"/>
      <c r="BF63" s="882"/>
      <c r="BG63" s="882"/>
      <c r="BH63" s="882"/>
      <c r="BI63" s="883"/>
      <c r="BJ63" s="884" t="s">
        <v>418</v>
      </c>
      <c r="BK63" s="885"/>
      <c r="BL63" s="885"/>
      <c r="BM63" s="885"/>
      <c r="BN63" s="886"/>
      <c r="BO63" s="222"/>
      <c r="BP63" s="222"/>
      <c r="BQ63" s="219">
        <v>57</v>
      </c>
      <c r="BR63" s="22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1"/>
    </row>
    <row r="64" spans="1:131" ht="26.25" customHeight="1" x14ac:dyDescent="0.15">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19">
        <v>58</v>
      </c>
      <c r="BR64" s="22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1"/>
    </row>
    <row r="65" spans="1:131" ht="26.25" customHeight="1" thickBot="1" x14ac:dyDescent="0.2">
      <c r="A65" s="213" t="s">
        <v>419</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22"/>
      <c r="BF65" s="222"/>
      <c r="BG65" s="222"/>
      <c r="BH65" s="222"/>
      <c r="BI65" s="222"/>
      <c r="BJ65" s="222"/>
      <c r="BK65" s="222"/>
      <c r="BL65" s="222"/>
      <c r="BM65" s="222"/>
      <c r="BN65" s="222"/>
      <c r="BO65" s="222"/>
      <c r="BP65" s="222"/>
      <c r="BQ65" s="219">
        <v>59</v>
      </c>
      <c r="BR65" s="22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1"/>
    </row>
    <row r="66" spans="1:131" ht="26.25" customHeight="1" x14ac:dyDescent="0.15">
      <c r="A66" s="760" t="s">
        <v>420</v>
      </c>
      <c r="B66" s="761"/>
      <c r="C66" s="761"/>
      <c r="D66" s="761"/>
      <c r="E66" s="761"/>
      <c r="F66" s="761"/>
      <c r="G66" s="761"/>
      <c r="H66" s="761"/>
      <c r="I66" s="761"/>
      <c r="J66" s="761"/>
      <c r="K66" s="761"/>
      <c r="L66" s="761"/>
      <c r="M66" s="761"/>
      <c r="N66" s="761"/>
      <c r="O66" s="761"/>
      <c r="P66" s="762"/>
      <c r="Q66" s="766" t="s">
        <v>421</v>
      </c>
      <c r="R66" s="767"/>
      <c r="S66" s="767"/>
      <c r="T66" s="767"/>
      <c r="U66" s="768"/>
      <c r="V66" s="766" t="s">
        <v>402</v>
      </c>
      <c r="W66" s="767"/>
      <c r="X66" s="767"/>
      <c r="Y66" s="767"/>
      <c r="Z66" s="768"/>
      <c r="AA66" s="766" t="s">
        <v>422</v>
      </c>
      <c r="AB66" s="767"/>
      <c r="AC66" s="767"/>
      <c r="AD66" s="767"/>
      <c r="AE66" s="768"/>
      <c r="AF66" s="887" t="s">
        <v>404</v>
      </c>
      <c r="AG66" s="848"/>
      <c r="AH66" s="848"/>
      <c r="AI66" s="848"/>
      <c r="AJ66" s="888"/>
      <c r="AK66" s="766" t="s">
        <v>423</v>
      </c>
      <c r="AL66" s="761"/>
      <c r="AM66" s="761"/>
      <c r="AN66" s="761"/>
      <c r="AO66" s="762"/>
      <c r="AP66" s="766" t="s">
        <v>424</v>
      </c>
      <c r="AQ66" s="767"/>
      <c r="AR66" s="767"/>
      <c r="AS66" s="767"/>
      <c r="AT66" s="768"/>
      <c r="AU66" s="766" t="s">
        <v>425</v>
      </c>
      <c r="AV66" s="767"/>
      <c r="AW66" s="767"/>
      <c r="AX66" s="767"/>
      <c r="AY66" s="768"/>
      <c r="AZ66" s="766" t="s">
        <v>385</v>
      </c>
      <c r="BA66" s="767"/>
      <c r="BB66" s="767"/>
      <c r="BC66" s="767"/>
      <c r="BD66" s="773"/>
      <c r="BE66" s="222"/>
      <c r="BF66" s="222"/>
      <c r="BG66" s="222"/>
      <c r="BH66" s="222"/>
      <c r="BI66" s="222"/>
      <c r="BJ66" s="222"/>
      <c r="BK66" s="222"/>
      <c r="BL66" s="222"/>
      <c r="BM66" s="222"/>
      <c r="BN66" s="222"/>
      <c r="BO66" s="222"/>
      <c r="BP66" s="222"/>
      <c r="BQ66" s="219">
        <v>60</v>
      </c>
      <c r="BR66" s="22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2"/>
      <c r="BF67" s="222"/>
      <c r="BG67" s="222"/>
      <c r="BH67" s="222"/>
      <c r="BI67" s="222"/>
      <c r="BJ67" s="222"/>
      <c r="BK67" s="222"/>
      <c r="BL67" s="222"/>
      <c r="BM67" s="222"/>
      <c r="BN67" s="222"/>
      <c r="BO67" s="222"/>
      <c r="BP67" s="222"/>
      <c r="BQ67" s="219">
        <v>61</v>
      </c>
      <c r="BR67" s="22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1"/>
    </row>
    <row r="68" spans="1:131" ht="26.25" customHeight="1" thickTop="1" x14ac:dyDescent="0.15">
      <c r="A68" s="217">
        <v>1</v>
      </c>
      <c r="B68" s="902" t="s">
        <v>586</v>
      </c>
      <c r="C68" s="903"/>
      <c r="D68" s="903"/>
      <c r="E68" s="903"/>
      <c r="F68" s="903"/>
      <c r="G68" s="903"/>
      <c r="H68" s="903"/>
      <c r="I68" s="903"/>
      <c r="J68" s="903"/>
      <c r="K68" s="903"/>
      <c r="L68" s="903"/>
      <c r="M68" s="903"/>
      <c r="N68" s="903"/>
      <c r="O68" s="903"/>
      <c r="P68" s="904"/>
      <c r="Q68" s="905">
        <v>7808</v>
      </c>
      <c r="R68" s="899"/>
      <c r="S68" s="899"/>
      <c r="T68" s="899"/>
      <c r="U68" s="899"/>
      <c r="V68" s="899">
        <v>7144</v>
      </c>
      <c r="W68" s="899"/>
      <c r="X68" s="899"/>
      <c r="Y68" s="899"/>
      <c r="Z68" s="899"/>
      <c r="AA68" s="899">
        <v>664</v>
      </c>
      <c r="AB68" s="899"/>
      <c r="AC68" s="899"/>
      <c r="AD68" s="899"/>
      <c r="AE68" s="899"/>
      <c r="AF68" s="899">
        <v>664</v>
      </c>
      <c r="AG68" s="899"/>
      <c r="AH68" s="899"/>
      <c r="AI68" s="899"/>
      <c r="AJ68" s="899"/>
      <c r="AK68" s="899" t="s">
        <v>594</v>
      </c>
      <c r="AL68" s="899"/>
      <c r="AM68" s="899"/>
      <c r="AN68" s="899"/>
      <c r="AO68" s="899"/>
      <c r="AP68" s="899" t="s">
        <v>594</v>
      </c>
      <c r="AQ68" s="899"/>
      <c r="AR68" s="899"/>
      <c r="AS68" s="899"/>
      <c r="AT68" s="899"/>
      <c r="AU68" s="899" t="s">
        <v>594</v>
      </c>
      <c r="AV68" s="899"/>
      <c r="AW68" s="899"/>
      <c r="AX68" s="899"/>
      <c r="AY68" s="899"/>
      <c r="AZ68" s="900"/>
      <c r="BA68" s="900"/>
      <c r="BB68" s="900"/>
      <c r="BC68" s="900"/>
      <c r="BD68" s="901"/>
      <c r="BE68" s="222"/>
      <c r="BF68" s="222"/>
      <c r="BG68" s="222"/>
      <c r="BH68" s="222"/>
      <c r="BI68" s="222"/>
      <c r="BJ68" s="222"/>
      <c r="BK68" s="222"/>
      <c r="BL68" s="222"/>
      <c r="BM68" s="222"/>
      <c r="BN68" s="222"/>
      <c r="BO68" s="222"/>
      <c r="BP68" s="222"/>
      <c r="BQ68" s="219">
        <v>62</v>
      </c>
      <c r="BR68" s="22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1"/>
    </row>
    <row r="69" spans="1:131" ht="26.25" customHeight="1" x14ac:dyDescent="0.15">
      <c r="A69" s="219">
        <v>2</v>
      </c>
      <c r="B69" s="906" t="s">
        <v>587</v>
      </c>
      <c r="C69" s="907"/>
      <c r="D69" s="907"/>
      <c r="E69" s="907"/>
      <c r="F69" s="907"/>
      <c r="G69" s="907"/>
      <c r="H69" s="907"/>
      <c r="I69" s="907"/>
      <c r="J69" s="907"/>
      <c r="K69" s="907"/>
      <c r="L69" s="907"/>
      <c r="M69" s="907"/>
      <c r="N69" s="907"/>
      <c r="O69" s="907"/>
      <c r="P69" s="908"/>
      <c r="Q69" s="909">
        <v>1598</v>
      </c>
      <c r="R69" s="863"/>
      <c r="S69" s="863"/>
      <c r="T69" s="863"/>
      <c r="U69" s="863"/>
      <c r="V69" s="863">
        <v>1456</v>
      </c>
      <c r="W69" s="863"/>
      <c r="X69" s="863"/>
      <c r="Y69" s="863"/>
      <c r="Z69" s="863"/>
      <c r="AA69" s="863">
        <v>142</v>
      </c>
      <c r="AB69" s="863"/>
      <c r="AC69" s="863"/>
      <c r="AD69" s="863"/>
      <c r="AE69" s="863"/>
      <c r="AF69" s="863">
        <v>142</v>
      </c>
      <c r="AG69" s="863"/>
      <c r="AH69" s="863"/>
      <c r="AI69" s="863"/>
      <c r="AJ69" s="863"/>
      <c r="AK69" s="863" t="s">
        <v>594</v>
      </c>
      <c r="AL69" s="863"/>
      <c r="AM69" s="863"/>
      <c r="AN69" s="863"/>
      <c r="AO69" s="863"/>
      <c r="AP69" s="863" t="s">
        <v>594</v>
      </c>
      <c r="AQ69" s="863"/>
      <c r="AR69" s="863"/>
      <c r="AS69" s="863"/>
      <c r="AT69" s="863"/>
      <c r="AU69" s="863" t="s">
        <v>594</v>
      </c>
      <c r="AV69" s="863"/>
      <c r="AW69" s="863"/>
      <c r="AX69" s="863"/>
      <c r="AY69" s="863"/>
      <c r="AZ69" s="865"/>
      <c r="BA69" s="865"/>
      <c r="BB69" s="865"/>
      <c r="BC69" s="865"/>
      <c r="BD69" s="866"/>
      <c r="BE69" s="222"/>
      <c r="BF69" s="222"/>
      <c r="BG69" s="222"/>
      <c r="BH69" s="222"/>
      <c r="BI69" s="222"/>
      <c r="BJ69" s="222"/>
      <c r="BK69" s="222"/>
      <c r="BL69" s="222"/>
      <c r="BM69" s="222"/>
      <c r="BN69" s="222"/>
      <c r="BO69" s="222"/>
      <c r="BP69" s="222"/>
      <c r="BQ69" s="219">
        <v>63</v>
      </c>
      <c r="BR69" s="22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1"/>
    </row>
    <row r="70" spans="1:131" ht="26.25" customHeight="1" x14ac:dyDescent="0.15">
      <c r="A70" s="219">
        <v>3</v>
      </c>
      <c r="B70" s="906" t="s">
        <v>588</v>
      </c>
      <c r="C70" s="907"/>
      <c r="D70" s="907"/>
      <c r="E70" s="907"/>
      <c r="F70" s="907"/>
      <c r="G70" s="907"/>
      <c r="H70" s="907"/>
      <c r="I70" s="907"/>
      <c r="J70" s="907"/>
      <c r="K70" s="907"/>
      <c r="L70" s="907"/>
      <c r="M70" s="907"/>
      <c r="N70" s="907"/>
      <c r="O70" s="907"/>
      <c r="P70" s="908"/>
      <c r="Q70" s="909">
        <v>956629</v>
      </c>
      <c r="R70" s="863"/>
      <c r="S70" s="863"/>
      <c r="T70" s="863"/>
      <c r="U70" s="863"/>
      <c r="V70" s="863">
        <v>904884</v>
      </c>
      <c r="W70" s="863"/>
      <c r="X70" s="863"/>
      <c r="Y70" s="863"/>
      <c r="Z70" s="863"/>
      <c r="AA70" s="863">
        <v>51745</v>
      </c>
      <c r="AB70" s="863"/>
      <c r="AC70" s="863"/>
      <c r="AD70" s="863"/>
      <c r="AE70" s="863"/>
      <c r="AF70" s="863">
        <v>51745</v>
      </c>
      <c r="AG70" s="863"/>
      <c r="AH70" s="863"/>
      <c r="AI70" s="863"/>
      <c r="AJ70" s="863"/>
      <c r="AK70" s="863">
        <v>1</v>
      </c>
      <c r="AL70" s="863"/>
      <c r="AM70" s="863"/>
      <c r="AN70" s="863"/>
      <c r="AO70" s="863"/>
      <c r="AP70" s="863" t="s">
        <v>594</v>
      </c>
      <c r="AQ70" s="863"/>
      <c r="AR70" s="863"/>
      <c r="AS70" s="863"/>
      <c r="AT70" s="863"/>
      <c r="AU70" s="863" t="s">
        <v>594</v>
      </c>
      <c r="AV70" s="863"/>
      <c r="AW70" s="863"/>
      <c r="AX70" s="863"/>
      <c r="AY70" s="863"/>
      <c r="AZ70" s="865"/>
      <c r="BA70" s="865"/>
      <c r="BB70" s="865"/>
      <c r="BC70" s="865"/>
      <c r="BD70" s="866"/>
      <c r="BE70" s="222"/>
      <c r="BF70" s="222"/>
      <c r="BG70" s="222"/>
      <c r="BH70" s="222"/>
      <c r="BI70" s="222"/>
      <c r="BJ70" s="222"/>
      <c r="BK70" s="222"/>
      <c r="BL70" s="222"/>
      <c r="BM70" s="222"/>
      <c r="BN70" s="222"/>
      <c r="BO70" s="222"/>
      <c r="BP70" s="222"/>
      <c r="BQ70" s="219">
        <v>64</v>
      </c>
      <c r="BR70" s="22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1"/>
    </row>
    <row r="71" spans="1:131" ht="26.25" customHeight="1" x14ac:dyDescent="0.15">
      <c r="A71" s="219">
        <v>4</v>
      </c>
      <c r="B71" s="906" t="s">
        <v>589</v>
      </c>
      <c r="C71" s="907"/>
      <c r="D71" s="907"/>
      <c r="E71" s="907"/>
      <c r="F71" s="907"/>
      <c r="G71" s="907"/>
      <c r="H71" s="907"/>
      <c r="I71" s="907"/>
      <c r="J71" s="907"/>
      <c r="K71" s="907"/>
      <c r="L71" s="907"/>
      <c r="M71" s="907"/>
      <c r="N71" s="907"/>
      <c r="O71" s="907"/>
      <c r="P71" s="908"/>
      <c r="Q71" s="909">
        <v>2749</v>
      </c>
      <c r="R71" s="863"/>
      <c r="S71" s="863"/>
      <c r="T71" s="863"/>
      <c r="U71" s="863"/>
      <c r="V71" s="863">
        <v>2716</v>
      </c>
      <c r="W71" s="863"/>
      <c r="X71" s="863"/>
      <c r="Y71" s="863"/>
      <c r="Z71" s="863"/>
      <c r="AA71" s="863">
        <v>33</v>
      </c>
      <c r="AB71" s="863"/>
      <c r="AC71" s="863"/>
      <c r="AD71" s="863"/>
      <c r="AE71" s="863"/>
      <c r="AF71" s="863">
        <v>33</v>
      </c>
      <c r="AG71" s="863"/>
      <c r="AH71" s="863"/>
      <c r="AI71" s="863"/>
      <c r="AJ71" s="863"/>
      <c r="AK71" s="863">
        <v>1</v>
      </c>
      <c r="AL71" s="863"/>
      <c r="AM71" s="863"/>
      <c r="AN71" s="863"/>
      <c r="AO71" s="863"/>
      <c r="AP71" s="863">
        <v>594</v>
      </c>
      <c r="AQ71" s="863"/>
      <c r="AR71" s="863"/>
      <c r="AS71" s="863"/>
      <c r="AT71" s="863"/>
      <c r="AU71" s="863">
        <v>154</v>
      </c>
      <c r="AV71" s="863"/>
      <c r="AW71" s="863"/>
      <c r="AX71" s="863"/>
      <c r="AY71" s="863"/>
      <c r="AZ71" s="865"/>
      <c r="BA71" s="865"/>
      <c r="BB71" s="865"/>
      <c r="BC71" s="865"/>
      <c r="BD71" s="866"/>
      <c r="BE71" s="222"/>
      <c r="BF71" s="222"/>
      <c r="BG71" s="222"/>
      <c r="BH71" s="222"/>
      <c r="BI71" s="222"/>
      <c r="BJ71" s="222"/>
      <c r="BK71" s="222"/>
      <c r="BL71" s="222"/>
      <c r="BM71" s="222"/>
      <c r="BN71" s="222"/>
      <c r="BO71" s="222"/>
      <c r="BP71" s="222"/>
      <c r="BQ71" s="219">
        <v>65</v>
      </c>
      <c r="BR71" s="22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1"/>
    </row>
    <row r="72" spans="1:131" ht="26.25" customHeight="1" x14ac:dyDescent="0.15">
      <c r="A72" s="219">
        <v>5</v>
      </c>
      <c r="B72" s="906" t="s">
        <v>590</v>
      </c>
      <c r="C72" s="907"/>
      <c r="D72" s="907"/>
      <c r="E72" s="907"/>
      <c r="F72" s="907"/>
      <c r="G72" s="907"/>
      <c r="H72" s="907"/>
      <c r="I72" s="907"/>
      <c r="J72" s="907"/>
      <c r="K72" s="907"/>
      <c r="L72" s="907"/>
      <c r="M72" s="907"/>
      <c r="N72" s="907"/>
      <c r="O72" s="907"/>
      <c r="P72" s="908"/>
      <c r="Q72" s="909">
        <v>365</v>
      </c>
      <c r="R72" s="863"/>
      <c r="S72" s="863"/>
      <c r="T72" s="863"/>
      <c r="U72" s="863"/>
      <c r="V72" s="863">
        <v>356</v>
      </c>
      <c r="W72" s="863"/>
      <c r="X72" s="863"/>
      <c r="Y72" s="863"/>
      <c r="Z72" s="863"/>
      <c r="AA72" s="863">
        <v>9</v>
      </c>
      <c r="AB72" s="863"/>
      <c r="AC72" s="863"/>
      <c r="AD72" s="863"/>
      <c r="AE72" s="863"/>
      <c r="AF72" s="863">
        <v>9</v>
      </c>
      <c r="AG72" s="863"/>
      <c r="AH72" s="863"/>
      <c r="AI72" s="863"/>
      <c r="AJ72" s="863"/>
      <c r="AK72" s="863">
        <v>114</v>
      </c>
      <c r="AL72" s="863"/>
      <c r="AM72" s="863"/>
      <c r="AN72" s="863"/>
      <c r="AO72" s="863"/>
      <c r="AP72" s="863">
        <v>345</v>
      </c>
      <c r="AQ72" s="863"/>
      <c r="AR72" s="863"/>
      <c r="AS72" s="863"/>
      <c r="AT72" s="863"/>
      <c r="AU72" s="863">
        <v>21</v>
      </c>
      <c r="AV72" s="863"/>
      <c r="AW72" s="863"/>
      <c r="AX72" s="863"/>
      <c r="AY72" s="863"/>
      <c r="AZ72" s="865"/>
      <c r="BA72" s="865"/>
      <c r="BB72" s="865"/>
      <c r="BC72" s="865"/>
      <c r="BD72" s="866"/>
      <c r="BE72" s="222"/>
      <c r="BF72" s="222"/>
      <c r="BG72" s="222"/>
      <c r="BH72" s="222"/>
      <c r="BI72" s="222"/>
      <c r="BJ72" s="222"/>
      <c r="BK72" s="222"/>
      <c r="BL72" s="222"/>
      <c r="BM72" s="222"/>
      <c r="BN72" s="222"/>
      <c r="BO72" s="222"/>
      <c r="BP72" s="222"/>
      <c r="BQ72" s="219">
        <v>66</v>
      </c>
      <c r="BR72" s="22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1"/>
    </row>
    <row r="73" spans="1:131" ht="26.25" customHeight="1" x14ac:dyDescent="0.15">
      <c r="A73" s="219">
        <v>6</v>
      </c>
      <c r="B73" s="906" t="s">
        <v>591</v>
      </c>
      <c r="C73" s="907"/>
      <c r="D73" s="907"/>
      <c r="E73" s="907"/>
      <c r="F73" s="907"/>
      <c r="G73" s="907"/>
      <c r="H73" s="907"/>
      <c r="I73" s="907"/>
      <c r="J73" s="907"/>
      <c r="K73" s="907"/>
      <c r="L73" s="907"/>
      <c r="M73" s="907"/>
      <c r="N73" s="907"/>
      <c r="O73" s="907"/>
      <c r="P73" s="908"/>
      <c r="Q73" s="909">
        <v>845</v>
      </c>
      <c r="R73" s="863"/>
      <c r="S73" s="863"/>
      <c r="T73" s="863"/>
      <c r="U73" s="863"/>
      <c r="V73" s="863">
        <v>822</v>
      </c>
      <c r="W73" s="863"/>
      <c r="X73" s="863"/>
      <c r="Y73" s="863"/>
      <c r="Z73" s="863"/>
      <c r="AA73" s="863">
        <v>24</v>
      </c>
      <c r="AB73" s="863"/>
      <c r="AC73" s="863"/>
      <c r="AD73" s="863"/>
      <c r="AE73" s="863"/>
      <c r="AF73" s="863">
        <v>24</v>
      </c>
      <c r="AG73" s="863"/>
      <c r="AH73" s="863"/>
      <c r="AI73" s="863"/>
      <c r="AJ73" s="863"/>
      <c r="AK73" s="863" t="s">
        <v>594</v>
      </c>
      <c r="AL73" s="863"/>
      <c r="AM73" s="863"/>
      <c r="AN73" s="863"/>
      <c r="AO73" s="863"/>
      <c r="AP73" s="863" t="s">
        <v>594</v>
      </c>
      <c r="AQ73" s="863"/>
      <c r="AR73" s="863"/>
      <c r="AS73" s="863"/>
      <c r="AT73" s="863"/>
      <c r="AU73" s="863" t="s">
        <v>594</v>
      </c>
      <c r="AV73" s="863"/>
      <c r="AW73" s="863"/>
      <c r="AX73" s="863"/>
      <c r="AY73" s="863"/>
      <c r="AZ73" s="865"/>
      <c r="BA73" s="865"/>
      <c r="BB73" s="865"/>
      <c r="BC73" s="865"/>
      <c r="BD73" s="866"/>
      <c r="BE73" s="222"/>
      <c r="BF73" s="222"/>
      <c r="BG73" s="222"/>
      <c r="BH73" s="222"/>
      <c r="BI73" s="222"/>
      <c r="BJ73" s="222"/>
      <c r="BK73" s="222"/>
      <c r="BL73" s="222"/>
      <c r="BM73" s="222"/>
      <c r="BN73" s="222"/>
      <c r="BO73" s="222"/>
      <c r="BP73" s="222"/>
      <c r="BQ73" s="219">
        <v>67</v>
      </c>
      <c r="BR73" s="22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1"/>
    </row>
    <row r="74" spans="1:131" ht="26.25" customHeight="1" x14ac:dyDescent="0.15">
      <c r="A74" s="219">
        <v>7</v>
      </c>
      <c r="B74" s="906" t="s">
        <v>592</v>
      </c>
      <c r="C74" s="907"/>
      <c r="D74" s="907"/>
      <c r="E74" s="907"/>
      <c r="F74" s="907"/>
      <c r="G74" s="907"/>
      <c r="H74" s="907"/>
      <c r="I74" s="907"/>
      <c r="J74" s="907"/>
      <c r="K74" s="907"/>
      <c r="L74" s="907"/>
      <c r="M74" s="907"/>
      <c r="N74" s="907"/>
      <c r="O74" s="907"/>
      <c r="P74" s="908"/>
      <c r="Q74" s="909">
        <v>13045</v>
      </c>
      <c r="R74" s="863"/>
      <c r="S74" s="863"/>
      <c r="T74" s="863"/>
      <c r="U74" s="863"/>
      <c r="V74" s="863">
        <v>13003</v>
      </c>
      <c r="W74" s="863"/>
      <c r="X74" s="863"/>
      <c r="Y74" s="863"/>
      <c r="Z74" s="863"/>
      <c r="AA74" s="863">
        <v>42</v>
      </c>
      <c r="AB74" s="863"/>
      <c r="AC74" s="863"/>
      <c r="AD74" s="863"/>
      <c r="AE74" s="863"/>
      <c r="AF74" s="863">
        <v>42</v>
      </c>
      <c r="AG74" s="863"/>
      <c r="AH74" s="863"/>
      <c r="AI74" s="863"/>
      <c r="AJ74" s="863"/>
      <c r="AK74" s="863" t="s">
        <v>594</v>
      </c>
      <c r="AL74" s="863"/>
      <c r="AM74" s="863"/>
      <c r="AN74" s="863"/>
      <c r="AO74" s="863"/>
      <c r="AP74" s="863">
        <v>12966</v>
      </c>
      <c r="AQ74" s="863"/>
      <c r="AR74" s="863"/>
      <c r="AS74" s="863"/>
      <c r="AT74" s="863"/>
      <c r="AU74" s="863">
        <v>2204</v>
      </c>
      <c r="AV74" s="863"/>
      <c r="AW74" s="863"/>
      <c r="AX74" s="863"/>
      <c r="AY74" s="863"/>
      <c r="AZ74" s="865"/>
      <c r="BA74" s="865"/>
      <c r="BB74" s="865"/>
      <c r="BC74" s="865"/>
      <c r="BD74" s="866"/>
      <c r="BE74" s="222"/>
      <c r="BF74" s="222"/>
      <c r="BG74" s="222"/>
      <c r="BH74" s="222"/>
      <c r="BI74" s="222"/>
      <c r="BJ74" s="222"/>
      <c r="BK74" s="222"/>
      <c r="BL74" s="222"/>
      <c r="BM74" s="222"/>
      <c r="BN74" s="222"/>
      <c r="BO74" s="222"/>
      <c r="BP74" s="222"/>
      <c r="BQ74" s="219">
        <v>68</v>
      </c>
      <c r="BR74" s="22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1"/>
    </row>
    <row r="75" spans="1:131" ht="26.25" customHeight="1" x14ac:dyDescent="0.15">
      <c r="A75" s="219">
        <v>8</v>
      </c>
      <c r="B75" s="906" t="s">
        <v>593</v>
      </c>
      <c r="C75" s="907"/>
      <c r="D75" s="907"/>
      <c r="E75" s="907"/>
      <c r="F75" s="907"/>
      <c r="G75" s="907"/>
      <c r="H75" s="907"/>
      <c r="I75" s="907"/>
      <c r="J75" s="907"/>
      <c r="K75" s="907"/>
      <c r="L75" s="907"/>
      <c r="M75" s="907"/>
      <c r="N75" s="907"/>
      <c r="O75" s="907"/>
      <c r="P75" s="908"/>
      <c r="Q75" s="910">
        <v>1446</v>
      </c>
      <c r="R75" s="911"/>
      <c r="S75" s="911"/>
      <c r="T75" s="911"/>
      <c r="U75" s="867"/>
      <c r="V75" s="912">
        <v>1375</v>
      </c>
      <c r="W75" s="911"/>
      <c r="X75" s="911"/>
      <c r="Y75" s="911"/>
      <c r="Z75" s="867"/>
      <c r="AA75" s="912">
        <v>71</v>
      </c>
      <c r="AB75" s="911"/>
      <c r="AC75" s="911"/>
      <c r="AD75" s="911"/>
      <c r="AE75" s="867"/>
      <c r="AF75" s="912">
        <v>16</v>
      </c>
      <c r="AG75" s="911"/>
      <c r="AH75" s="911"/>
      <c r="AI75" s="911"/>
      <c r="AJ75" s="867"/>
      <c r="AK75" s="912" t="s">
        <v>594</v>
      </c>
      <c r="AL75" s="911"/>
      <c r="AM75" s="911"/>
      <c r="AN75" s="911"/>
      <c r="AO75" s="867"/>
      <c r="AP75" s="912">
        <v>902</v>
      </c>
      <c r="AQ75" s="911"/>
      <c r="AR75" s="911"/>
      <c r="AS75" s="911"/>
      <c r="AT75" s="867"/>
      <c r="AU75" s="912">
        <v>177</v>
      </c>
      <c r="AV75" s="911"/>
      <c r="AW75" s="911"/>
      <c r="AX75" s="911"/>
      <c r="AY75" s="867"/>
      <c r="AZ75" s="865"/>
      <c r="BA75" s="865"/>
      <c r="BB75" s="865"/>
      <c r="BC75" s="865"/>
      <c r="BD75" s="866"/>
      <c r="BE75" s="222"/>
      <c r="BF75" s="222"/>
      <c r="BG75" s="222"/>
      <c r="BH75" s="222"/>
      <c r="BI75" s="222"/>
      <c r="BJ75" s="222"/>
      <c r="BK75" s="222"/>
      <c r="BL75" s="222"/>
      <c r="BM75" s="222"/>
      <c r="BN75" s="222"/>
      <c r="BO75" s="222"/>
      <c r="BP75" s="222"/>
      <c r="BQ75" s="219">
        <v>69</v>
      </c>
      <c r="BR75" s="22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1"/>
    </row>
    <row r="76" spans="1:131" ht="26.25" customHeight="1" x14ac:dyDescent="0.15">
      <c r="A76" s="219">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22"/>
      <c r="BF76" s="222"/>
      <c r="BG76" s="222"/>
      <c r="BH76" s="222"/>
      <c r="BI76" s="222"/>
      <c r="BJ76" s="222"/>
      <c r="BK76" s="222"/>
      <c r="BL76" s="222"/>
      <c r="BM76" s="222"/>
      <c r="BN76" s="222"/>
      <c r="BO76" s="222"/>
      <c r="BP76" s="222"/>
      <c r="BQ76" s="219">
        <v>70</v>
      </c>
      <c r="BR76" s="22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1"/>
    </row>
    <row r="77" spans="1:131" ht="26.25" customHeight="1" x14ac:dyDescent="0.15">
      <c r="A77" s="219">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2"/>
      <c r="BF77" s="222"/>
      <c r="BG77" s="222"/>
      <c r="BH77" s="222"/>
      <c r="BI77" s="222"/>
      <c r="BJ77" s="222"/>
      <c r="BK77" s="222"/>
      <c r="BL77" s="222"/>
      <c r="BM77" s="222"/>
      <c r="BN77" s="222"/>
      <c r="BO77" s="222"/>
      <c r="BP77" s="222"/>
      <c r="BQ77" s="219">
        <v>71</v>
      </c>
      <c r="BR77" s="22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1"/>
    </row>
    <row r="78" spans="1:131" ht="26.25" customHeight="1" x14ac:dyDescent="0.15">
      <c r="A78" s="21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2"/>
      <c r="BF78" s="222"/>
      <c r="BG78" s="222"/>
      <c r="BH78" s="222"/>
      <c r="BI78" s="222"/>
      <c r="BJ78" s="211"/>
      <c r="BK78" s="211"/>
      <c r="BL78" s="211"/>
      <c r="BM78" s="211"/>
      <c r="BN78" s="211"/>
      <c r="BO78" s="222"/>
      <c r="BP78" s="222"/>
      <c r="BQ78" s="219">
        <v>72</v>
      </c>
      <c r="BR78" s="22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1"/>
    </row>
    <row r="79" spans="1:131" ht="26.25" customHeight="1" x14ac:dyDescent="0.15">
      <c r="A79" s="21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2"/>
      <c r="BF79" s="222"/>
      <c r="BG79" s="222"/>
      <c r="BH79" s="222"/>
      <c r="BI79" s="222"/>
      <c r="BJ79" s="211"/>
      <c r="BK79" s="211"/>
      <c r="BL79" s="211"/>
      <c r="BM79" s="211"/>
      <c r="BN79" s="211"/>
      <c r="BO79" s="222"/>
      <c r="BP79" s="222"/>
      <c r="BQ79" s="219">
        <v>73</v>
      </c>
      <c r="BR79" s="22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1"/>
    </row>
    <row r="80" spans="1:131" ht="26.25" customHeight="1" x14ac:dyDescent="0.15">
      <c r="A80" s="21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2"/>
      <c r="BF80" s="222"/>
      <c r="BG80" s="222"/>
      <c r="BH80" s="222"/>
      <c r="BI80" s="222"/>
      <c r="BJ80" s="222"/>
      <c r="BK80" s="222"/>
      <c r="BL80" s="222"/>
      <c r="BM80" s="222"/>
      <c r="BN80" s="222"/>
      <c r="BO80" s="222"/>
      <c r="BP80" s="222"/>
      <c r="BQ80" s="219">
        <v>74</v>
      </c>
      <c r="BR80" s="22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1"/>
    </row>
    <row r="81" spans="1:131" ht="26.25" customHeight="1" x14ac:dyDescent="0.15">
      <c r="A81" s="21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2"/>
      <c r="BF81" s="222"/>
      <c r="BG81" s="222"/>
      <c r="BH81" s="222"/>
      <c r="BI81" s="222"/>
      <c r="BJ81" s="222"/>
      <c r="BK81" s="222"/>
      <c r="BL81" s="222"/>
      <c r="BM81" s="222"/>
      <c r="BN81" s="222"/>
      <c r="BO81" s="222"/>
      <c r="BP81" s="222"/>
      <c r="BQ81" s="219">
        <v>75</v>
      </c>
      <c r="BR81" s="22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1"/>
    </row>
    <row r="82" spans="1:131" ht="26.25" customHeight="1" x14ac:dyDescent="0.15">
      <c r="A82" s="21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2"/>
      <c r="BF82" s="222"/>
      <c r="BG82" s="222"/>
      <c r="BH82" s="222"/>
      <c r="BI82" s="222"/>
      <c r="BJ82" s="222"/>
      <c r="BK82" s="222"/>
      <c r="BL82" s="222"/>
      <c r="BM82" s="222"/>
      <c r="BN82" s="222"/>
      <c r="BO82" s="222"/>
      <c r="BP82" s="222"/>
      <c r="BQ82" s="219">
        <v>76</v>
      </c>
      <c r="BR82" s="22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1"/>
    </row>
    <row r="83" spans="1:131" ht="26.25" customHeight="1" x14ac:dyDescent="0.15">
      <c r="A83" s="21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2"/>
      <c r="BF83" s="222"/>
      <c r="BG83" s="222"/>
      <c r="BH83" s="222"/>
      <c r="BI83" s="222"/>
      <c r="BJ83" s="222"/>
      <c r="BK83" s="222"/>
      <c r="BL83" s="222"/>
      <c r="BM83" s="222"/>
      <c r="BN83" s="222"/>
      <c r="BO83" s="222"/>
      <c r="BP83" s="222"/>
      <c r="BQ83" s="219">
        <v>77</v>
      </c>
      <c r="BR83" s="22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1"/>
    </row>
    <row r="84" spans="1:131" ht="26.25" customHeight="1" x14ac:dyDescent="0.15">
      <c r="A84" s="21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2"/>
      <c r="BF84" s="222"/>
      <c r="BG84" s="222"/>
      <c r="BH84" s="222"/>
      <c r="BI84" s="222"/>
      <c r="BJ84" s="222"/>
      <c r="BK84" s="222"/>
      <c r="BL84" s="222"/>
      <c r="BM84" s="222"/>
      <c r="BN84" s="222"/>
      <c r="BO84" s="222"/>
      <c r="BP84" s="222"/>
      <c r="BQ84" s="219">
        <v>78</v>
      </c>
      <c r="BR84" s="22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1"/>
    </row>
    <row r="85" spans="1:131" ht="26.25" customHeight="1" x14ac:dyDescent="0.15">
      <c r="A85" s="21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2"/>
      <c r="BF85" s="222"/>
      <c r="BG85" s="222"/>
      <c r="BH85" s="222"/>
      <c r="BI85" s="222"/>
      <c r="BJ85" s="222"/>
      <c r="BK85" s="222"/>
      <c r="BL85" s="222"/>
      <c r="BM85" s="222"/>
      <c r="BN85" s="222"/>
      <c r="BO85" s="222"/>
      <c r="BP85" s="222"/>
      <c r="BQ85" s="219">
        <v>79</v>
      </c>
      <c r="BR85" s="22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1"/>
    </row>
    <row r="86" spans="1:131" ht="26.25" customHeight="1" x14ac:dyDescent="0.15">
      <c r="A86" s="21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2"/>
      <c r="BF86" s="222"/>
      <c r="BG86" s="222"/>
      <c r="BH86" s="222"/>
      <c r="BI86" s="222"/>
      <c r="BJ86" s="222"/>
      <c r="BK86" s="222"/>
      <c r="BL86" s="222"/>
      <c r="BM86" s="222"/>
      <c r="BN86" s="222"/>
      <c r="BO86" s="222"/>
      <c r="BP86" s="222"/>
      <c r="BQ86" s="219">
        <v>80</v>
      </c>
      <c r="BR86" s="22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1"/>
    </row>
    <row r="87" spans="1:131" ht="26.25" customHeight="1" x14ac:dyDescent="0.15">
      <c r="A87" s="22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2"/>
      <c r="BF87" s="222"/>
      <c r="BG87" s="222"/>
      <c r="BH87" s="222"/>
      <c r="BI87" s="222"/>
      <c r="BJ87" s="222"/>
      <c r="BK87" s="222"/>
      <c r="BL87" s="222"/>
      <c r="BM87" s="222"/>
      <c r="BN87" s="222"/>
      <c r="BO87" s="222"/>
      <c r="BP87" s="222"/>
      <c r="BQ87" s="219">
        <v>81</v>
      </c>
      <c r="BR87" s="22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1"/>
    </row>
    <row r="88" spans="1:131" ht="26.25" customHeight="1" thickBot="1" x14ac:dyDescent="0.2">
      <c r="A88" s="221" t="s">
        <v>397</v>
      </c>
      <c r="B88" s="822" t="s">
        <v>426</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52674</v>
      </c>
      <c r="AG88" s="877"/>
      <c r="AH88" s="877"/>
      <c r="AI88" s="877"/>
      <c r="AJ88" s="877"/>
      <c r="AK88" s="874"/>
      <c r="AL88" s="874"/>
      <c r="AM88" s="874"/>
      <c r="AN88" s="874"/>
      <c r="AO88" s="874"/>
      <c r="AP88" s="877">
        <v>14809</v>
      </c>
      <c r="AQ88" s="877"/>
      <c r="AR88" s="877"/>
      <c r="AS88" s="877"/>
      <c r="AT88" s="877"/>
      <c r="AU88" s="877">
        <v>2555</v>
      </c>
      <c r="AV88" s="877"/>
      <c r="AW88" s="877"/>
      <c r="AX88" s="877"/>
      <c r="AY88" s="877"/>
      <c r="AZ88" s="882"/>
      <c r="BA88" s="882"/>
      <c r="BB88" s="882"/>
      <c r="BC88" s="882"/>
      <c r="BD88" s="883"/>
      <c r="BE88" s="222"/>
      <c r="BF88" s="222"/>
      <c r="BG88" s="222"/>
      <c r="BH88" s="222"/>
      <c r="BI88" s="222"/>
      <c r="BJ88" s="222"/>
      <c r="BK88" s="222"/>
      <c r="BL88" s="222"/>
      <c r="BM88" s="222"/>
      <c r="BN88" s="222"/>
      <c r="BO88" s="222"/>
      <c r="BP88" s="222"/>
      <c r="BQ88" s="219">
        <v>82</v>
      </c>
      <c r="BR88" s="22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1"/>
    </row>
    <row r="89" spans="1:131" ht="26.25" hidden="1" customHeight="1" x14ac:dyDescent="0.15">
      <c r="A89" s="226"/>
      <c r="B89" s="227"/>
      <c r="C89" s="227"/>
      <c r="D89" s="227"/>
      <c r="E89" s="227"/>
      <c r="F89" s="227"/>
      <c r="G89" s="227"/>
      <c r="H89" s="227"/>
      <c r="I89" s="227"/>
      <c r="J89" s="227"/>
      <c r="K89" s="227"/>
      <c r="L89" s="227"/>
      <c r="M89" s="227"/>
      <c r="N89" s="227"/>
      <c r="O89" s="227"/>
      <c r="P89" s="227"/>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9"/>
      <c r="BA89" s="229"/>
      <c r="BB89" s="229"/>
      <c r="BC89" s="229"/>
      <c r="BD89" s="229"/>
      <c r="BE89" s="222"/>
      <c r="BF89" s="222"/>
      <c r="BG89" s="222"/>
      <c r="BH89" s="222"/>
      <c r="BI89" s="222"/>
      <c r="BJ89" s="222"/>
      <c r="BK89" s="222"/>
      <c r="BL89" s="222"/>
      <c r="BM89" s="222"/>
      <c r="BN89" s="222"/>
      <c r="BO89" s="222"/>
      <c r="BP89" s="222"/>
      <c r="BQ89" s="219">
        <v>83</v>
      </c>
      <c r="BR89" s="22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1"/>
    </row>
    <row r="90" spans="1:131" ht="26.25" hidden="1" customHeight="1" x14ac:dyDescent="0.15">
      <c r="A90" s="226"/>
      <c r="B90" s="227"/>
      <c r="C90" s="227"/>
      <c r="D90" s="227"/>
      <c r="E90" s="227"/>
      <c r="F90" s="227"/>
      <c r="G90" s="227"/>
      <c r="H90" s="227"/>
      <c r="I90" s="227"/>
      <c r="J90" s="227"/>
      <c r="K90" s="227"/>
      <c r="L90" s="227"/>
      <c r="M90" s="227"/>
      <c r="N90" s="227"/>
      <c r="O90" s="227"/>
      <c r="P90" s="227"/>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9"/>
      <c r="BA90" s="229"/>
      <c r="BB90" s="229"/>
      <c r="BC90" s="229"/>
      <c r="BD90" s="229"/>
      <c r="BE90" s="222"/>
      <c r="BF90" s="222"/>
      <c r="BG90" s="222"/>
      <c r="BH90" s="222"/>
      <c r="BI90" s="222"/>
      <c r="BJ90" s="222"/>
      <c r="BK90" s="222"/>
      <c r="BL90" s="222"/>
      <c r="BM90" s="222"/>
      <c r="BN90" s="222"/>
      <c r="BO90" s="222"/>
      <c r="BP90" s="222"/>
      <c r="BQ90" s="219">
        <v>84</v>
      </c>
      <c r="BR90" s="22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1"/>
    </row>
    <row r="91" spans="1:131" ht="26.25" hidden="1" customHeight="1" x14ac:dyDescent="0.15">
      <c r="A91" s="226"/>
      <c r="B91" s="227"/>
      <c r="C91" s="227"/>
      <c r="D91" s="227"/>
      <c r="E91" s="227"/>
      <c r="F91" s="227"/>
      <c r="G91" s="227"/>
      <c r="H91" s="227"/>
      <c r="I91" s="227"/>
      <c r="J91" s="227"/>
      <c r="K91" s="227"/>
      <c r="L91" s="227"/>
      <c r="M91" s="227"/>
      <c r="N91" s="227"/>
      <c r="O91" s="227"/>
      <c r="P91" s="227"/>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9"/>
      <c r="BA91" s="229"/>
      <c r="BB91" s="229"/>
      <c r="BC91" s="229"/>
      <c r="BD91" s="229"/>
      <c r="BE91" s="222"/>
      <c r="BF91" s="222"/>
      <c r="BG91" s="222"/>
      <c r="BH91" s="222"/>
      <c r="BI91" s="222"/>
      <c r="BJ91" s="222"/>
      <c r="BK91" s="222"/>
      <c r="BL91" s="222"/>
      <c r="BM91" s="222"/>
      <c r="BN91" s="222"/>
      <c r="BO91" s="222"/>
      <c r="BP91" s="222"/>
      <c r="BQ91" s="219">
        <v>85</v>
      </c>
      <c r="BR91" s="22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1"/>
    </row>
    <row r="92" spans="1:131" ht="26.25" hidden="1" customHeight="1" x14ac:dyDescent="0.15">
      <c r="A92" s="226"/>
      <c r="B92" s="227"/>
      <c r="C92" s="227"/>
      <c r="D92" s="227"/>
      <c r="E92" s="227"/>
      <c r="F92" s="227"/>
      <c r="G92" s="227"/>
      <c r="H92" s="227"/>
      <c r="I92" s="227"/>
      <c r="J92" s="227"/>
      <c r="K92" s="227"/>
      <c r="L92" s="227"/>
      <c r="M92" s="227"/>
      <c r="N92" s="227"/>
      <c r="O92" s="227"/>
      <c r="P92" s="227"/>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9"/>
      <c r="BA92" s="229"/>
      <c r="BB92" s="229"/>
      <c r="BC92" s="229"/>
      <c r="BD92" s="229"/>
      <c r="BE92" s="222"/>
      <c r="BF92" s="222"/>
      <c r="BG92" s="222"/>
      <c r="BH92" s="222"/>
      <c r="BI92" s="222"/>
      <c r="BJ92" s="222"/>
      <c r="BK92" s="222"/>
      <c r="BL92" s="222"/>
      <c r="BM92" s="222"/>
      <c r="BN92" s="222"/>
      <c r="BO92" s="222"/>
      <c r="BP92" s="222"/>
      <c r="BQ92" s="219">
        <v>86</v>
      </c>
      <c r="BR92" s="22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1"/>
    </row>
    <row r="93" spans="1:131" ht="26.25" hidden="1" customHeight="1" x14ac:dyDescent="0.15">
      <c r="A93" s="226"/>
      <c r="B93" s="227"/>
      <c r="C93" s="227"/>
      <c r="D93" s="227"/>
      <c r="E93" s="227"/>
      <c r="F93" s="227"/>
      <c r="G93" s="227"/>
      <c r="H93" s="227"/>
      <c r="I93" s="227"/>
      <c r="J93" s="227"/>
      <c r="K93" s="227"/>
      <c r="L93" s="227"/>
      <c r="M93" s="227"/>
      <c r="N93" s="227"/>
      <c r="O93" s="227"/>
      <c r="P93" s="227"/>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9"/>
      <c r="BA93" s="229"/>
      <c r="BB93" s="229"/>
      <c r="BC93" s="229"/>
      <c r="BD93" s="229"/>
      <c r="BE93" s="222"/>
      <c r="BF93" s="222"/>
      <c r="BG93" s="222"/>
      <c r="BH93" s="222"/>
      <c r="BI93" s="222"/>
      <c r="BJ93" s="222"/>
      <c r="BK93" s="222"/>
      <c r="BL93" s="222"/>
      <c r="BM93" s="222"/>
      <c r="BN93" s="222"/>
      <c r="BO93" s="222"/>
      <c r="BP93" s="222"/>
      <c r="BQ93" s="219">
        <v>87</v>
      </c>
      <c r="BR93" s="22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1"/>
    </row>
    <row r="94" spans="1:131" ht="26.25" hidden="1" customHeight="1" x14ac:dyDescent="0.15">
      <c r="A94" s="226"/>
      <c r="B94" s="227"/>
      <c r="C94" s="227"/>
      <c r="D94" s="227"/>
      <c r="E94" s="227"/>
      <c r="F94" s="227"/>
      <c r="G94" s="227"/>
      <c r="H94" s="227"/>
      <c r="I94" s="227"/>
      <c r="J94" s="227"/>
      <c r="K94" s="227"/>
      <c r="L94" s="227"/>
      <c r="M94" s="227"/>
      <c r="N94" s="227"/>
      <c r="O94" s="227"/>
      <c r="P94" s="227"/>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9"/>
      <c r="BA94" s="229"/>
      <c r="BB94" s="229"/>
      <c r="BC94" s="229"/>
      <c r="BD94" s="229"/>
      <c r="BE94" s="222"/>
      <c r="BF94" s="222"/>
      <c r="BG94" s="222"/>
      <c r="BH94" s="222"/>
      <c r="BI94" s="222"/>
      <c r="BJ94" s="222"/>
      <c r="BK94" s="222"/>
      <c r="BL94" s="222"/>
      <c r="BM94" s="222"/>
      <c r="BN94" s="222"/>
      <c r="BO94" s="222"/>
      <c r="BP94" s="222"/>
      <c r="BQ94" s="219">
        <v>88</v>
      </c>
      <c r="BR94" s="22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1"/>
    </row>
    <row r="95" spans="1:131" ht="26.25" hidden="1" customHeight="1" x14ac:dyDescent="0.15">
      <c r="A95" s="226"/>
      <c r="B95" s="227"/>
      <c r="C95" s="227"/>
      <c r="D95" s="227"/>
      <c r="E95" s="227"/>
      <c r="F95" s="227"/>
      <c r="G95" s="227"/>
      <c r="H95" s="227"/>
      <c r="I95" s="227"/>
      <c r="J95" s="227"/>
      <c r="K95" s="227"/>
      <c r="L95" s="227"/>
      <c r="M95" s="227"/>
      <c r="N95" s="227"/>
      <c r="O95" s="227"/>
      <c r="P95" s="227"/>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9"/>
      <c r="BA95" s="229"/>
      <c r="BB95" s="229"/>
      <c r="BC95" s="229"/>
      <c r="BD95" s="229"/>
      <c r="BE95" s="222"/>
      <c r="BF95" s="222"/>
      <c r="BG95" s="222"/>
      <c r="BH95" s="222"/>
      <c r="BI95" s="222"/>
      <c r="BJ95" s="222"/>
      <c r="BK95" s="222"/>
      <c r="BL95" s="222"/>
      <c r="BM95" s="222"/>
      <c r="BN95" s="222"/>
      <c r="BO95" s="222"/>
      <c r="BP95" s="222"/>
      <c r="BQ95" s="219">
        <v>89</v>
      </c>
      <c r="BR95" s="22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1"/>
    </row>
    <row r="96" spans="1:131" ht="26.25" hidden="1" customHeight="1" x14ac:dyDescent="0.15">
      <c r="A96" s="226"/>
      <c r="B96" s="227"/>
      <c r="C96" s="227"/>
      <c r="D96" s="227"/>
      <c r="E96" s="227"/>
      <c r="F96" s="227"/>
      <c r="G96" s="227"/>
      <c r="H96" s="227"/>
      <c r="I96" s="227"/>
      <c r="J96" s="227"/>
      <c r="K96" s="227"/>
      <c r="L96" s="227"/>
      <c r="M96" s="227"/>
      <c r="N96" s="227"/>
      <c r="O96" s="227"/>
      <c r="P96" s="227"/>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9"/>
      <c r="BA96" s="229"/>
      <c r="BB96" s="229"/>
      <c r="BC96" s="229"/>
      <c r="BD96" s="229"/>
      <c r="BE96" s="222"/>
      <c r="BF96" s="222"/>
      <c r="BG96" s="222"/>
      <c r="BH96" s="222"/>
      <c r="BI96" s="222"/>
      <c r="BJ96" s="222"/>
      <c r="BK96" s="222"/>
      <c r="BL96" s="222"/>
      <c r="BM96" s="222"/>
      <c r="BN96" s="222"/>
      <c r="BO96" s="222"/>
      <c r="BP96" s="222"/>
      <c r="BQ96" s="219">
        <v>90</v>
      </c>
      <c r="BR96" s="22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1"/>
    </row>
    <row r="97" spans="1:131" ht="26.25" hidden="1" customHeight="1" x14ac:dyDescent="0.15">
      <c r="A97" s="226"/>
      <c r="B97" s="227"/>
      <c r="C97" s="227"/>
      <c r="D97" s="227"/>
      <c r="E97" s="227"/>
      <c r="F97" s="227"/>
      <c r="G97" s="227"/>
      <c r="H97" s="227"/>
      <c r="I97" s="227"/>
      <c r="J97" s="227"/>
      <c r="K97" s="227"/>
      <c r="L97" s="227"/>
      <c r="M97" s="227"/>
      <c r="N97" s="227"/>
      <c r="O97" s="227"/>
      <c r="P97" s="227"/>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9"/>
      <c r="BA97" s="229"/>
      <c r="BB97" s="229"/>
      <c r="BC97" s="229"/>
      <c r="BD97" s="229"/>
      <c r="BE97" s="222"/>
      <c r="BF97" s="222"/>
      <c r="BG97" s="222"/>
      <c r="BH97" s="222"/>
      <c r="BI97" s="222"/>
      <c r="BJ97" s="222"/>
      <c r="BK97" s="222"/>
      <c r="BL97" s="222"/>
      <c r="BM97" s="222"/>
      <c r="BN97" s="222"/>
      <c r="BO97" s="222"/>
      <c r="BP97" s="222"/>
      <c r="BQ97" s="219">
        <v>91</v>
      </c>
      <c r="BR97" s="22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1"/>
    </row>
    <row r="98" spans="1:131" ht="26.25" hidden="1" customHeight="1" x14ac:dyDescent="0.15">
      <c r="A98" s="226"/>
      <c r="B98" s="227"/>
      <c r="C98" s="227"/>
      <c r="D98" s="227"/>
      <c r="E98" s="227"/>
      <c r="F98" s="227"/>
      <c r="G98" s="227"/>
      <c r="H98" s="227"/>
      <c r="I98" s="227"/>
      <c r="J98" s="227"/>
      <c r="K98" s="227"/>
      <c r="L98" s="227"/>
      <c r="M98" s="227"/>
      <c r="N98" s="227"/>
      <c r="O98" s="227"/>
      <c r="P98" s="227"/>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9"/>
      <c r="BA98" s="229"/>
      <c r="BB98" s="229"/>
      <c r="BC98" s="229"/>
      <c r="BD98" s="229"/>
      <c r="BE98" s="222"/>
      <c r="BF98" s="222"/>
      <c r="BG98" s="222"/>
      <c r="BH98" s="222"/>
      <c r="BI98" s="222"/>
      <c r="BJ98" s="222"/>
      <c r="BK98" s="222"/>
      <c r="BL98" s="222"/>
      <c r="BM98" s="222"/>
      <c r="BN98" s="222"/>
      <c r="BO98" s="222"/>
      <c r="BP98" s="222"/>
      <c r="BQ98" s="219">
        <v>92</v>
      </c>
      <c r="BR98" s="22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1"/>
    </row>
    <row r="99" spans="1:131" ht="26.25" hidden="1" customHeight="1" x14ac:dyDescent="0.15">
      <c r="A99" s="226"/>
      <c r="B99" s="227"/>
      <c r="C99" s="227"/>
      <c r="D99" s="227"/>
      <c r="E99" s="227"/>
      <c r="F99" s="227"/>
      <c r="G99" s="227"/>
      <c r="H99" s="227"/>
      <c r="I99" s="227"/>
      <c r="J99" s="227"/>
      <c r="K99" s="227"/>
      <c r="L99" s="227"/>
      <c r="M99" s="227"/>
      <c r="N99" s="227"/>
      <c r="O99" s="227"/>
      <c r="P99" s="227"/>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9"/>
      <c r="BA99" s="229"/>
      <c r="BB99" s="229"/>
      <c r="BC99" s="229"/>
      <c r="BD99" s="229"/>
      <c r="BE99" s="222"/>
      <c r="BF99" s="222"/>
      <c r="BG99" s="222"/>
      <c r="BH99" s="222"/>
      <c r="BI99" s="222"/>
      <c r="BJ99" s="222"/>
      <c r="BK99" s="222"/>
      <c r="BL99" s="222"/>
      <c r="BM99" s="222"/>
      <c r="BN99" s="222"/>
      <c r="BO99" s="222"/>
      <c r="BP99" s="222"/>
      <c r="BQ99" s="219">
        <v>93</v>
      </c>
      <c r="BR99" s="22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1"/>
    </row>
    <row r="100" spans="1:131" ht="26.25" hidden="1" customHeight="1" x14ac:dyDescent="0.15">
      <c r="A100" s="226"/>
      <c r="B100" s="227"/>
      <c r="C100" s="227"/>
      <c r="D100" s="227"/>
      <c r="E100" s="227"/>
      <c r="F100" s="227"/>
      <c r="G100" s="227"/>
      <c r="H100" s="227"/>
      <c r="I100" s="227"/>
      <c r="J100" s="227"/>
      <c r="K100" s="227"/>
      <c r="L100" s="227"/>
      <c r="M100" s="227"/>
      <c r="N100" s="227"/>
      <c r="O100" s="227"/>
      <c r="P100" s="227"/>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9"/>
      <c r="BA100" s="229"/>
      <c r="BB100" s="229"/>
      <c r="BC100" s="229"/>
      <c r="BD100" s="229"/>
      <c r="BE100" s="222"/>
      <c r="BF100" s="222"/>
      <c r="BG100" s="222"/>
      <c r="BH100" s="222"/>
      <c r="BI100" s="222"/>
      <c r="BJ100" s="222"/>
      <c r="BK100" s="222"/>
      <c r="BL100" s="222"/>
      <c r="BM100" s="222"/>
      <c r="BN100" s="222"/>
      <c r="BO100" s="222"/>
      <c r="BP100" s="222"/>
      <c r="BQ100" s="219">
        <v>94</v>
      </c>
      <c r="BR100" s="22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1"/>
    </row>
    <row r="101" spans="1:131" ht="26.25" hidden="1" customHeight="1" x14ac:dyDescent="0.15">
      <c r="A101" s="226"/>
      <c r="B101" s="227"/>
      <c r="C101" s="227"/>
      <c r="D101" s="227"/>
      <c r="E101" s="227"/>
      <c r="F101" s="227"/>
      <c r="G101" s="227"/>
      <c r="H101" s="227"/>
      <c r="I101" s="227"/>
      <c r="J101" s="227"/>
      <c r="K101" s="227"/>
      <c r="L101" s="227"/>
      <c r="M101" s="227"/>
      <c r="N101" s="227"/>
      <c r="O101" s="227"/>
      <c r="P101" s="227"/>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9"/>
      <c r="BA101" s="229"/>
      <c r="BB101" s="229"/>
      <c r="BC101" s="229"/>
      <c r="BD101" s="229"/>
      <c r="BE101" s="222"/>
      <c r="BF101" s="222"/>
      <c r="BG101" s="222"/>
      <c r="BH101" s="222"/>
      <c r="BI101" s="222"/>
      <c r="BJ101" s="222"/>
      <c r="BK101" s="222"/>
      <c r="BL101" s="222"/>
      <c r="BM101" s="222"/>
      <c r="BN101" s="222"/>
      <c r="BO101" s="222"/>
      <c r="BP101" s="222"/>
      <c r="BQ101" s="219">
        <v>95</v>
      </c>
      <c r="BR101" s="22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1"/>
    </row>
    <row r="102" spans="1:131" ht="26.25" customHeight="1" thickBot="1" x14ac:dyDescent="0.2">
      <c r="A102" s="226"/>
      <c r="B102" s="227"/>
      <c r="C102" s="227"/>
      <c r="D102" s="227"/>
      <c r="E102" s="227"/>
      <c r="F102" s="227"/>
      <c r="G102" s="227"/>
      <c r="H102" s="227"/>
      <c r="I102" s="227"/>
      <c r="J102" s="227"/>
      <c r="K102" s="227"/>
      <c r="L102" s="227"/>
      <c r="M102" s="227"/>
      <c r="N102" s="227"/>
      <c r="O102" s="227"/>
      <c r="P102" s="227"/>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9"/>
      <c r="BA102" s="229"/>
      <c r="BB102" s="229"/>
      <c r="BC102" s="229"/>
      <c r="BD102" s="229"/>
      <c r="BE102" s="222"/>
      <c r="BF102" s="222"/>
      <c r="BG102" s="222"/>
      <c r="BH102" s="222"/>
      <c r="BI102" s="222"/>
      <c r="BJ102" s="222"/>
      <c r="BK102" s="222"/>
      <c r="BL102" s="222"/>
      <c r="BM102" s="222"/>
      <c r="BN102" s="222"/>
      <c r="BO102" s="222"/>
      <c r="BP102" s="222"/>
      <c r="BQ102" s="221" t="s">
        <v>397</v>
      </c>
      <c r="BR102" s="822" t="s">
        <v>427</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1</v>
      </c>
      <c r="CS102" s="885"/>
      <c r="CT102" s="885"/>
      <c r="CU102" s="885"/>
      <c r="CV102" s="924"/>
      <c r="CW102" s="923" t="s">
        <v>601</v>
      </c>
      <c r="CX102" s="885"/>
      <c r="CY102" s="885"/>
      <c r="CZ102" s="885"/>
      <c r="DA102" s="924"/>
      <c r="DB102" s="923" t="s">
        <v>601</v>
      </c>
      <c r="DC102" s="885"/>
      <c r="DD102" s="885"/>
      <c r="DE102" s="885"/>
      <c r="DF102" s="924"/>
      <c r="DG102" s="923" t="s">
        <v>601</v>
      </c>
      <c r="DH102" s="885"/>
      <c r="DI102" s="885"/>
      <c r="DJ102" s="885"/>
      <c r="DK102" s="924"/>
      <c r="DL102" s="923" t="s">
        <v>601</v>
      </c>
      <c r="DM102" s="885"/>
      <c r="DN102" s="885"/>
      <c r="DO102" s="885"/>
      <c r="DP102" s="924"/>
      <c r="DQ102" s="923" t="s">
        <v>601</v>
      </c>
      <c r="DR102" s="885"/>
      <c r="DS102" s="885"/>
      <c r="DT102" s="885"/>
      <c r="DU102" s="924"/>
      <c r="DV102" s="822"/>
      <c r="DW102" s="823"/>
      <c r="DX102" s="823"/>
      <c r="DY102" s="823"/>
      <c r="DZ102" s="947"/>
      <c r="EA102" s="211"/>
    </row>
    <row r="103" spans="1:131" ht="26.25" customHeight="1" x14ac:dyDescent="0.15">
      <c r="A103" s="226"/>
      <c r="B103" s="227"/>
      <c r="C103" s="227"/>
      <c r="D103" s="227"/>
      <c r="E103" s="227"/>
      <c r="F103" s="227"/>
      <c r="G103" s="227"/>
      <c r="H103" s="227"/>
      <c r="I103" s="227"/>
      <c r="J103" s="227"/>
      <c r="K103" s="227"/>
      <c r="L103" s="227"/>
      <c r="M103" s="227"/>
      <c r="N103" s="227"/>
      <c r="O103" s="227"/>
      <c r="P103" s="227"/>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9"/>
      <c r="BA103" s="229"/>
      <c r="BB103" s="229"/>
      <c r="BC103" s="229"/>
      <c r="BD103" s="229"/>
      <c r="BE103" s="222"/>
      <c r="BF103" s="222"/>
      <c r="BG103" s="222"/>
      <c r="BH103" s="222"/>
      <c r="BI103" s="222"/>
      <c r="BJ103" s="222"/>
      <c r="BK103" s="222"/>
      <c r="BL103" s="222"/>
      <c r="BM103" s="222"/>
      <c r="BN103" s="222"/>
      <c r="BO103" s="222"/>
      <c r="BP103" s="222"/>
      <c r="BQ103" s="948" t="s">
        <v>428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1"/>
    </row>
    <row r="104" spans="1:131" ht="26.25" customHeight="1" x14ac:dyDescent="0.15">
      <c r="A104" s="226"/>
      <c r="B104" s="227"/>
      <c r="C104" s="227"/>
      <c r="D104" s="227"/>
      <c r="E104" s="227"/>
      <c r="F104" s="227"/>
      <c r="G104" s="227"/>
      <c r="H104" s="227"/>
      <c r="I104" s="227"/>
      <c r="J104" s="227"/>
      <c r="K104" s="227"/>
      <c r="L104" s="227"/>
      <c r="M104" s="227"/>
      <c r="N104" s="227"/>
      <c r="O104" s="227"/>
      <c r="P104" s="227"/>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9"/>
      <c r="BA104" s="229"/>
      <c r="BB104" s="229"/>
      <c r="BC104" s="229"/>
      <c r="BD104" s="229"/>
      <c r="BE104" s="222"/>
      <c r="BF104" s="222"/>
      <c r="BG104" s="222"/>
      <c r="BH104" s="222"/>
      <c r="BI104" s="222"/>
      <c r="BJ104" s="222"/>
      <c r="BK104" s="222"/>
      <c r="BL104" s="222"/>
      <c r="BM104" s="222"/>
      <c r="BN104" s="222"/>
      <c r="BO104" s="222"/>
      <c r="BP104" s="222"/>
      <c r="BQ104" s="949" t="s">
        <v>429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1"/>
    </row>
    <row r="105" spans="1:131" ht="11.25" customHeight="1" x14ac:dyDescent="0.15">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0" t="s">
        <v>430</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0" t="s">
        <v>431</v>
      </c>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row>
    <row r="108" spans="1:131" s="211" customFormat="1" ht="26.25" customHeight="1" x14ac:dyDescent="0.15">
      <c r="A108" s="950" t="s">
        <v>432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1" customFormat="1" ht="26.25" customHeight="1" x14ac:dyDescent="0.15">
      <c r="A109" s="945" t="s">
        <v>434</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435</v>
      </c>
      <c r="AB109" s="926"/>
      <c r="AC109" s="926"/>
      <c r="AD109" s="926"/>
      <c r="AE109" s="927"/>
      <c r="AF109" s="925" t="s">
        <v>436</v>
      </c>
      <c r="AG109" s="926"/>
      <c r="AH109" s="926"/>
      <c r="AI109" s="926"/>
      <c r="AJ109" s="927"/>
      <c r="AK109" s="925" t="s">
        <v>312</v>
      </c>
      <c r="AL109" s="926"/>
      <c r="AM109" s="926"/>
      <c r="AN109" s="926"/>
      <c r="AO109" s="927"/>
      <c r="AP109" s="925" t="s">
        <v>437</v>
      </c>
      <c r="AQ109" s="926"/>
      <c r="AR109" s="926"/>
      <c r="AS109" s="926"/>
      <c r="AT109" s="928"/>
      <c r="AU109" s="945" t="s">
        <v>434</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435</v>
      </c>
      <c r="BR109" s="926"/>
      <c r="BS109" s="926"/>
      <c r="BT109" s="926"/>
      <c r="BU109" s="927"/>
      <c r="BV109" s="925" t="s">
        <v>436</v>
      </c>
      <c r="BW109" s="926"/>
      <c r="BX109" s="926"/>
      <c r="BY109" s="926"/>
      <c r="BZ109" s="927"/>
      <c r="CA109" s="925" t="s">
        <v>312</v>
      </c>
      <c r="CB109" s="926"/>
      <c r="CC109" s="926"/>
      <c r="CD109" s="926"/>
      <c r="CE109" s="927"/>
      <c r="CF109" s="946" t="s">
        <v>437</v>
      </c>
      <c r="CG109" s="946"/>
      <c r="CH109" s="946"/>
      <c r="CI109" s="946"/>
      <c r="CJ109" s="946"/>
      <c r="CK109" s="925" t="s">
        <v>438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435</v>
      </c>
      <c r="DH109" s="926"/>
      <c r="DI109" s="926"/>
      <c r="DJ109" s="926"/>
      <c r="DK109" s="927"/>
      <c r="DL109" s="925" t="s">
        <v>436</v>
      </c>
      <c r="DM109" s="926"/>
      <c r="DN109" s="926"/>
      <c r="DO109" s="926"/>
      <c r="DP109" s="927"/>
      <c r="DQ109" s="925" t="s">
        <v>312</v>
      </c>
      <c r="DR109" s="926"/>
      <c r="DS109" s="926"/>
      <c r="DT109" s="926"/>
      <c r="DU109" s="927"/>
      <c r="DV109" s="925" t="s">
        <v>437</v>
      </c>
      <c r="DW109" s="926"/>
      <c r="DX109" s="926"/>
      <c r="DY109" s="926"/>
      <c r="DZ109" s="928"/>
    </row>
    <row r="110" spans="1:131" s="211" customFormat="1" ht="26.25" customHeight="1" x14ac:dyDescent="0.15">
      <c r="A110" s="929" t="s">
        <v>439</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601754</v>
      </c>
      <c r="AB110" s="933"/>
      <c r="AC110" s="933"/>
      <c r="AD110" s="933"/>
      <c r="AE110" s="934"/>
      <c r="AF110" s="935">
        <v>602542</v>
      </c>
      <c r="AG110" s="933"/>
      <c r="AH110" s="933"/>
      <c r="AI110" s="933"/>
      <c r="AJ110" s="934"/>
      <c r="AK110" s="935">
        <v>640628</v>
      </c>
      <c r="AL110" s="933"/>
      <c r="AM110" s="933"/>
      <c r="AN110" s="933"/>
      <c r="AO110" s="934"/>
      <c r="AP110" s="936">
        <v>7.3</v>
      </c>
      <c r="AQ110" s="937"/>
      <c r="AR110" s="937"/>
      <c r="AS110" s="937"/>
      <c r="AT110" s="938"/>
      <c r="AU110" s="939" t="s">
        <v>73</v>
      </c>
      <c r="AV110" s="940"/>
      <c r="AW110" s="940"/>
      <c r="AX110" s="940"/>
      <c r="AY110" s="940"/>
      <c r="AZ110" s="962" t="s">
        <v>440</v>
      </c>
      <c r="BA110" s="930"/>
      <c r="BB110" s="930"/>
      <c r="BC110" s="930"/>
      <c r="BD110" s="930"/>
      <c r="BE110" s="930"/>
      <c r="BF110" s="930"/>
      <c r="BG110" s="930"/>
      <c r="BH110" s="930"/>
      <c r="BI110" s="930"/>
      <c r="BJ110" s="930"/>
      <c r="BK110" s="930"/>
      <c r="BL110" s="930"/>
      <c r="BM110" s="930"/>
      <c r="BN110" s="930"/>
      <c r="BO110" s="930"/>
      <c r="BP110" s="931"/>
      <c r="BQ110" s="963">
        <v>6137870</v>
      </c>
      <c r="BR110" s="964"/>
      <c r="BS110" s="964"/>
      <c r="BT110" s="964"/>
      <c r="BU110" s="964"/>
      <c r="BV110" s="964">
        <v>6631732</v>
      </c>
      <c r="BW110" s="964"/>
      <c r="BX110" s="964"/>
      <c r="BY110" s="964"/>
      <c r="BZ110" s="964"/>
      <c r="CA110" s="964">
        <v>8450840</v>
      </c>
      <c r="CB110" s="964"/>
      <c r="CC110" s="964"/>
      <c r="CD110" s="964"/>
      <c r="CE110" s="964"/>
      <c r="CF110" s="977">
        <v>95.9</v>
      </c>
      <c r="CG110" s="978"/>
      <c r="CH110" s="978"/>
      <c r="CI110" s="978"/>
      <c r="CJ110" s="978"/>
      <c r="CK110" s="979" t="s">
        <v>441</v>
      </c>
      <c r="CL110" s="980"/>
      <c r="CM110" s="962" t="s">
        <v>442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129</v>
      </c>
      <c r="DH110" s="964"/>
      <c r="DI110" s="964"/>
      <c r="DJ110" s="964"/>
      <c r="DK110" s="964"/>
      <c r="DL110" s="964" t="s">
        <v>418</v>
      </c>
      <c r="DM110" s="964"/>
      <c r="DN110" s="964"/>
      <c r="DO110" s="964"/>
      <c r="DP110" s="964"/>
      <c r="DQ110" s="964" t="s">
        <v>443</v>
      </c>
      <c r="DR110" s="964"/>
      <c r="DS110" s="964"/>
      <c r="DT110" s="964"/>
      <c r="DU110" s="964"/>
      <c r="DV110" s="965" t="s">
        <v>444</v>
      </c>
      <c r="DW110" s="965"/>
      <c r="DX110" s="965"/>
      <c r="DY110" s="965"/>
      <c r="DZ110" s="966"/>
    </row>
    <row r="111" spans="1:131" s="211" customFormat="1" ht="26.25" customHeight="1" x14ac:dyDescent="0.15">
      <c r="A111" s="967" t="s">
        <v>445</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418</v>
      </c>
      <c r="AB111" s="971"/>
      <c r="AC111" s="971"/>
      <c r="AD111" s="971"/>
      <c r="AE111" s="972"/>
      <c r="AF111" s="973" t="s">
        <v>129</v>
      </c>
      <c r="AG111" s="971"/>
      <c r="AH111" s="971"/>
      <c r="AI111" s="971"/>
      <c r="AJ111" s="972"/>
      <c r="AK111" s="973" t="s">
        <v>129</v>
      </c>
      <c r="AL111" s="971"/>
      <c r="AM111" s="971"/>
      <c r="AN111" s="971"/>
      <c r="AO111" s="972"/>
      <c r="AP111" s="974" t="s">
        <v>446</v>
      </c>
      <c r="AQ111" s="975"/>
      <c r="AR111" s="975"/>
      <c r="AS111" s="975"/>
      <c r="AT111" s="976"/>
      <c r="AU111" s="941"/>
      <c r="AV111" s="942"/>
      <c r="AW111" s="942"/>
      <c r="AX111" s="942"/>
      <c r="AY111" s="942"/>
      <c r="AZ111" s="955" t="s">
        <v>447</v>
      </c>
      <c r="BA111" s="956"/>
      <c r="BB111" s="956"/>
      <c r="BC111" s="956"/>
      <c r="BD111" s="956"/>
      <c r="BE111" s="956"/>
      <c r="BF111" s="956"/>
      <c r="BG111" s="956"/>
      <c r="BH111" s="956"/>
      <c r="BI111" s="956"/>
      <c r="BJ111" s="956"/>
      <c r="BK111" s="956"/>
      <c r="BL111" s="956"/>
      <c r="BM111" s="956"/>
      <c r="BN111" s="956"/>
      <c r="BO111" s="956"/>
      <c r="BP111" s="957"/>
      <c r="BQ111" s="958">
        <v>46328</v>
      </c>
      <c r="BR111" s="959"/>
      <c r="BS111" s="959"/>
      <c r="BT111" s="959"/>
      <c r="BU111" s="959"/>
      <c r="BV111" s="959">
        <v>23164</v>
      </c>
      <c r="BW111" s="959"/>
      <c r="BX111" s="959"/>
      <c r="BY111" s="959"/>
      <c r="BZ111" s="959"/>
      <c r="CA111" s="959" t="s">
        <v>443</v>
      </c>
      <c r="CB111" s="959"/>
      <c r="CC111" s="959"/>
      <c r="CD111" s="959"/>
      <c r="CE111" s="959"/>
      <c r="CF111" s="953" t="s">
        <v>418</v>
      </c>
      <c r="CG111" s="954"/>
      <c r="CH111" s="954"/>
      <c r="CI111" s="954"/>
      <c r="CJ111" s="954"/>
      <c r="CK111" s="981"/>
      <c r="CL111" s="982"/>
      <c r="CM111" s="955" t="s">
        <v>448</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446</v>
      </c>
      <c r="DH111" s="959"/>
      <c r="DI111" s="959"/>
      <c r="DJ111" s="959"/>
      <c r="DK111" s="959"/>
      <c r="DL111" s="959" t="s">
        <v>129</v>
      </c>
      <c r="DM111" s="959"/>
      <c r="DN111" s="959"/>
      <c r="DO111" s="959"/>
      <c r="DP111" s="959"/>
      <c r="DQ111" s="959" t="s">
        <v>449</v>
      </c>
      <c r="DR111" s="959"/>
      <c r="DS111" s="959"/>
      <c r="DT111" s="959"/>
      <c r="DU111" s="959"/>
      <c r="DV111" s="960" t="s">
        <v>129</v>
      </c>
      <c r="DW111" s="960"/>
      <c r="DX111" s="960"/>
      <c r="DY111" s="960"/>
      <c r="DZ111" s="961"/>
    </row>
    <row r="112" spans="1:131" s="211" customFormat="1" ht="26.25" customHeight="1" x14ac:dyDescent="0.15">
      <c r="A112" s="985" t="s">
        <v>450</v>
      </c>
      <c r="B112" s="986"/>
      <c r="C112" s="956" t="s">
        <v>451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129</v>
      </c>
      <c r="AB112" s="992"/>
      <c r="AC112" s="992"/>
      <c r="AD112" s="992"/>
      <c r="AE112" s="993"/>
      <c r="AF112" s="994" t="s">
        <v>443</v>
      </c>
      <c r="AG112" s="992"/>
      <c r="AH112" s="992"/>
      <c r="AI112" s="992"/>
      <c r="AJ112" s="993"/>
      <c r="AK112" s="994" t="s">
        <v>449</v>
      </c>
      <c r="AL112" s="992"/>
      <c r="AM112" s="992"/>
      <c r="AN112" s="992"/>
      <c r="AO112" s="993"/>
      <c r="AP112" s="995" t="s">
        <v>418</v>
      </c>
      <c r="AQ112" s="996"/>
      <c r="AR112" s="996"/>
      <c r="AS112" s="996"/>
      <c r="AT112" s="997"/>
      <c r="AU112" s="941"/>
      <c r="AV112" s="942"/>
      <c r="AW112" s="942"/>
      <c r="AX112" s="942"/>
      <c r="AY112" s="942"/>
      <c r="AZ112" s="955" t="s">
        <v>452</v>
      </c>
      <c r="BA112" s="956"/>
      <c r="BB112" s="956"/>
      <c r="BC112" s="956"/>
      <c r="BD112" s="956"/>
      <c r="BE112" s="956"/>
      <c r="BF112" s="956"/>
      <c r="BG112" s="956"/>
      <c r="BH112" s="956"/>
      <c r="BI112" s="956"/>
      <c r="BJ112" s="956"/>
      <c r="BK112" s="956"/>
      <c r="BL112" s="956"/>
      <c r="BM112" s="956"/>
      <c r="BN112" s="956"/>
      <c r="BO112" s="956"/>
      <c r="BP112" s="957"/>
      <c r="BQ112" s="958">
        <v>5750917</v>
      </c>
      <c r="BR112" s="959"/>
      <c r="BS112" s="959"/>
      <c r="BT112" s="959"/>
      <c r="BU112" s="959"/>
      <c r="BV112" s="959">
        <v>4424533</v>
      </c>
      <c r="BW112" s="959"/>
      <c r="BX112" s="959"/>
      <c r="BY112" s="959"/>
      <c r="BZ112" s="959"/>
      <c r="CA112" s="959">
        <v>3278590</v>
      </c>
      <c r="CB112" s="959"/>
      <c r="CC112" s="959"/>
      <c r="CD112" s="959"/>
      <c r="CE112" s="959"/>
      <c r="CF112" s="953">
        <v>37.200000000000003</v>
      </c>
      <c r="CG112" s="954"/>
      <c r="CH112" s="954"/>
      <c r="CI112" s="954"/>
      <c r="CJ112" s="954"/>
      <c r="CK112" s="981"/>
      <c r="CL112" s="982"/>
      <c r="CM112" s="955" t="s">
        <v>453</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129</v>
      </c>
      <c r="DH112" s="959"/>
      <c r="DI112" s="959"/>
      <c r="DJ112" s="959"/>
      <c r="DK112" s="959"/>
      <c r="DL112" s="959" t="s">
        <v>129</v>
      </c>
      <c r="DM112" s="959"/>
      <c r="DN112" s="959"/>
      <c r="DO112" s="959"/>
      <c r="DP112" s="959"/>
      <c r="DQ112" s="959" t="s">
        <v>443</v>
      </c>
      <c r="DR112" s="959"/>
      <c r="DS112" s="959"/>
      <c r="DT112" s="959"/>
      <c r="DU112" s="959"/>
      <c r="DV112" s="960" t="s">
        <v>443</v>
      </c>
      <c r="DW112" s="960"/>
      <c r="DX112" s="960"/>
      <c r="DY112" s="960"/>
      <c r="DZ112" s="961"/>
    </row>
    <row r="113" spans="1:130" s="211" customFormat="1" ht="26.25" customHeight="1" x14ac:dyDescent="0.15">
      <c r="A113" s="987"/>
      <c r="B113" s="988"/>
      <c r="C113" s="956" t="s">
        <v>454</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619471</v>
      </c>
      <c r="AB113" s="971"/>
      <c r="AC113" s="971"/>
      <c r="AD113" s="971"/>
      <c r="AE113" s="972"/>
      <c r="AF113" s="973">
        <v>311059</v>
      </c>
      <c r="AG113" s="971"/>
      <c r="AH113" s="971"/>
      <c r="AI113" s="971"/>
      <c r="AJ113" s="972"/>
      <c r="AK113" s="973">
        <v>292536</v>
      </c>
      <c r="AL113" s="971"/>
      <c r="AM113" s="971"/>
      <c r="AN113" s="971"/>
      <c r="AO113" s="972"/>
      <c r="AP113" s="974">
        <v>3.3</v>
      </c>
      <c r="AQ113" s="975"/>
      <c r="AR113" s="975"/>
      <c r="AS113" s="975"/>
      <c r="AT113" s="976"/>
      <c r="AU113" s="941"/>
      <c r="AV113" s="942"/>
      <c r="AW113" s="942"/>
      <c r="AX113" s="942"/>
      <c r="AY113" s="942"/>
      <c r="AZ113" s="955" t="s">
        <v>455</v>
      </c>
      <c r="BA113" s="956"/>
      <c r="BB113" s="956"/>
      <c r="BC113" s="956"/>
      <c r="BD113" s="956"/>
      <c r="BE113" s="956"/>
      <c r="BF113" s="956"/>
      <c r="BG113" s="956"/>
      <c r="BH113" s="956"/>
      <c r="BI113" s="956"/>
      <c r="BJ113" s="956"/>
      <c r="BK113" s="956"/>
      <c r="BL113" s="956"/>
      <c r="BM113" s="956"/>
      <c r="BN113" s="956"/>
      <c r="BO113" s="956"/>
      <c r="BP113" s="957"/>
      <c r="BQ113" s="958">
        <v>305137</v>
      </c>
      <c r="BR113" s="959"/>
      <c r="BS113" s="959"/>
      <c r="BT113" s="959"/>
      <c r="BU113" s="959"/>
      <c r="BV113" s="959">
        <v>843769</v>
      </c>
      <c r="BW113" s="959"/>
      <c r="BX113" s="959"/>
      <c r="BY113" s="959"/>
      <c r="BZ113" s="959"/>
      <c r="CA113" s="959">
        <v>2555188</v>
      </c>
      <c r="CB113" s="959"/>
      <c r="CC113" s="959"/>
      <c r="CD113" s="959"/>
      <c r="CE113" s="959"/>
      <c r="CF113" s="953">
        <v>29</v>
      </c>
      <c r="CG113" s="954"/>
      <c r="CH113" s="954"/>
      <c r="CI113" s="954"/>
      <c r="CJ113" s="954"/>
      <c r="CK113" s="981"/>
      <c r="CL113" s="982"/>
      <c r="CM113" s="955" t="s">
        <v>456</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443</v>
      </c>
      <c r="DH113" s="992"/>
      <c r="DI113" s="992"/>
      <c r="DJ113" s="992"/>
      <c r="DK113" s="993"/>
      <c r="DL113" s="994" t="s">
        <v>443</v>
      </c>
      <c r="DM113" s="992"/>
      <c r="DN113" s="992"/>
      <c r="DO113" s="992"/>
      <c r="DP113" s="993"/>
      <c r="DQ113" s="994" t="s">
        <v>129</v>
      </c>
      <c r="DR113" s="992"/>
      <c r="DS113" s="992"/>
      <c r="DT113" s="992"/>
      <c r="DU113" s="993"/>
      <c r="DV113" s="995" t="s">
        <v>129</v>
      </c>
      <c r="DW113" s="996"/>
      <c r="DX113" s="996"/>
      <c r="DY113" s="996"/>
      <c r="DZ113" s="997"/>
    </row>
    <row r="114" spans="1:130" s="211" customFormat="1" ht="26.25" customHeight="1" x14ac:dyDescent="0.15">
      <c r="A114" s="987"/>
      <c r="B114" s="988"/>
      <c r="C114" s="956" t="s">
        <v>457</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6487</v>
      </c>
      <c r="AB114" s="992"/>
      <c r="AC114" s="992"/>
      <c r="AD114" s="992"/>
      <c r="AE114" s="993"/>
      <c r="AF114" s="994">
        <v>14111</v>
      </c>
      <c r="AG114" s="992"/>
      <c r="AH114" s="992"/>
      <c r="AI114" s="992"/>
      <c r="AJ114" s="993"/>
      <c r="AK114" s="994">
        <v>20296</v>
      </c>
      <c r="AL114" s="992"/>
      <c r="AM114" s="992"/>
      <c r="AN114" s="992"/>
      <c r="AO114" s="993"/>
      <c r="AP114" s="995">
        <v>0.2</v>
      </c>
      <c r="AQ114" s="996"/>
      <c r="AR114" s="996"/>
      <c r="AS114" s="996"/>
      <c r="AT114" s="997"/>
      <c r="AU114" s="941"/>
      <c r="AV114" s="942"/>
      <c r="AW114" s="942"/>
      <c r="AX114" s="942"/>
      <c r="AY114" s="942"/>
      <c r="AZ114" s="955" t="s">
        <v>458</v>
      </c>
      <c r="BA114" s="956"/>
      <c r="BB114" s="956"/>
      <c r="BC114" s="956"/>
      <c r="BD114" s="956"/>
      <c r="BE114" s="956"/>
      <c r="BF114" s="956"/>
      <c r="BG114" s="956"/>
      <c r="BH114" s="956"/>
      <c r="BI114" s="956"/>
      <c r="BJ114" s="956"/>
      <c r="BK114" s="956"/>
      <c r="BL114" s="956"/>
      <c r="BM114" s="956"/>
      <c r="BN114" s="956"/>
      <c r="BO114" s="956"/>
      <c r="BP114" s="957"/>
      <c r="BQ114" s="958">
        <v>1908646</v>
      </c>
      <c r="BR114" s="959"/>
      <c r="BS114" s="959"/>
      <c r="BT114" s="959"/>
      <c r="BU114" s="959"/>
      <c r="BV114" s="959">
        <v>1806904</v>
      </c>
      <c r="BW114" s="959"/>
      <c r="BX114" s="959"/>
      <c r="BY114" s="959"/>
      <c r="BZ114" s="959"/>
      <c r="CA114" s="959">
        <v>1797779</v>
      </c>
      <c r="CB114" s="959"/>
      <c r="CC114" s="959"/>
      <c r="CD114" s="959"/>
      <c r="CE114" s="959"/>
      <c r="CF114" s="953">
        <v>20.399999999999999</v>
      </c>
      <c r="CG114" s="954"/>
      <c r="CH114" s="954"/>
      <c r="CI114" s="954"/>
      <c r="CJ114" s="954"/>
      <c r="CK114" s="981"/>
      <c r="CL114" s="982"/>
      <c r="CM114" s="955" t="s">
        <v>459</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418</v>
      </c>
      <c r="DH114" s="992"/>
      <c r="DI114" s="992"/>
      <c r="DJ114" s="992"/>
      <c r="DK114" s="993"/>
      <c r="DL114" s="994" t="s">
        <v>443</v>
      </c>
      <c r="DM114" s="992"/>
      <c r="DN114" s="992"/>
      <c r="DO114" s="992"/>
      <c r="DP114" s="993"/>
      <c r="DQ114" s="994" t="s">
        <v>418</v>
      </c>
      <c r="DR114" s="992"/>
      <c r="DS114" s="992"/>
      <c r="DT114" s="992"/>
      <c r="DU114" s="993"/>
      <c r="DV114" s="995" t="s">
        <v>443</v>
      </c>
      <c r="DW114" s="996"/>
      <c r="DX114" s="996"/>
      <c r="DY114" s="996"/>
      <c r="DZ114" s="997"/>
    </row>
    <row r="115" spans="1:130" s="211" customFormat="1" ht="26.25" customHeight="1" x14ac:dyDescent="0.15">
      <c r="A115" s="987"/>
      <c r="B115" s="988"/>
      <c r="C115" s="956" t="s">
        <v>460</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443</v>
      </c>
      <c r="AB115" s="971"/>
      <c r="AC115" s="971"/>
      <c r="AD115" s="971"/>
      <c r="AE115" s="972"/>
      <c r="AF115" s="973" t="s">
        <v>418</v>
      </c>
      <c r="AG115" s="971"/>
      <c r="AH115" s="971"/>
      <c r="AI115" s="971"/>
      <c r="AJ115" s="972"/>
      <c r="AK115" s="973" t="s">
        <v>443</v>
      </c>
      <c r="AL115" s="971"/>
      <c r="AM115" s="971"/>
      <c r="AN115" s="971"/>
      <c r="AO115" s="972"/>
      <c r="AP115" s="974" t="s">
        <v>129</v>
      </c>
      <c r="AQ115" s="975"/>
      <c r="AR115" s="975"/>
      <c r="AS115" s="975"/>
      <c r="AT115" s="976"/>
      <c r="AU115" s="941"/>
      <c r="AV115" s="942"/>
      <c r="AW115" s="942"/>
      <c r="AX115" s="942"/>
      <c r="AY115" s="942"/>
      <c r="AZ115" s="955" t="s">
        <v>461</v>
      </c>
      <c r="BA115" s="956"/>
      <c r="BB115" s="956"/>
      <c r="BC115" s="956"/>
      <c r="BD115" s="956"/>
      <c r="BE115" s="956"/>
      <c r="BF115" s="956"/>
      <c r="BG115" s="956"/>
      <c r="BH115" s="956"/>
      <c r="BI115" s="956"/>
      <c r="BJ115" s="956"/>
      <c r="BK115" s="956"/>
      <c r="BL115" s="956"/>
      <c r="BM115" s="956"/>
      <c r="BN115" s="956"/>
      <c r="BO115" s="956"/>
      <c r="BP115" s="957"/>
      <c r="BQ115" s="958">
        <v>846768</v>
      </c>
      <c r="BR115" s="959"/>
      <c r="BS115" s="959"/>
      <c r="BT115" s="959"/>
      <c r="BU115" s="959"/>
      <c r="BV115" s="959">
        <v>794539</v>
      </c>
      <c r="BW115" s="959"/>
      <c r="BX115" s="959"/>
      <c r="BY115" s="959"/>
      <c r="BZ115" s="959"/>
      <c r="CA115" s="959">
        <v>728661</v>
      </c>
      <c r="CB115" s="959"/>
      <c r="CC115" s="959"/>
      <c r="CD115" s="959"/>
      <c r="CE115" s="959"/>
      <c r="CF115" s="953">
        <v>8.3000000000000007</v>
      </c>
      <c r="CG115" s="954"/>
      <c r="CH115" s="954"/>
      <c r="CI115" s="954"/>
      <c r="CJ115" s="954"/>
      <c r="CK115" s="981"/>
      <c r="CL115" s="982"/>
      <c r="CM115" s="955" t="s">
        <v>462</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129</v>
      </c>
      <c r="DH115" s="992"/>
      <c r="DI115" s="992"/>
      <c r="DJ115" s="992"/>
      <c r="DK115" s="993"/>
      <c r="DL115" s="994" t="s">
        <v>418</v>
      </c>
      <c r="DM115" s="992"/>
      <c r="DN115" s="992"/>
      <c r="DO115" s="992"/>
      <c r="DP115" s="993"/>
      <c r="DQ115" s="994" t="s">
        <v>129</v>
      </c>
      <c r="DR115" s="992"/>
      <c r="DS115" s="992"/>
      <c r="DT115" s="992"/>
      <c r="DU115" s="993"/>
      <c r="DV115" s="995" t="s">
        <v>129</v>
      </c>
      <c r="DW115" s="996"/>
      <c r="DX115" s="996"/>
      <c r="DY115" s="996"/>
      <c r="DZ115" s="997"/>
    </row>
    <row r="116" spans="1:130" s="211" customFormat="1" ht="26.25" customHeight="1" x14ac:dyDescent="0.15">
      <c r="A116" s="989"/>
      <c r="B116" s="990"/>
      <c r="C116" s="998" t="s">
        <v>463</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443</v>
      </c>
      <c r="AB116" s="992"/>
      <c r="AC116" s="992"/>
      <c r="AD116" s="992"/>
      <c r="AE116" s="993"/>
      <c r="AF116" s="994" t="s">
        <v>418</v>
      </c>
      <c r="AG116" s="992"/>
      <c r="AH116" s="992"/>
      <c r="AI116" s="992"/>
      <c r="AJ116" s="993"/>
      <c r="AK116" s="994" t="s">
        <v>449</v>
      </c>
      <c r="AL116" s="992"/>
      <c r="AM116" s="992"/>
      <c r="AN116" s="992"/>
      <c r="AO116" s="993"/>
      <c r="AP116" s="995" t="s">
        <v>443</v>
      </c>
      <c r="AQ116" s="996"/>
      <c r="AR116" s="996"/>
      <c r="AS116" s="996"/>
      <c r="AT116" s="997"/>
      <c r="AU116" s="941"/>
      <c r="AV116" s="942"/>
      <c r="AW116" s="942"/>
      <c r="AX116" s="942"/>
      <c r="AY116" s="942"/>
      <c r="AZ116" s="1000" t="s">
        <v>464</v>
      </c>
      <c r="BA116" s="1001"/>
      <c r="BB116" s="1001"/>
      <c r="BC116" s="1001"/>
      <c r="BD116" s="1001"/>
      <c r="BE116" s="1001"/>
      <c r="BF116" s="1001"/>
      <c r="BG116" s="1001"/>
      <c r="BH116" s="1001"/>
      <c r="BI116" s="1001"/>
      <c r="BJ116" s="1001"/>
      <c r="BK116" s="1001"/>
      <c r="BL116" s="1001"/>
      <c r="BM116" s="1001"/>
      <c r="BN116" s="1001"/>
      <c r="BO116" s="1001"/>
      <c r="BP116" s="1002"/>
      <c r="BQ116" s="958" t="s">
        <v>443</v>
      </c>
      <c r="BR116" s="959"/>
      <c r="BS116" s="959"/>
      <c r="BT116" s="959"/>
      <c r="BU116" s="959"/>
      <c r="BV116" s="959" t="s">
        <v>129</v>
      </c>
      <c r="BW116" s="959"/>
      <c r="BX116" s="959"/>
      <c r="BY116" s="959"/>
      <c r="BZ116" s="959"/>
      <c r="CA116" s="959" t="s">
        <v>129</v>
      </c>
      <c r="CB116" s="959"/>
      <c r="CC116" s="959"/>
      <c r="CD116" s="959"/>
      <c r="CE116" s="959"/>
      <c r="CF116" s="953" t="s">
        <v>418</v>
      </c>
      <c r="CG116" s="954"/>
      <c r="CH116" s="954"/>
      <c r="CI116" s="954"/>
      <c r="CJ116" s="954"/>
      <c r="CK116" s="981"/>
      <c r="CL116" s="982"/>
      <c r="CM116" s="955" t="s">
        <v>465</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443</v>
      </c>
      <c r="DH116" s="992"/>
      <c r="DI116" s="992"/>
      <c r="DJ116" s="992"/>
      <c r="DK116" s="993"/>
      <c r="DL116" s="994" t="s">
        <v>418</v>
      </c>
      <c r="DM116" s="992"/>
      <c r="DN116" s="992"/>
      <c r="DO116" s="992"/>
      <c r="DP116" s="993"/>
      <c r="DQ116" s="994" t="s">
        <v>129</v>
      </c>
      <c r="DR116" s="992"/>
      <c r="DS116" s="992"/>
      <c r="DT116" s="992"/>
      <c r="DU116" s="993"/>
      <c r="DV116" s="995" t="s">
        <v>129</v>
      </c>
      <c r="DW116" s="996"/>
      <c r="DX116" s="996"/>
      <c r="DY116" s="996"/>
      <c r="DZ116" s="997"/>
    </row>
    <row r="117" spans="1:130" s="211" customFormat="1" ht="26.25" customHeight="1" x14ac:dyDescent="0.15">
      <c r="A117" s="94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466</v>
      </c>
      <c r="Z117" s="927"/>
      <c r="AA117" s="1011">
        <v>1227712</v>
      </c>
      <c r="AB117" s="1012"/>
      <c r="AC117" s="1012"/>
      <c r="AD117" s="1012"/>
      <c r="AE117" s="1013"/>
      <c r="AF117" s="1014">
        <v>927712</v>
      </c>
      <c r="AG117" s="1012"/>
      <c r="AH117" s="1012"/>
      <c r="AI117" s="1012"/>
      <c r="AJ117" s="1013"/>
      <c r="AK117" s="1014">
        <v>953460</v>
      </c>
      <c r="AL117" s="1012"/>
      <c r="AM117" s="1012"/>
      <c r="AN117" s="1012"/>
      <c r="AO117" s="1013"/>
      <c r="AP117" s="1015"/>
      <c r="AQ117" s="1016"/>
      <c r="AR117" s="1016"/>
      <c r="AS117" s="1016"/>
      <c r="AT117" s="1017"/>
      <c r="AU117" s="941"/>
      <c r="AV117" s="942"/>
      <c r="AW117" s="942"/>
      <c r="AX117" s="942"/>
      <c r="AY117" s="942"/>
      <c r="AZ117" s="1007" t="s">
        <v>467</v>
      </c>
      <c r="BA117" s="1008"/>
      <c r="BB117" s="1008"/>
      <c r="BC117" s="1008"/>
      <c r="BD117" s="1008"/>
      <c r="BE117" s="1008"/>
      <c r="BF117" s="1008"/>
      <c r="BG117" s="1008"/>
      <c r="BH117" s="1008"/>
      <c r="BI117" s="1008"/>
      <c r="BJ117" s="1008"/>
      <c r="BK117" s="1008"/>
      <c r="BL117" s="1008"/>
      <c r="BM117" s="1008"/>
      <c r="BN117" s="1008"/>
      <c r="BO117" s="1008"/>
      <c r="BP117" s="1009"/>
      <c r="BQ117" s="958" t="s">
        <v>129</v>
      </c>
      <c r="BR117" s="959"/>
      <c r="BS117" s="959"/>
      <c r="BT117" s="959"/>
      <c r="BU117" s="959"/>
      <c r="BV117" s="959" t="s">
        <v>468</v>
      </c>
      <c r="BW117" s="959"/>
      <c r="BX117" s="959"/>
      <c r="BY117" s="959"/>
      <c r="BZ117" s="959"/>
      <c r="CA117" s="959" t="s">
        <v>468</v>
      </c>
      <c r="CB117" s="959"/>
      <c r="CC117" s="959"/>
      <c r="CD117" s="959"/>
      <c r="CE117" s="959"/>
      <c r="CF117" s="953" t="s">
        <v>129</v>
      </c>
      <c r="CG117" s="954"/>
      <c r="CH117" s="954"/>
      <c r="CI117" s="954"/>
      <c r="CJ117" s="954"/>
      <c r="CK117" s="981"/>
      <c r="CL117" s="982"/>
      <c r="CM117" s="955" t="s">
        <v>469</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468</v>
      </c>
      <c r="DH117" s="992"/>
      <c r="DI117" s="992"/>
      <c r="DJ117" s="992"/>
      <c r="DK117" s="993"/>
      <c r="DL117" s="994" t="s">
        <v>468</v>
      </c>
      <c r="DM117" s="992"/>
      <c r="DN117" s="992"/>
      <c r="DO117" s="992"/>
      <c r="DP117" s="993"/>
      <c r="DQ117" s="994" t="s">
        <v>129</v>
      </c>
      <c r="DR117" s="992"/>
      <c r="DS117" s="992"/>
      <c r="DT117" s="992"/>
      <c r="DU117" s="993"/>
      <c r="DV117" s="995" t="s">
        <v>129</v>
      </c>
      <c r="DW117" s="996"/>
      <c r="DX117" s="996"/>
      <c r="DY117" s="996"/>
      <c r="DZ117" s="997"/>
    </row>
    <row r="118" spans="1:130" s="211" customFormat="1" ht="26.25" customHeight="1" x14ac:dyDescent="0.15">
      <c r="A118" s="945" t="s">
        <v>438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435</v>
      </c>
      <c r="AB118" s="926"/>
      <c r="AC118" s="926"/>
      <c r="AD118" s="926"/>
      <c r="AE118" s="927"/>
      <c r="AF118" s="925" t="s">
        <v>436</v>
      </c>
      <c r="AG118" s="926"/>
      <c r="AH118" s="926"/>
      <c r="AI118" s="926"/>
      <c r="AJ118" s="927"/>
      <c r="AK118" s="925" t="s">
        <v>312</v>
      </c>
      <c r="AL118" s="926"/>
      <c r="AM118" s="926"/>
      <c r="AN118" s="926"/>
      <c r="AO118" s="927"/>
      <c r="AP118" s="1003" t="s">
        <v>437</v>
      </c>
      <c r="AQ118" s="1004"/>
      <c r="AR118" s="1004"/>
      <c r="AS118" s="1004"/>
      <c r="AT118" s="1005"/>
      <c r="AU118" s="941"/>
      <c r="AV118" s="942"/>
      <c r="AW118" s="942"/>
      <c r="AX118" s="942"/>
      <c r="AY118" s="942"/>
      <c r="AZ118" s="1006" t="s">
        <v>470</v>
      </c>
      <c r="BA118" s="998"/>
      <c r="BB118" s="998"/>
      <c r="BC118" s="998"/>
      <c r="BD118" s="998"/>
      <c r="BE118" s="998"/>
      <c r="BF118" s="998"/>
      <c r="BG118" s="998"/>
      <c r="BH118" s="998"/>
      <c r="BI118" s="998"/>
      <c r="BJ118" s="998"/>
      <c r="BK118" s="998"/>
      <c r="BL118" s="998"/>
      <c r="BM118" s="998"/>
      <c r="BN118" s="998"/>
      <c r="BO118" s="998"/>
      <c r="BP118" s="999"/>
      <c r="BQ118" s="1032" t="s">
        <v>129</v>
      </c>
      <c r="BR118" s="1033"/>
      <c r="BS118" s="1033"/>
      <c r="BT118" s="1033"/>
      <c r="BU118" s="1033"/>
      <c r="BV118" s="1033" t="s">
        <v>129</v>
      </c>
      <c r="BW118" s="1033"/>
      <c r="BX118" s="1033"/>
      <c r="BY118" s="1033"/>
      <c r="BZ118" s="1033"/>
      <c r="CA118" s="1033" t="s">
        <v>129</v>
      </c>
      <c r="CB118" s="1033"/>
      <c r="CC118" s="1033"/>
      <c r="CD118" s="1033"/>
      <c r="CE118" s="1033"/>
      <c r="CF118" s="953" t="s">
        <v>129</v>
      </c>
      <c r="CG118" s="954"/>
      <c r="CH118" s="954"/>
      <c r="CI118" s="954"/>
      <c r="CJ118" s="954"/>
      <c r="CK118" s="981"/>
      <c r="CL118" s="982"/>
      <c r="CM118" s="955" t="s">
        <v>471</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468</v>
      </c>
      <c r="DH118" s="992"/>
      <c r="DI118" s="992"/>
      <c r="DJ118" s="992"/>
      <c r="DK118" s="993"/>
      <c r="DL118" s="994" t="s">
        <v>468</v>
      </c>
      <c r="DM118" s="992"/>
      <c r="DN118" s="992"/>
      <c r="DO118" s="992"/>
      <c r="DP118" s="993"/>
      <c r="DQ118" s="994" t="s">
        <v>129</v>
      </c>
      <c r="DR118" s="992"/>
      <c r="DS118" s="992"/>
      <c r="DT118" s="992"/>
      <c r="DU118" s="993"/>
      <c r="DV118" s="995" t="s">
        <v>129</v>
      </c>
      <c r="DW118" s="996"/>
      <c r="DX118" s="996"/>
      <c r="DY118" s="996"/>
      <c r="DZ118" s="997"/>
    </row>
    <row r="119" spans="1:130" s="211" customFormat="1" ht="26.25" customHeight="1" x14ac:dyDescent="0.15">
      <c r="A119" s="1089" t="s">
        <v>441</v>
      </c>
      <c r="B119" s="980"/>
      <c r="C119" s="962" t="s">
        <v>442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129</v>
      </c>
      <c r="AB119" s="933"/>
      <c r="AC119" s="933"/>
      <c r="AD119" s="933"/>
      <c r="AE119" s="934"/>
      <c r="AF119" s="935" t="s">
        <v>129</v>
      </c>
      <c r="AG119" s="933"/>
      <c r="AH119" s="933"/>
      <c r="AI119" s="933"/>
      <c r="AJ119" s="934"/>
      <c r="AK119" s="935" t="s">
        <v>129</v>
      </c>
      <c r="AL119" s="933"/>
      <c r="AM119" s="933"/>
      <c r="AN119" s="933"/>
      <c r="AO119" s="934"/>
      <c r="AP119" s="936" t="s">
        <v>468</v>
      </c>
      <c r="AQ119" s="937"/>
      <c r="AR119" s="937"/>
      <c r="AS119" s="937"/>
      <c r="AT119" s="938"/>
      <c r="AU119" s="943"/>
      <c r="AV119" s="944"/>
      <c r="AW119" s="944"/>
      <c r="AX119" s="944"/>
      <c r="AY119" s="944"/>
      <c r="AZ119" s="232" t="s">
        <v>191</v>
      </c>
      <c r="BA119" s="232"/>
      <c r="BB119" s="232"/>
      <c r="BC119" s="232"/>
      <c r="BD119" s="232"/>
      <c r="BE119" s="232"/>
      <c r="BF119" s="232"/>
      <c r="BG119" s="232"/>
      <c r="BH119" s="232"/>
      <c r="BI119" s="232"/>
      <c r="BJ119" s="232"/>
      <c r="BK119" s="232"/>
      <c r="BL119" s="232"/>
      <c r="BM119" s="232"/>
      <c r="BN119" s="232"/>
      <c r="BO119" s="1010" t="s">
        <v>472</v>
      </c>
      <c r="BP119" s="1038"/>
      <c r="BQ119" s="1032">
        <v>14995666</v>
      </c>
      <c r="BR119" s="1033"/>
      <c r="BS119" s="1033"/>
      <c r="BT119" s="1033"/>
      <c r="BU119" s="1033"/>
      <c r="BV119" s="1033">
        <v>14524641</v>
      </c>
      <c r="BW119" s="1033"/>
      <c r="BX119" s="1033"/>
      <c r="BY119" s="1033"/>
      <c r="BZ119" s="1033"/>
      <c r="CA119" s="1033">
        <v>16811058</v>
      </c>
      <c r="CB119" s="1033"/>
      <c r="CC119" s="1033"/>
      <c r="CD119" s="1033"/>
      <c r="CE119" s="1033"/>
      <c r="CF119" s="1034"/>
      <c r="CG119" s="1035"/>
      <c r="CH119" s="1035"/>
      <c r="CI119" s="1035"/>
      <c r="CJ119" s="1036"/>
      <c r="CK119" s="983"/>
      <c r="CL119" s="984"/>
      <c r="CM119" s="1006" t="s">
        <v>473</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v>46328</v>
      </c>
      <c r="DH119" s="1019"/>
      <c r="DI119" s="1019"/>
      <c r="DJ119" s="1019"/>
      <c r="DK119" s="1020"/>
      <c r="DL119" s="1018">
        <v>23164</v>
      </c>
      <c r="DM119" s="1019"/>
      <c r="DN119" s="1019"/>
      <c r="DO119" s="1019"/>
      <c r="DP119" s="1020"/>
      <c r="DQ119" s="1018" t="s">
        <v>129</v>
      </c>
      <c r="DR119" s="1019"/>
      <c r="DS119" s="1019"/>
      <c r="DT119" s="1019"/>
      <c r="DU119" s="1020"/>
      <c r="DV119" s="1021" t="s">
        <v>474</v>
      </c>
      <c r="DW119" s="1022"/>
      <c r="DX119" s="1022"/>
      <c r="DY119" s="1022"/>
      <c r="DZ119" s="1023"/>
    </row>
    <row r="120" spans="1:130" s="211" customFormat="1" ht="26.25" customHeight="1" x14ac:dyDescent="0.15">
      <c r="A120" s="1090"/>
      <c r="B120" s="982"/>
      <c r="C120" s="955" t="s">
        <v>448</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129</v>
      </c>
      <c r="AB120" s="992"/>
      <c r="AC120" s="992"/>
      <c r="AD120" s="992"/>
      <c r="AE120" s="993"/>
      <c r="AF120" s="994" t="s">
        <v>129</v>
      </c>
      <c r="AG120" s="992"/>
      <c r="AH120" s="992"/>
      <c r="AI120" s="992"/>
      <c r="AJ120" s="993"/>
      <c r="AK120" s="994" t="s">
        <v>468</v>
      </c>
      <c r="AL120" s="992"/>
      <c r="AM120" s="992"/>
      <c r="AN120" s="992"/>
      <c r="AO120" s="993"/>
      <c r="AP120" s="995" t="s">
        <v>129</v>
      </c>
      <c r="AQ120" s="996"/>
      <c r="AR120" s="996"/>
      <c r="AS120" s="996"/>
      <c r="AT120" s="997"/>
      <c r="AU120" s="1024" t="s">
        <v>475</v>
      </c>
      <c r="AV120" s="1025"/>
      <c r="AW120" s="1025"/>
      <c r="AX120" s="1025"/>
      <c r="AY120" s="1026"/>
      <c r="AZ120" s="962" t="s">
        <v>476</v>
      </c>
      <c r="BA120" s="930"/>
      <c r="BB120" s="930"/>
      <c r="BC120" s="930"/>
      <c r="BD120" s="930"/>
      <c r="BE120" s="930"/>
      <c r="BF120" s="930"/>
      <c r="BG120" s="930"/>
      <c r="BH120" s="930"/>
      <c r="BI120" s="930"/>
      <c r="BJ120" s="930"/>
      <c r="BK120" s="930"/>
      <c r="BL120" s="930"/>
      <c r="BM120" s="930"/>
      <c r="BN120" s="930"/>
      <c r="BO120" s="930"/>
      <c r="BP120" s="931"/>
      <c r="BQ120" s="963">
        <v>4487847</v>
      </c>
      <c r="BR120" s="964"/>
      <c r="BS120" s="964"/>
      <c r="BT120" s="964"/>
      <c r="BU120" s="964"/>
      <c r="BV120" s="964">
        <v>3518344</v>
      </c>
      <c r="BW120" s="964"/>
      <c r="BX120" s="964"/>
      <c r="BY120" s="964"/>
      <c r="BZ120" s="964"/>
      <c r="CA120" s="964">
        <v>3276629</v>
      </c>
      <c r="CB120" s="964"/>
      <c r="CC120" s="964"/>
      <c r="CD120" s="964"/>
      <c r="CE120" s="964"/>
      <c r="CF120" s="977">
        <v>37.200000000000003</v>
      </c>
      <c r="CG120" s="978"/>
      <c r="CH120" s="978"/>
      <c r="CI120" s="978"/>
      <c r="CJ120" s="978"/>
      <c r="CK120" s="1039" t="s">
        <v>477</v>
      </c>
      <c r="CL120" s="1040"/>
      <c r="CM120" s="1040"/>
      <c r="CN120" s="1040"/>
      <c r="CO120" s="1041"/>
      <c r="CP120" s="1047" t="s">
        <v>414</v>
      </c>
      <c r="CQ120" s="1048"/>
      <c r="CR120" s="1048"/>
      <c r="CS120" s="1048"/>
      <c r="CT120" s="1048"/>
      <c r="CU120" s="1048"/>
      <c r="CV120" s="1048"/>
      <c r="CW120" s="1048"/>
      <c r="CX120" s="1048"/>
      <c r="CY120" s="1048"/>
      <c r="CZ120" s="1048"/>
      <c r="DA120" s="1048"/>
      <c r="DB120" s="1048"/>
      <c r="DC120" s="1048"/>
      <c r="DD120" s="1048"/>
      <c r="DE120" s="1048"/>
      <c r="DF120" s="1049"/>
      <c r="DG120" s="963" t="s">
        <v>468</v>
      </c>
      <c r="DH120" s="964"/>
      <c r="DI120" s="964"/>
      <c r="DJ120" s="964"/>
      <c r="DK120" s="964"/>
      <c r="DL120" s="964">
        <v>4422620</v>
      </c>
      <c r="DM120" s="964"/>
      <c r="DN120" s="964"/>
      <c r="DO120" s="964"/>
      <c r="DP120" s="964"/>
      <c r="DQ120" s="964">
        <v>3277190</v>
      </c>
      <c r="DR120" s="964"/>
      <c r="DS120" s="964"/>
      <c r="DT120" s="964"/>
      <c r="DU120" s="964"/>
      <c r="DV120" s="965">
        <v>37.200000000000003</v>
      </c>
      <c r="DW120" s="965"/>
      <c r="DX120" s="965"/>
      <c r="DY120" s="965"/>
      <c r="DZ120" s="966"/>
    </row>
    <row r="121" spans="1:130" s="211" customFormat="1" ht="26.25" customHeight="1" x14ac:dyDescent="0.15">
      <c r="A121" s="1090"/>
      <c r="B121" s="982"/>
      <c r="C121" s="1007" t="s">
        <v>478</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468</v>
      </c>
      <c r="AB121" s="992"/>
      <c r="AC121" s="992"/>
      <c r="AD121" s="992"/>
      <c r="AE121" s="993"/>
      <c r="AF121" s="994" t="s">
        <v>129</v>
      </c>
      <c r="AG121" s="992"/>
      <c r="AH121" s="992"/>
      <c r="AI121" s="992"/>
      <c r="AJ121" s="993"/>
      <c r="AK121" s="994" t="s">
        <v>129</v>
      </c>
      <c r="AL121" s="992"/>
      <c r="AM121" s="992"/>
      <c r="AN121" s="992"/>
      <c r="AO121" s="993"/>
      <c r="AP121" s="995" t="s">
        <v>468</v>
      </c>
      <c r="AQ121" s="996"/>
      <c r="AR121" s="996"/>
      <c r="AS121" s="996"/>
      <c r="AT121" s="997"/>
      <c r="AU121" s="1027"/>
      <c r="AV121" s="1028"/>
      <c r="AW121" s="1028"/>
      <c r="AX121" s="1028"/>
      <c r="AY121" s="1029"/>
      <c r="AZ121" s="955" t="s">
        <v>479</v>
      </c>
      <c r="BA121" s="956"/>
      <c r="BB121" s="956"/>
      <c r="BC121" s="956"/>
      <c r="BD121" s="956"/>
      <c r="BE121" s="956"/>
      <c r="BF121" s="956"/>
      <c r="BG121" s="956"/>
      <c r="BH121" s="956"/>
      <c r="BI121" s="956"/>
      <c r="BJ121" s="956"/>
      <c r="BK121" s="956"/>
      <c r="BL121" s="956"/>
      <c r="BM121" s="956"/>
      <c r="BN121" s="956"/>
      <c r="BO121" s="956"/>
      <c r="BP121" s="957"/>
      <c r="BQ121" s="958">
        <v>4038909</v>
      </c>
      <c r="BR121" s="959"/>
      <c r="BS121" s="959"/>
      <c r="BT121" s="959"/>
      <c r="BU121" s="959"/>
      <c r="BV121" s="959">
        <v>3910257</v>
      </c>
      <c r="BW121" s="959"/>
      <c r="BX121" s="959"/>
      <c r="BY121" s="959"/>
      <c r="BZ121" s="959"/>
      <c r="CA121" s="959">
        <v>3417719</v>
      </c>
      <c r="CB121" s="959"/>
      <c r="CC121" s="959"/>
      <c r="CD121" s="959"/>
      <c r="CE121" s="959"/>
      <c r="CF121" s="953">
        <v>38.799999999999997</v>
      </c>
      <c r="CG121" s="954"/>
      <c r="CH121" s="954"/>
      <c r="CI121" s="954"/>
      <c r="CJ121" s="954"/>
      <c r="CK121" s="1042"/>
      <c r="CL121" s="1043"/>
      <c r="CM121" s="1043"/>
      <c r="CN121" s="1043"/>
      <c r="CO121" s="1044"/>
      <c r="CP121" s="1052" t="s">
        <v>480</v>
      </c>
      <c r="CQ121" s="1053"/>
      <c r="CR121" s="1053"/>
      <c r="CS121" s="1053"/>
      <c r="CT121" s="1053"/>
      <c r="CU121" s="1053"/>
      <c r="CV121" s="1053"/>
      <c r="CW121" s="1053"/>
      <c r="CX121" s="1053"/>
      <c r="CY121" s="1053"/>
      <c r="CZ121" s="1053"/>
      <c r="DA121" s="1053"/>
      <c r="DB121" s="1053"/>
      <c r="DC121" s="1053"/>
      <c r="DD121" s="1053"/>
      <c r="DE121" s="1053"/>
      <c r="DF121" s="1054"/>
      <c r="DG121" s="958">
        <v>583</v>
      </c>
      <c r="DH121" s="959"/>
      <c r="DI121" s="959"/>
      <c r="DJ121" s="959"/>
      <c r="DK121" s="959"/>
      <c r="DL121" s="959">
        <v>1913</v>
      </c>
      <c r="DM121" s="959"/>
      <c r="DN121" s="959"/>
      <c r="DO121" s="959"/>
      <c r="DP121" s="959"/>
      <c r="DQ121" s="959">
        <v>1400</v>
      </c>
      <c r="DR121" s="959"/>
      <c r="DS121" s="959"/>
      <c r="DT121" s="959"/>
      <c r="DU121" s="959"/>
      <c r="DV121" s="960">
        <v>0</v>
      </c>
      <c r="DW121" s="960"/>
      <c r="DX121" s="960"/>
      <c r="DY121" s="960"/>
      <c r="DZ121" s="961"/>
    </row>
    <row r="122" spans="1:130" s="211" customFormat="1" ht="26.25" customHeight="1" x14ac:dyDescent="0.15">
      <c r="A122" s="1090"/>
      <c r="B122" s="982"/>
      <c r="C122" s="955" t="s">
        <v>459</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129</v>
      </c>
      <c r="AB122" s="992"/>
      <c r="AC122" s="992"/>
      <c r="AD122" s="992"/>
      <c r="AE122" s="993"/>
      <c r="AF122" s="994" t="s">
        <v>129</v>
      </c>
      <c r="AG122" s="992"/>
      <c r="AH122" s="992"/>
      <c r="AI122" s="992"/>
      <c r="AJ122" s="993"/>
      <c r="AK122" s="994" t="s">
        <v>129</v>
      </c>
      <c r="AL122" s="992"/>
      <c r="AM122" s="992"/>
      <c r="AN122" s="992"/>
      <c r="AO122" s="993"/>
      <c r="AP122" s="995" t="s">
        <v>129</v>
      </c>
      <c r="AQ122" s="996"/>
      <c r="AR122" s="996"/>
      <c r="AS122" s="996"/>
      <c r="AT122" s="997"/>
      <c r="AU122" s="1027"/>
      <c r="AV122" s="1028"/>
      <c r="AW122" s="1028"/>
      <c r="AX122" s="1028"/>
      <c r="AY122" s="1029"/>
      <c r="AZ122" s="1006" t="s">
        <v>481</v>
      </c>
      <c r="BA122" s="998"/>
      <c r="BB122" s="998"/>
      <c r="BC122" s="998"/>
      <c r="BD122" s="998"/>
      <c r="BE122" s="998"/>
      <c r="BF122" s="998"/>
      <c r="BG122" s="998"/>
      <c r="BH122" s="998"/>
      <c r="BI122" s="998"/>
      <c r="BJ122" s="998"/>
      <c r="BK122" s="998"/>
      <c r="BL122" s="998"/>
      <c r="BM122" s="998"/>
      <c r="BN122" s="998"/>
      <c r="BO122" s="998"/>
      <c r="BP122" s="999"/>
      <c r="BQ122" s="1032">
        <v>7226300</v>
      </c>
      <c r="BR122" s="1033"/>
      <c r="BS122" s="1033"/>
      <c r="BT122" s="1033"/>
      <c r="BU122" s="1033"/>
      <c r="BV122" s="1033">
        <v>7790989</v>
      </c>
      <c r="BW122" s="1033"/>
      <c r="BX122" s="1033"/>
      <c r="BY122" s="1033"/>
      <c r="BZ122" s="1033"/>
      <c r="CA122" s="1033">
        <v>8087632</v>
      </c>
      <c r="CB122" s="1033"/>
      <c r="CC122" s="1033"/>
      <c r="CD122" s="1033"/>
      <c r="CE122" s="1033"/>
      <c r="CF122" s="1050">
        <v>91.8</v>
      </c>
      <c r="CG122" s="1051"/>
      <c r="CH122" s="1051"/>
      <c r="CI122" s="1051"/>
      <c r="CJ122" s="1051"/>
      <c r="CK122" s="1042"/>
      <c r="CL122" s="1043"/>
      <c r="CM122" s="1043"/>
      <c r="CN122" s="1043"/>
      <c r="CO122" s="1044"/>
      <c r="CP122" s="1052" t="s">
        <v>482</v>
      </c>
      <c r="CQ122" s="1053"/>
      <c r="CR122" s="1053"/>
      <c r="CS122" s="1053"/>
      <c r="CT122" s="1053"/>
      <c r="CU122" s="1053"/>
      <c r="CV122" s="1053"/>
      <c r="CW122" s="1053"/>
      <c r="CX122" s="1053"/>
      <c r="CY122" s="1053"/>
      <c r="CZ122" s="1053"/>
      <c r="DA122" s="1053"/>
      <c r="DB122" s="1053"/>
      <c r="DC122" s="1053"/>
      <c r="DD122" s="1053"/>
      <c r="DE122" s="1053"/>
      <c r="DF122" s="1054"/>
      <c r="DG122" s="958" t="s">
        <v>129</v>
      </c>
      <c r="DH122" s="959"/>
      <c r="DI122" s="959"/>
      <c r="DJ122" s="959"/>
      <c r="DK122" s="959"/>
      <c r="DL122" s="959" t="s">
        <v>129</v>
      </c>
      <c r="DM122" s="959"/>
      <c r="DN122" s="959"/>
      <c r="DO122" s="959"/>
      <c r="DP122" s="959"/>
      <c r="DQ122" s="959" t="s">
        <v>129</v>
      </c>
      <c r="DR122" s="959"/>
      <c r="DS122" s="959"/>
      <c r="DT122" s="959"/>
      <c r="DU122" s="959"/>
      <c r="DV122" s="960" t="s">
        <v>468</v>
      </c>
      <c r="DW122" s="960"/>
      <c r="DX122" s="960"/>
      <c r="DY122" s="960"/>
      <c r="DZ122" s="961"/>
    </row>
    <row r="123" spans="1:130" s="211" customFormat="1" ht="26.25" customHeight="1" x14ac:dyDescent="0.15">
      <c r="A123" s="1090"/>
      <c r="B123" s="982"/>
      <c r="C123" s="955" t="s">
        <v>465</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129</v>
      </c>
      <c r="AB123" s="992"/>
      <c r="AC123" s="992"/>
      <c r="AD123" s="992"/>
      <c r="AE123" s="993"/>
      <c r="AF123" s="994" t="s">
        <v>129</v>
      </c>
      <c r="AG123" s="992"/>
      <c r="AH123" s="992"/>
      <c r="AI123" s="992"/>
      <c r="AJ123" s="993"/>
      <c r="AK123" s="994" t="s">
        <v>129</v>
      </c>
      <c r="AL123" s="992"/>
      <c r="AM123" s="992"/>
      <c r="AN123" s="992"/>
      <c r="AO123" s="993"/>
      <c r="AP123" s="995" t="s">
        <v>129</v>
      </c>
      <c r="AQ123" s="996"/>
      <c r="AR123" s="996"/>
      <c r="AS123" s="996"/>
      <c r="AT123" s="997"/>
      <c r="AU123" s="1030"/>
      <c r="AV123" s="1031"/>
      <c r="AW123" s="1031"/>
      <c r="AX123" s="1031"/>
      <c r="AY123" s="1031"/>
      <c r="AZ123" s="232" t="s">
        <v>191</v>
      </c>
      <c r="BA123" s="232"/>
      <c r="BB123" s="232"/>
      <c r="BC123" s="232"/>
      <c r="BD123" s="232"/>
      <c r="BE123" s="232"/>
      <c r="BF123" s="232"/>
      <c r="BG123" s="232"/>
      <c r="BH123" s="232"/>
      <c r="BI123" s="232"/>
      <c r="BJ123" s="232"/>
      <c r="BK123" s="232"/>
      <c r="BL123" s="232"/>
      <c r="BM123" s="232"/>
      <c r="BN123" s="232"/>
      <c r="BO123" s="1010" t="s">
        <v>483</v>
      </c>
      <c r="BP123" s="1038"/>
      <c r="BQ123" s="1096">
        <v>15753056</v>
      </c>
      <c r="BR123" s="1097"/>
      <c r="BS123" s="1097"/>
      <c r="BT123" s="1097"/>
      <c r="BU123" s="1097"/>
      <c r="BV123" s="1097">
        <v>15219590</v>
      </c>
      <c r="BW123" s="1097"/>
      <c r="BX123" s="1097"/>
      <c r="BY123" s="1097"/>
      <c r="BZ123" s="1097"/>
      <c r="CA123" s="1097">
        <v>14781980</v>
      </c>
      <c r="CB123" s="1097"/>
      <c r="CC123" s="1097"/>
      <c r="CD123" s="1097"/>
      <c r="CE123" s="1097"/>
      <c r="CF123" s="1034"/>
      <c r="CG123" s="1035"/>
      <c r="CH123" s="1035"/>
      <c r="CI123" s="1035"/>
      <c r="CJ123" s="1036"/>
      <c r="CK123" s="1042"/>
      <c r="CL123" s="1043"/>
      <c r="CM123" s="1043"/>
      <c r="CN123" s="1043"/>
      <c r="CO123" s="1044"/>
      <c r="CP123" s="1052" t="s">
        <v>484</v>
      </c>
      <c r="CQ123" s="1053"/>
      <c r="CR123" s="1053"/>
      <c r="CS123" s="1053"/>
      <c r="CT123" s="1053"/>
      <c r="CU123" s="1053"/>
      <c r="CV123" s="1053"/>
      <c r="CW123" s="1053"/>
      <c r="CX123" s="1053"/>
      <c r="CY123" s="1053"/>
      <c r="CZ123" s="1053"/>
      <c r="DA123" s="1053"/>
      <c r="DB123" s="1053"/>
      <c r="DC123" s="1053"/>
      <c r="DD123" s="1053"/>
      <c r="DE123" s="1053"/>
      <c r="DF123" s="1054"/>
      <c r="DG123" s="991" t="s">
        <v>129</v>
      </c>
      <c r="DH123" s="992"/>
      <c r="DI123" s="992"/>
      <c r="DJ123" s="992"/>
      <c r="DK123" s="993"/>
      <c r="DL123" s="994" t="s">
        <v>468</v>
      </c>
      <c r="DM123" s="992"/>
      <c r="DN123" s="992"/>
      <c r="DO123" s="992"/>
      <c r="DP123" s="993"/>
      <c r="DQ123" s="994" t="s">
        <v>129</v>
      </c>
      <c r="DR123" s="992"/>
      <c r="DS123" s="992"/>
      <c r="DT123" s="992"/>
      <c r="DU123" s="993"/>
      <c r="DV123" s="995" t="s">
        <v>129</v>
      </c>
      <c r="DW123" s="996"/>
      <c r="DX123" s="996"/>
      <c r="DY123" s="996"/>
      <c r="DZ123" s="997"/>
    </row>
    <row r="124" spans="1:130" s="211" customFormat="1" ht="26.25" customHeight="1" thickBot="1" x14ac:dyDescent="0.2">
      <c r="A124" s="1090"/>
      <c r="B124" s="982"/>
      <c r="C124" s="955" t="s">
        <v>469</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129</v>
      </c>
      <c r="AB124" s="992"/>
      <c r="AC124" s="992"/>
      <c r="AD124" s="992"/>
      <c r="AE124" s="993"/>
      <c r="AF124" s="994" t="s">
        <v>129</v>
      </c>
      <c r="AG124" s="992"/>
      <c r="AH124" s="992"/>
      <c r="AI124" s="992"/>
      <c r="AJ124" s="993"/>
      <c r="AK124" s="994" t="s">
        <v>129</v>
      </c>
      <c r="AL124" s="992"/>
      <c r="AM124" s="992"/>
      <c r="AN124" s="992"/>
      <c r="AO124" s="993"/>
      <c r="AP124" s="995" t="s">
        <v>129</v>
      </c>
      <c r="AQ124" s="996"/>
      <c r="AR124" s="996"/>
      <c r="AS124" s="996"/>
      <c r="AT124" s="997"/>
      <c r="AU124" s="1092" t="s">
        <v>485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468</v>
      </c>
      <c r="BR124" s="1060"/>
      <c r="BS124" s="1060"/>
      <c r="BT124" s="1060"/>
      <c r="BU124" s="1060"/>
      <c r="BV124" s="1060" t="s">
        <v>468</v>
      </c>
      <c r="BW124" s="1060"/>
      <c r="BX124" s="1060"/>
      <c r="BY124" s="1060"/>
      <c r="BZ124" s="1060"/>
      <c r="CA124" s="1060">
        <v>23</v>
      </c>
      <c r="CB124" s="1060"/>
      <c r="CC124" s="1060"/>
      <c r="CD124" s="1060"/>
      <c r="CE124" s="1060"/>
      <c r="CF124" s="1061"/>
      <c r="CG124" s="1062"/>
      <c r="CH124" s="1062"/>
      <c r="CI124" s="1062"/>
      <c r="CJ124" s="1063"/>
      <c r="CK124" s="1045"/>
      <c r="CL124" s="1045"/>
      <c r="CM124" s="1045"/>
      <c r="CN124" s="1045"/>
      <c r="CO124" s="1046"/>
      <c r="CP124" s="1052" t="s">
        <v>486</v>
      </c>
      <c r="CQ124" s="1053"/>
      <c r="CR124" s="1053"/>
      <c r="CS124" s="1053"/>
      <c r="CT124" s="1053"/>
      <c r="CU124" s="1053"/>
      <c r="CV124" s="1053"/>
      <c r="CW124" s="1053"/>
      <c r="CX124" s="1053"/>
      <c r="CY124" s="1053"/>
      <c r="CZ124" s="1053"/>
      <c r="DA124" s="1053"/>
      <c r="DB124" s="1053"/>
      <c r="DC124" s="1053"/>
      <c r="DD124" s="1053"/>
      <c r="DE124" s="1053"/>
      <c r="DF124" s="1054"/>
      <c r="DG124" s="1037">
        <v>5750334</v>
      </c>
      <c r="DH124" s="1019"/>
      <c r="DI124" s="1019"/>
      <c r="DJ124" s="1019"/>
      <c r="DK124" s="1020"/>
      <c r="DL124" s="1018" t="s">
        <v>468</v>
      </c>
      <c r="DM124" s="1019"/>
      <c r="DN124" s="1019"/>
      <c r="DO124" s="1019"/>
      <c r="DP124" s="1020"/>
      <c r="DQ124" s="1018" t="s">
        <v>468</v>
      </c>
      <c r="DR124" s="1019"/>
      <c r="DS124" s="1019"/>
      <c r="DT124" s="1019"/>
      <c r="DU124" s="1020"/>
      <c r="DV124" s="1021" t="s">
        <v>129</v>
      </c>
      <c r="DW124" s="1022"/>
      <c r="DX124" s="1022"/>
      <c r="DY124" s="1022"/>
      <c r="DZ124" s="1023"/>
    </row>
    <row r="125" spans="1:130" s="211" customFormat="1" ht="26.25" customHeight="1" x14ac:dyDescent="0.15">
      <c r="A125" s="1090"/>
      <c r="B125" s="982"/>
      <c r="C125" s="955" t="s">
        <v>471</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129</v>
      </c>
      <c r="AB125" s="992"/>
      <c r="AC125" s="992"/>
      <c r="AD125" s="992"/>
      <c r="AE125" s="993"/>
      <c r="AF125" s="994" t="s">
        <v>129</v>
      </c>
      <c r="AG125" s="992"/>
      <c r="AH125" s="992"/>
      <c r="AI125" s="992"/>
      <c r="AJ125" s="993"/>
      <c r="AK125" s="994" t="s">
        <v>468</v>
      </c>
      <c r="AL125" s="992"/>
      <c r="AM125" s="992"/>
      <c r="AN125" s="992"/>
      <c r="AO125" s="993"/>
      <c r="AP125" s="995" t="s">
        <v>129</v>
      </c>
      <c r="AQ125" s="996"/>
      <c r="AR125" s="996"/>
      <c r="AS125" s="996"/>
      <c r="AT125" s="997"/>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3"/>
      <c r="BR125" s="213"/>
      <c r="BS125" s="213"/>
      <c r="BT125" s="213"/>
      <c r="BU125" s="213"/>
      <c r="BV125" s="213"/>
      <c r="BW125" s="213"/>
      <c r="BX125" s="213"/>
      <c r="BY125" s="213"/>
      <c r="BZ125" s="213"/>
      <c r="CA125" s="213"/>
      <c r="CB125" s="213"/>
      <c r="CC125" s="213"/>
      <c r="CD125" s="213"/>
      <c r="CE125" s="213"/>
      <c r="CF125" s="213"/>
      <c r="CG125" s="213"/>
      <c r="CH125" s="213"/>
      <c r="CI125" s="213"/>
      <c r="CJ125" s="235"/>
      <c r="CK125" s="1055" t="s">
        <v>487</v>
      </c>
      <c r="CL125" s="1040"/>
      <c r="CM125" s="1040"/>
      <c r="CN125" s="1040"/>
      <c r="CO125" s="1041"/>
      <c r="CP125" s="962" t="s">
        <v>488</v>
      </c>
      <c r="CQ125" s="930"/>
      <c r="CR125" s="930"/>
      <c r="CS125" s="930"/>
      <c r="CT125" s="930"/>
      <c r="CU125" s="930"/>
      <c r="CV125" s="930"/>
      <c r="CW125" s="930"/>
      <c r="CX125" s="930"/>
      <c r="CY125" s="930"/>
      <c r="CZ125" s="930"/>
      <c r="DA125" s="930"/>
      <c r="DB125" s="930"/>
      <c r="DC125" s="930"/>
      <c r="DD125" s="930"/>
      <c r="DE125" s="930"/>
      <c r="DF125" s="931"/>
      <c r="DG125" s="963" t="s">
        <v>129</v>
      </c>
      <c r="DH125" s="964"/>
      <c r="DI125" s="964"/>
      <c r="DJ125" s="964"/>
      <c r="DK125" s="964"/>
      <c r="DL125" s="964" t="s">
        <v>129</v>
      </c>
      <c r="DM125" s="964"/>
      <c r="DN125" s="964"/>
      <c r="DO125" s="964"/>
      <c r="DP125" s="964"/>
      <c r="DQ125" s="964" t="s">
        <v>468</v>
      </c>
      <c r="DR125" s="964"/>
      <c r="DS125" s="964"/>
      <c r="DT125" s="964"/>
      <c r="DU125" s="964"/>
      <c r="DV125" s="965" t="s">
        <v>129</v>
      </c>
      <c r="DW125" s="965"/>
      <c r="DX125" s="965"/>
      <c r="DY125" s="965"/>
      <c r="DZ125" s="966"/>
    </row>
    <row r="126" spans="1:130" s="211" customFormat="1" ht="26.25" customHeight="1" thickBot="1" x14ac:dyDescent="0.2">
      <c r="A126" s="1090"/>
      <c r="B126" s="982"/>
      <c r="C126" s="955" t="s">
        <v>473</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468</v>
      </c>
      <c r="AB126" s="992"/>
      <c r="AC126" s="992"/>
      <c r="AD126" s="992"/>
      <c r="AE126" s="993"/>
      <c r="AF126" s="994" t="s">
        <v>468</v>
      </c>
      <c r="AG126" s="992"/>
      <c r="AH126" s="992"/>
      <c r="AI126" s="992"/>
      <c r="AJ126" s="993"/>
      <c r="AK126" s="994" t="s">
        <v>129</v>
      </c>
      <c r="AL126" s="992"/>
      <c r="AM126" s="992"/>
      <c r="AN126" s="992"/>
      <c r="AO126" s="993"/>
      <c r="AP126" s="995" t="s">
        <v>468</v>
      </c>
      <c r="AQ126" s="996"/>
      <c r="AR126" s="996"/>
      <c r="AS126" s="996"/>
      <c r="AT126" s="997"/>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36"/>
      <c r="CE126" s="236"/>
      <c r="CF126" s="236"/>
      <c r="CG126" s="213"/>
      <c r="CH126" s="213"/>
      <c r="CI126" s="213"/>
      <c r="CJ126" s="235"/>
      <c r="CK126" s="1056"/>
      <c r="CL126" s="1043"/>
      <c r="CM126" s="1043"/>
      <c r="CN126" s="1043"/>
      <c r="CO126" s="1044"/>
      <c r="CP126" s="955" t="s">
        <v>489</v>
      </c>
      <c r="CQ126" s="956"/>
      <c r="CR126" s="956"/>
      <c r="CS126" s="956"/>
      <c r="CT126" s="956"/>
      <c r="CU126" s="956"/>
      <c r="CV126" s="956"/>
      <c r="CW126" s="956"/>
      <c r="CX126" s="956"/>
      <c r="CY126" s="956"/>
      <c r="CZ126" s="956"/>
      <c r="DA126" s="956"/>
      <c r="DB126" s="956"/>
      <c r="DC126" s="956"/>
      <c r="DD126" s="956"/>
      <c r="DE126" s="956"/>
      <c r="DF126" s="957"/>
      <c r="DG126" s="958">
        <v>846768</v>
      </c>
      <c r="DH126" s="959"/>
      <c r="DI126" s="959"/>
      <c r="DJ126" s="959"/>
      <c r="DK126" s="959"/>
      <c r="DL126" s="959">
        <v>794539</v>
      </c>
      <c r="DM126" s="959"/>
      <c r="DN126" s="959"/>
      <c r="DO126" s="959"/>
      <c r="DP126" s="959"/>
      <c r="DQ126" s="959">
        <v>728661</v>
      </c>
      <c r="DR126" s="959"/>
      <c r="DS126" s="959"/>
      <c r="DT126" s="959"/>
      <c r="DU126" s="959"/>
      <c r="DV126" s="960">
        <v>8.3000000000000007</v>
      </c>
      <c r="DW126" s="960"/>
      <c r="DX126" s="960"/>
      <c r="DY126" s="960"/>
      <c r="DZ126" s="961"/>
    </row>
    <row r="127" spans="1:130" s="211" customFormat="1" ht="26.25" customHeight="1" x14ac:dyDescent="0.15">
      <c r="A127" s="1091"/>
      <c r="B127" s="984"/>
      <c r="C127" s="1006" t="s">
        <v>490</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129</v>
      </c>
      <c r="AB127" s="992"/>
      <c r="AC127" s="992"/>
      <c r="AD127" s="992"/>
      <c r="AE127" s="993"/>
      <c r="AF127" s="994" t="s">
        <v>129</v>
      </c>
      <c r="AG127" s="992"/>
      <c r="AH127" s="992"/>
      <c r="AI127" s="992"/>
      <c r="AJ127" s="993"/>
      <c r="AK127" s="994" t="s">
        <v>129</v>
      </c>
      <c r="AL127" s="992"/>
      <c r="AM127" s="992"/>
      <c r="AN127" s="992"/>
      <c r="AO127" s="993"/>
      <c r="AP127" s="995" t="s">
        <v>129</v>
      </c>
      <c r="AQ127" s="996"/>
      <c r="AR127" s="996"/>
      <c r="AS127" s="996"/>
      <c r="AT127" s="997"/>
      <c r="AU127" s="213"/>
      <c r="AV127" s="213"/>
      <c r="AW127" s="213"/>
      <c r="AX127" s="1064" t="s">
        <v>491</v>
      </c>
      <c r="AY127" s="1065"/>
      <c r="AZ127" s="1065"/>
      <c r="BA127" s="1065"/>
      <c r="BB127" s="1065"/>
      <c r="BC127" s="1065"/>
      <c r="BD127" s="1065"/>
      <c r="BE127" s="1066"/>
      <c r="BF127" s="1067" t="s">
        <v>492</v>
      </c>
      <c r="BG127" s="1065"/>
      <c r="BH127" s="1065"/>
      <c r="BI127" s="1065"/>
      <c r="BJ127" s="1065"/>
      <c r="BK127" s="1065"/>
      <c r="BL127" s="1066"/>
      <c r="BM127" s="1067" t="s">
        <v>493</v>
      </c>
      <c r="BN127" s="1065"/>
      <c r="BO127" s="1065"/>
      <c r="BP127" s="1065"/>
      <c r="BQ127" s="1065"/>
      <c r="BR127" s="1065"/>
      <c r="BS127" s="1066"/>
      <c r="BT127" s="1067" t="s">
        <v>494</v>
      </c>
      <c r="BU127" s="1065"/>
      <c r="BV127" s="1065"/>
      <c r="BW127" s="1065"/>
      <c r="BX127" s="1065"/>
      <c r="BY127" s="1065"/>
      <c r="BZ127" s="1088"/>
      <c r="CA127" s="213"/>
      <c r="CB127" s="213"/>
      <c r="CC127" s="213"/>
      <c r="CD127" s="236"/>
      <c r="CE127" s="236"/>
      <c r="CF127" s="236"/>
      <c r="CG127" s="213"/>
      <c r="CH127" s="213"/>
      <c r="CI127" s="213"/>
      <c r="CJ127" s="235"/>
      <c r="CK127" s="1056"/>
      <c r="CL127" s="1043"/>
      <c r="CM127" s="1043"/>
      <c r="CN127" s="1043"/>
      <c r="CO127" s="1044"/>
      <c r="CP127" s="955" t="s">
        <v>495</v>
      </c>
      <c r="CQ127" s="956"/>
      <c r="CR127" s="956"/>
      <c r="CS127" s="956"/>
      <c r="CT127" s="956"/>
      <c r="CU127" s="956"/>
      <c r="CV127" s="956"/>
      <c r="CW127" s="956"/>
      <c r="CX127" s="956"/>
      <c r="CY127" s="956"/>
      <c r="CZ127" s="956"/>
      <c r="DA127" s="956"/>
      <c r="DB127" s="956"/>
      <c r="DC127" s="956"/>
      <c r="DD127" s="956"/>
      <c r="DE127" s="956"/>
      <c r="DF127" s="957"/>
      <c r="DG127" s="958" t="s">
        <v>129</v>
      </c>
      <c r="DH127" s="959"/>
      <c r="DI127" s="959"/>
      <c r="DJ127" s="959"/>
      <c r="DK127" s="959"/>
      <c r="DL127" s="959" t="s">
        <v>468</v>
      </c>
      <c r="DM127" s="959"/>
      <c r="DN127" s="959"/>
      <c r="DO127" s="959"/>
      <c r="DP127" s="959"/>
      <c r="DQ127" s="959" t="s">
        <v>468</v>
      </c>
      <c r="DR127" s="959"/>
      <c r="DS127" s="959"/>
      <c r="DT127" s="959"/>
      <c r="DU127" s="959"/>
      <c r="DV127" s="960" t="s">
        <v>468</v>
      </c>
      <c r="DW127" s="960"/>
      <c r="DX127" s="960"/>
      <c r="DY127" s="960"/>
      <c r="DZ127" s="961"/>
    </row>
    <row r="128" spans="1:130" s="211" customFormat="1" ht="26.25" customHeight="1" thickBot="1" x14ac:dyDescent="0.2">
      <c r="A128" s="1074" t="s">
        <v>496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497</v>
      </c>
      <c r="X128" s="1076"/>
      <c r="Y128" s="1076"/>
      <c r="Z128" s="1077"/>
      <c r="AA128" s="1078">
        <v>416402</v>
      </c>
      <c r="AB128" s="1079"/>
      <c r="AC128" s="1079"/>
      <c r="AD128" s="1079"/>
      <c r="AE128" s="1080"/>
      <c r="AF128" s="1081">
        <v>366679</v>
      </c>
      <c r="AG128" s="1079"/>
      <c r="AH128" s="1079"/>
      <c r="AI128" s="1079"/>
      <c r="AJ128" s="1080"/>
      <c r="AK128" s="1081">
        <v>379189</v>
      </c>
      <c r="AL128" s="1079"/>
      <c r="AM128" s="1079"/>
      <c r="AN128" s="1079"/>
      <c r="AO128" s="1080"/>
      <c r="AP128" s="1082"/>
      <c r="AQ128" s="1083"/>
      <c r="AR128" s="1083"/>
      <c r="AS128" s="1083"/>
      <c r="AT128" s="1084"/>
      <c r="AU128" s="213"/>
      <c r="AV128" s="213"/>
      <c r="AW128" s="213"/>
      <c r="AX128" s="929" t="s">
        <v>498</v>
      </c>
      <c r="AY128" s="930"/>
      <c r="AZ128" s="930"/>
      <c r="BA128" s="930"/>
      <c r="BB128" s="930"/>
      <c r="BC128" s="930"/>
      <c r="BD128" s="930"/>
      <c r="BE128" s="931"/>
      <c r="BF128" s="1085" t="s">
        <v>474</v>
      </c>
      <c r="BG128" s="1086"/>
      <c r="BH128" s="1086"/>
      <c r="BI128" s="1086"/>
      <c r="BJ128" s="1086"/>
      <c r="BK128" s="1086"/>
      <c r="BL128" s="1087"/>
      <c r="BM128" s="1085">
        <v>13.41</v>
      </c>
      <c r="BN128" s="1086"/>
      <c r="BO128" s="1086"/>
      <c r="BP128" s="1086"/>
      <c r="BQ128" s="1086"/>
      <c r="BR128" s="1086"/>
      <c r="BS128" s="1087"/>
      <c r="BT128" s="1085">
        <v>20</v>
      </c>
      <c r="BU128" s="1086"/>
      <c r="BV128" s="1086"/>
      <c r="BW128" s="1086"/>
      <c r="BX128" s="1086"/>
      <c r="BY128" s="1086"/>
      <c r="BZ128" s="1109"/>
      <c r="CA128" s="236"/>
      <c r="CB128" s="236"/>
      <c r="CC128" s="236"/>
      <c r="CD128" s="236"/>
      <c r="CE128" s="236"/>
      <c r="CF128" s="236"/>
      <c r="CG128" s="213"/>
      <c r="CH128" s="213"/>
      <c r="CI128" s="213"/>
      <c r="CJ128" s="235"/>
      <c r="CK128" s="1057"/>
      <c r="CL128" s="1058"/>
      <c r="CM128" s="1058"/>
      <c r="CN128" s="1058"/>
      <c r="CO128" s="1059"/>
      <c r="CP128" s="1068" t="s">
        <v>499</v>
      </c>
      <c r="CQ128" s="759"/>
      <c r="CR128" s="759"/>
      <c r="CS128" s="759"/>
      <c r="CT128" s="759"/>
      <c r="CU128" s="759"/>
      <c r="CV128" s="759"/>
      <c r="CW128" s="759"/>
      <c r="CX128" s="759"/>
      <c r="CY128" s="759"/>
      <c r="CZ128" s="759"/>
      <c r="DA128" s="759"/>
      <c r="DB128" s="759"/>
      <c r="DC128" s="759"/>
      <c r="DD128" s="759"/>
      <c r="DE128" s="759"/>
      <c r="DF128" s="1069"/>
      <c r="DG128" s="1070" t="s">
        <v>129</v>
      </c>
      <c r="DH128" s="1071"/>
      <c r="DI128" s="1071"/>
      <c r="DJ128" s="1071"/>
      <c r="DK128" s="1071"/>
      <c r="DL128" s="1071" t="s">
        <v>129</v>
      </c>
      <c r="DM128" s="1071"/>
      <c r="DN128" s="1071"/>
      <c r="DO128" s="1071"/>
      <c r="DP128" s="1071"/>
      <c r="DQ128" s="1071" t="s">
        <v>129</v>
      </c>
      <c r="DR128" s="1071"/>
      <c r="DS128" s="1071"/>
      <c r="DT128" s="1071"/>
      <c r="DU128" s="1071"/>
      <c r="DV128" s="1072" t="s">
        <v>468</v>
      </c>
      <c r="DW128" s="1072"/>
      <c r="DX128" s="1072"/>
      <c r="DY128" s="1072"/>
      <c r="DZ128" s="1073"/>
    </row>
    <row r="129" spans="1:131" s="211"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500</v>
      </c>
      <c r="X129" s="1104"/>
      <c r="Y129" s="1104"/>
      <c r="Z129" s="1105"/>
      <c r="AA129" s="991">
        <v>8787574</v>
      </c>
      <c r="AB129" s="992"/>
      <c r="AC129" s="992"/>
      <c r="AD129" s="992"/>
      <c r="AE129" s="993"/>
      <c r="AF129" s="994">
        <v>9211427</v>
      </c>
      <c r="AG129" s="992"/>
      <c r="AH129" s="992"/>
      <c r="AI129" s="992"/>
      <c r="AJ129" s="993"/>
      <c r="AK129" s="994">
        <v>9564248</v>
      </c>
      <c r="AL129" s="992"/>
      <c r="AM129" s="992"/>
      <c r="AN129" s="992"/>
      <c r="AO129" s="993"/>
      <c r="AP129" s="1106"/>
      <c r="AQ129" s="1107"/>
      <c r="AR129" s="1107"/>
      <c r="AS129" s="1107"/>
      <c r="AT129" s="1108"/>
      <c r="AU129" s="214"/>
      <c r="AV129" s="214"/>
      <c r="AW129" s="214"/>
      <c r="AX129" s="1098" t="s">
        <v>501</v>
      </c>
      <c r="AY129" s="956"/>
      <c r="AZ129" s="956"/>
      <c r="BA129" s="956"/>
      <c r="BB129" s="956"/>
      <c r="BC129" s="956"/>
      <c r="BD129" s="956"/>
      <c r="BE129" s="957"/>
      <c r="BF129" s="1099" t="s">
        <v>129</v>
      </c>
      <c r="BG129" s="1100"/>
      <c r="BH129" s="1100"/>
      <c r="BI129" s="1100"/>
      <c r="BJ129" s="1100"/>
      <c r="BK129" s="1100"/>
      <c r="BL129" s="1101"/>
      <c r="BM129" s="1099">
        <v>18.41</v>
      </c>
      <c r="BN129" s="1100"/>
      <c r="BO129" s="1100"/>
      <c r="BP129" s="1100"/>
      <c r="BQ129" s="1100"/>
      <c r="BR129" s="1100"/>
      <c r="BS129" s="1101"/>
      <c r="BT129" s="1099">
        <v>30</v>
      </c>
      <c r="BU129" s="1100"/>
      <c r="BV129" s="1100"/>
      <c r="BW129" s="1100"/>
      <c r="BX129" s="1100"/>
      <c r="BY129" s="1100"/>
      <c r="BZ129" s="1102"/>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4"/>
      <c r="DQ129" s="214"/>
      <c r="DR129" s="214"/>
      <c r="DS129" s="214"/>
      <c r="DT129" s="214"/>
      <c r="DU129" s="214"/>
      <c r="DV129" s="214"/>
      <c r="DW129" s="214"/>
      <c r="DX129" s="214"/>
      <c r="DY129" s="214"/>
      <c r="DZ129" s="214"/>
    </row>
    <row r="130" spans="1:131" s="211" customFormat="1" ht="26.25" customHeight="1" x14ac:dyDescent="0.15">
      <c r="A130" s="967" t="s">
        <v>502</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503</v>
      </c>
      <c r="X130" s="1104"/>
      <c r="Y130" s="1104"/>
      <c r="Z130" s="1105"/>
      <c r="AA130" s="991">
        <v>831026</v>
      </c>
      <c r="AB130" s="992"/>
      <c r="AC130" s="992"/>
      <c r="AD130" s="992"/>
      <c r="AE130" s="993"/>
      <c r="AF130" s="994">
        <v>797813</v>
      </c>
      <c r="AG130" s="992"/>
      <c r="AH130" s="992"/>
      <c r="AI130" s="992"/>
      <c r="AJ130" s="993"/>
      <c r="AK130" s="994">
        <v>755668</v>
      </c>
      <c r="AL130" s="992"/>
      <c r="AM130" s="992"/>
      <c r="AN130" s="992"/>
      <c r="AO130" s="993"/>
      <c r="AP130" s="1106"/>
      <c r="AQ130" s="1107"/>
      <c r="AR130" s="1107"/>
      <c r="AS130" s="1107"/>
      <c r="AT130" s="1108"/>
      <c r="AU130" s="214"/>
      <c r="AV130" s="214"/>
      <c r="AW130" s="214"/>
      <c r="AX130" s="1098" t="s">
        <v>504</v>
      </c>
      <c r="AY130" s="956"/>
      <c r="AZ130" s="956"/>
      <c r="BA130" s="956"/>
      <c r="BB130" s="956"/>
      <c r="BC130" s="956"/>
      <c r="BD130" s="956"/>
      <c r="BE130" s="957"/>
      <c r="BF130" s="1134">
        <v>-1.7</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4"/>
      <c r="DQ130" s="214"/>
      <c r="DR130" s="214"/>
      <c r="DS130" s="214"/>
      <c r="DT130" s="214"/>
      <c r="DU130" s="214"/>
      <c r="DV130" s="214"/>
      <c r="DW130" s="214"/>
      <c r="DX130" s="214"/>
      <c r="DY130" s="214"/>
      <c r="DZ130" s="214"/>
    </row>
    <row r="131" spans="1:131" s="21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505</v>
      </c>
      <c r="X131" s="1141"/>
      <c r="Y131" s="1141"/>
      <c r="Z131" s="1142"/>
      <c r="AA131" s="1037">
        <v>7956548</v>
      </c>
      <c r="AB131" s="1019"/>
      <c r="AC131" s="1019"/>
      <c r="AD131" s="1019"/>
      <c r="AE131" s="1020"/>
      <c r="AF131" s="1018">
        <v>8413614</v>
      </c>
      <c r="AG131" s="1019"/>
      <c r="AH131" s="1019"/>
      <c r="AI131" s="1019"/>
      <c r="AJ131" s="1020"/>
      <c r="AK131" s="1018">
        <v>8808580</v>
      </c>
      <c r="AL131" s="1019"/>
      <c r="AM131" s="1019"/>
      <c r="AN131" s="1019"/>
      <c r="AO131" s="1020"/>
      <c r="AP131" s="1143"/>
      <c r="AQ131" s="1144"/>
      <c r="AR131" s="1144"/>
      <c r="AS131" s="1144"/>
      <c r="AT131" s="1145"/>
      <c r="AU131" s="214"/>
      <c r="AV131" s="214"/>
      <c r="AW131" s="214"/>
      <c r="AX131" s="1116" t="s">
        <v>506</v>
      </c>
      <c r="AY131" s="759"/>
      <c r="AZ131" s="759"/>
      <c r="BA131" s="759"/>
      <c r="BB131" s="759"/>
      <c r="BC131" s="759"/>
      <c r="BD131" s="759"/>
      <c r="BE131" s="1069"/>
      <c r="BF131" s="1117">
        <v>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4"/>
      <c r="DQ131" s="214"/>
      <c r="DR131" s="214"/>
      <c r="DS131" s="214"/>
      <c r="DT131" s="214"/>
      <c r="DU131" s="214"/>
      <c r="DV131" s="214"/>
      <c r="DW131" s="214"/>
      <c r="DX131" s="214"/>
      <c r="DY131" s="214"/>
      <c r="DZ131" s="214"/>
    </row>
    <row r="132" spans="1:131" s="211" customFormat="1" ht="26.25" customHeight="1" x14ac:dyDescent="0.15">
      <c r="A132" s="1123" t="s">
        <v>507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508</v>
      </c>
      <c r="W132" s="1127"/>
      <c r="X132" s="1127"/>
      <c r="Y132" s="1127"/>
      <c r="Z132" s="1128"/>
      <c r="AA132" s="1129">
        <v>-0.24779590300000001</v>
      </c>
      <c r="AB132" s="1130"/>
      <c r="AC132" s="1130"/>
      <c r="AD132" s="1130"/>
      <c r="AE132" s="1131"/>
      <c r="AF132" s="1132">
        <v>-2.8142484310000002</v>
      </c>
      <c r="AG132" s="1130"/>
      <c r="AH132" s="1130"/>
      <c r="AI132" s="1130"/>
      <c r="AJ132" s="1131"/>
      <c r="AK132" s="1132">
        <v>-2.0593217070000001</v>
      </c>
      <c r="AL132" s="1130"/>
      <c r="AM132" s="1130"/>
      <c r="AN132" s="1130"/>
      <c r="AO132" s="1131"/>
      <c r="AP132" s="1034"/>
      <c r="AQ132" s="1035"/>
      <c r="AR132" s="1035"/>
      <c r="AS132" s="1035"/>
      <c r="AT132" s="1133"/>
      <c r="AU132" s="238"/>
      <c r="AV132" s="214"/>
      <c r="AW132" s="214"/>
      <c r="AX132" s="214"/>
      <c r="AY132" s="214"/>
      <c r="AZ132" s="214"/>
      <c r="BA132" s="214"/>
      <c r="BB132" s="214"/>
      <c r="BC132" s="214"/>
      <c r="BD132" s="214"/>
      <c r="BE132" s="214"/>
      <c r="BF132" s="214"/>
      <c r="BG132" s="214"/>
      <c r="BH132" s="214"/>
      <c r="BI132" s="214"/>
      <c r="BJ132" s="214"/>
      <c r="BK132" s="214"/>
      <c r="BL132" s="214"/>
      <c r="BM132" s="214"/>
      <c r="BN132" s="214"/>
      <c r="BO132" s="214"/>
      <c r="BP132" s="214"/>
      <c r="BQ132" s="214"/>
      <c r="BR132" s="214"/>
      <c r="BS132" s="215"/>
      <c r="BT132" s="214"/>
      <c r="BU132" s="214"/>
      <c r="BV132" s="214"/>
      <c r="BW132" s="214"/>
      <c r="BX132" s="214"/>
      <c r="BY132" s="214"/>
      <c r="BZ132" s="214"/>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4"/>
      <c r="DQ132" s="214"/>
      <c r="DR132" s="214"/>
      <c r="DS132" s="214"/>
      <c r="DT132" s="214"/>
      <c r="DU132" s="214"/>
      <c r="DV132" s="214"/>
      <c r="DW132" s="214"/>
      <c r="DX132" s="214"/>
      <c r="DY132" s="214"/>
      <c r="DZ132" s="214"/>
    </row>
    <row r="133" spans="1:131" s="21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509</v>
      </c>
      <c r="W133" s="1110"/>
      <c r="X133" s="1110"/>
      <c r="Y133" s="1110"/>
      <c r="Z133" s="1111"/>
      <c r="AA133" s="1112">
        <v>0.3</v>
      </c>
      <c r="AB133" s="1113"/>
      <c r="AC133" s="1113"/>
      <c r="AD133" s="1113"/>
      <c r="AE133" s="1114"/>
      <c r="AF133" s="1112">
        <v>-0.9</v>
      </c>
      <c r="AG133" s="1113"/>
      <c r="AH133" s="1113"/>
      <c r="AI133" s="1113"/>
      <c r="AJ133" s="1114"/>
      <c r="AK133" s="1112">
        <v>-1.7</v>
      </c>
      <c r="AL133" s="1113"/>
      <c r="AM133" s="1113"/>
      <c r="AN133" s="1113"/>
      <c r="AO133" s="1114"/>
      <c r="AP133" s="1061"/>
      <c r="AQ133" s="1062"/>
      <c r="AR133" s="1062"/>
      <c r="AS133" s="1062"/>
      <c r="AT133" s="1115"/>
      <c r="AU133" s="214"/>
      <c r="AV133" s="214"/>
      <c r="AW133" s="214"/>
      <c r="AX133" s="214"/>
      <c r="AY133" s="214"/>
      <c r="AZ133" s="214"/>
      <c r="BA133" s="214"/>
      <c r="BB133" s="214"/>
      <c r="BC133" s="214"/>
      <c r="BD133" s="214"/>
      <c r="BE133" s="214"/>
      <c r="BF133" s="214"/>
      <c r="BG133" s="214"/>
      <c r="BH133" s="214"/>
      <c r="BI133" s="214"/>
      <c r="BJ133" s="214"/>
      <c r="BK133" s="214"/>
      <c r="BL133" s="214"/>
      <c r="BM133" s="214"/>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4"/>
      <c r="DQ133" s="214"/>
      <c r="DR133" s="214"/>
      <c r="DS133" s="214"/>
      <c r="DT133" s="214"/>
      <c r="DU133" s="214"/>
      <c r="DV133" s="214"/>
      <c r="DW133" s="214"/>
      <c r="DX133" s="214"/>
      <c r="DY133" s="214"/>
      <c r="DZ133" s="214"/>
    </row>
    <row r="134" spans="1:13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4"/>
      <c r="AV134" s="214"/>
      <c r="AW134" s="214"/>
      <c r="AX134" s="214"/>
      <c r="AY134" s="214"/>
      <c r="AZ134" s="214"/>
      <c r="BA134" s="214"/>
      <c r="BB134" s="214"/>
      <c r="BC134" s="214"/>
      <c r="BD134" s="214"/>
      <c r="BE134" s="214"/>
      <c r="BF134" s="214"/>
      <c r="BG134" s="214"/>
      <c r="BH134" s="214"/>
      <c r="BI134" s="214"/>
      <c r="BJ134" s="214"/>
      <c r="BK134" s="214"/>
      <c r="BL134" s="214"/>
      <c r="BM134" s="214"/>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4"/>
      <c r="DQ134" s="214"/>
      <c r="DR134" s="214"/>
      <c r="DS134" s="214"/>
      <c r="DT134" s="214"/>
      <c r="DU134" s="214"/>
      <c r="DV134" s="214"/>
      <c r="DW134" s="214"/>
      <c r="DX134" s="214"/>
      <c r="DY134" s="214"/>
      <c r="DZ134" s="214"/>
      <c r="EA134" s="211"/>
    </row>
    <row r="135" spans="1:131" ht="14.25" hidden="1" x14ac:dyDescent="0.15">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seMbAa7mLCLtLwX1KYF526po9vuWADOBA/Ri8Hg26OlLXEvHSZX7SD/UAT2Z/x/R6s48WRnFQ36hUsSSS527GQ==" saltValue="bDUT8uo2aUFFdZKuEcRF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1" customWidth="1"/>
    <col min="121" max="121" width="0" style="240" hidden="1" customWidth="1"/>
    <col min="122" max="16384" width="9" style="240" hidden="1"/>
  </cols>
  <sheetData>
    <row r="1" spans="1:120"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0"/>
    </row>
    <row r="17" spans="119:120" x14ac:dyDescent="0.15">
      <c r="DP17" s="240"/>
    </row>
    <row r="18" spans="119:120" x14ac:dyDescent="0.15"/>
    <row r="19" spans="119:120" x14ac:dyDescent="0.15"/>
    <row r="20" spans="119:120" x14ac:dyDescent="0.15">
      <c r="DO20" s="240"/>
      <c r="DP20" s="240"/>
    </row>
    <row r="21" spans="119:120" x14ac:dyDescent="0.15">
      <c r="DP21" s="240"/>
    </row>
    <row r="22" spans="119:120" x14ac:dyDescent="0.15"/>
    <row r="23" spans="119:120" x14ac:dyDescent="0.15">
      <c r="DO23" s="240"/>
      <c r="DP23" s="240"/>
    </row>
    <row r="24" spans="119:120" x14ac:dyDescent="0.15">
      <c r="DP24" s="240"/>
    </row>
    <row r="25" spans="119:120" x14ac:dyDescent="0.15">
      <c r="DP25" s="240"/>
    </row>
    <row r="26" spans="119:120" x14ac:dyDescent="0.15">
      <c r="DO26" s="240"/>
      <c r="DP26" s="240"/>
    </row>
    <row r="27" spans="119:120" x14ac:dyDescent="0.15"/>
    <row r="28" spans="119:120" x14ac:dyDescent="0.15">
      <c r="DO28" s="240"/>
      <c r="DP28" s="240"/>
    </row>
    <row r="29" spans="119:120" x14ac:dyDescent="0.15">
      <c r="DP29" s="240"/>
    </row>
    <row r="30" spans="119:120" x14ac:dyDescent="0.15"/>
    <row r="31" spans="119:120" x14ac:dyDescent="0.15">
      <c r="DO31" s="240"/>
      <c r="DP31" s="240"/>
    </row>
    <row r="32" spans="119:120" x14ac:dyDescent="0.15"/>
    <row r="33" spans="98:120" x14ac:dyDescent="0.15">
      <c r="DO33" s="240"/>
      <c r="DP33" s="240"/>
    </row>
    <row r="34" spans="98:120" x14ac:dyDescent="0.15">
      <c r="DM34" s="240"/>
    </row>
    <row r="35" spans="98:120" x14ac:dyDescent="0.15">
      <c r="CT35" s="240"/>
      <c r="CU35" s="240"/>
      <c r="CV35" s="240"/>
      <c r="CY35" s="240"/>
      <c r="CZ35" s="240"/>
      <c r="DA35" s="240"/>
      <c r="DD35" s="240"/>
      <c r="DE35" s="240"/>
      <c r="DF35" s="240"/>
      <c r="DI35" s="240"/>
      <c r="DJ35" s="240"/>
      <c r="DK35" s="240"/>
      <c r="DM35" s="240"/>
      <c r="DN35" s="240"/>
      <c r="DO35" s="240"/>
      <c r="DP35" s="240"/>
    </row>
    <row r="36" spans="98:120" x14ac:dyDescent="0.15"/>
    <row r="37" spans="98:120" x14ac:dyDescent="0.15">
      <c r="CW37" s="240"/>
      <c r="DB37" s="240"/>
      <c r="DG37" s="240"/>
      <c r="DL37" s="240"/>
      <c r="DP37" s="240"/>
    </row>
    <row r="38" spans="98:120" x14ac:dyDescent="0.15">
      <c r="CT38" s="240"/>
      <c r="CU38" s="240"/>
      <c r="CV38" s="240"/>
      <c r="CW38" s="240"/>
      <c r="CY38" s="240"/>
      <c r="CZ38" s="240"/>
      <c r="DA38" s="240"/>
      <c r="DB38" s="240"/>
      <c r="DD38" s="240"/>
      <c r="DE38" s="240"/>
      <c r="DF38" s="240"/>
      <c r="DG38" s="240"/>
      <c r="DI38" s="240"/>
      <c r="DJ38" s="240"/>
      <c r="DK38" s="240"/>
      <c r="DL38" s="240"/>
      <c r="DN38" s="240"/>
      <c r="DO38" s="240"/>
      <c r="DP38" s="24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0"/>
      <c r="DO49" s="240"/>
      <c r="DP49" s="24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0"/>
      <c r="CS63" s="240"/>
      <c r="CX63" s="240"/>
      <c r="DC63" s="240"/>
      <c r="DH63" s="240"/>
    </row>
    <row r="64" spans="22:120" x14ac:dyDescent="0.15">
      <c r="V64" s="240"/>
    </row>
    <row r="65" spans="15:120" x14ac:dyDescent="0.15">
      <c r="X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U65" s="240"/>
      <c r="CZ65" s="240"/>
      <c r="DE65" s="240"/>
      <c r="DJ65" s="240"/>
    </row>
    <row r="66" spans="15:120" x14ac:dyDescent="0.15">
      <c r="Q66" s="240"/>
      <c r="S66" s="240"/>
      <c r="U66" s="240"/>
      <c r="DM66" s="240"/>
    </row>
    <row r="67" spans="15:120" x14ac:dyDescent="0.15">
      <c r="O67" s="240"/>
      <c r="P67" s="240"/>
      <c r="R67" s="240"/>
      <c r="T67" s="240"/>
      <c r="Y67" s="240"/>
      <c r="CT67" s="240"/>
      <c r="CV67" s="240"/>
      <c r="CW67" s="240"/>
      <c r="CY67" s="240"/>
      <c r="DA67" s="240"/>
      <c r="DB67" s="240"/>
      <c r="DD67" s="240"/>
      <c r="DF67" s="240"/>
      <c r="DG67" s="240"/>
      <c r="DI67" s="240"/>
      <c r="DK67" s="240"/>
      <c r="DL67" s="240"/>
      <c r="DN67" s="240"/>
      <c r="DO67" s="240"/>
      <c r="DP67" s="240"/>
    </row>
    <row r="68" spans="15:120" x14ac:dyDescent="0.15"/>
    <row r="69" spans="15:120" x14ac:dyDescent="0.15"/>
    <row r="70" spans="15:120" x14ac:dyDescent="0.15"/>
    <row r="71" spans="15:120" x14ac:dyDescent="0.15"/>
    <row r="72" spans="15:120" x14ac:dyDescent="0.15">
      <c r="DP72" s="240"/>
    </row>
    <row r="73" spans="15:120" x14ac:dyDescent="0.15">
      <c r="DP73" s="24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0"/>
      <c r="CX96" s="240"/>
      <c r="DC96" s="240"/>
      <c r="DH96" s="240"/>
    </row>
    <row r="97" spans="24:120" x14ac:dyDescent="0.15">
      <c r="CS97" s="240"/>
      <c r="CX97" s="240"/>
      <c r="DC97" s="240"/>
      <c r="DH97" s="240"/>
      <c r="DP97" s="241" t="s">
        <v>510</v>
      </c>
    </row>
    <row r="98" spans="24:120" hidden="1" x14ac:dyDescent="0.15">
      <c r="CS98" s="240"/>
      <c r="CX98" s="240"/>
      <c r="DC98" s="240"/>
      <c r="DH98" s="240"/>
    </row>
    <row r="99" spans="24:120" hidden="1" x14ac:dyDescent="0.15">
      <c r="CS99" s="240"/>
      <c r="CX99" s="240"/>
      <c r="DC99" s="240"/>
      <c r="DH99" s="240"/>
    </row>
    <row r="101" spans="24:120" ht="12" hidden="1" customHeight="1" x14ac:dyDescent="0.15">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U101" s="240"/>
      <c r="CZ101" s="240"/>
      <c r="DE101" s="240"/>
      <c r="DJ101" s="240"/>
    </row>
    <row r="102" spans="24:120" ht="1.5" hidden="1" customHeight="1" x14ac:dyDescent="0.15">
      <c r="CU102" s="240"/>
      <c r="CZ102" s="240"/>
      <c r="DE102" s="240"/>
      <c r="DJ102" s="240"/>
      <c r="DM102" s="240"/>
    </row>
    <row r="103" spans="24:120" hidden="1" x14ac:dyDescent="0.15">
      <c r="CT103" s="240"/>
      <c r="CV103" s="240"/>
      <c r="CW103" s="240"/>
      <c r="CY103" s="240"/>
      <c r="DA103" s="240"/>
      <c r="DB103" s="240"/>
      <c r="DD103" s="240"/>
      <c r="DF103" s="240"/>
      <c r="DG103" s="240"/>
      <c r="DI103" s="240"/>
      <c r="DK103" s="240"/>
      <c r="DL103" s="240"/>
      <c r="DM103" s="240"/>
      <c r="DN103" s="240"/>
      <c r="DO103" s="240"/>
      <c r="DP103" s="240"/>
    </row>
    <row r="104" spans="24:120" hidden="1" x14ac:dyDescent="0.15">
      <c r="CV104" s="240"/>
      <c r="CW104" s="240"/>
      <c r="DA104" s="240"/>
      <c r="DB104" s="240"/>
      <c r="DF104" s="240"/>
      <c r="DG104" s="240"/>
      <c r="DK104" s="240"/>
      <c r="DL104" s="240"/>
      <c r="DN104" s="240"/>
      <c r="DO104" s="240"/>
      <c r="DP104" s="240"/>
    </row>
    <row r="105" spans="24:120" ht="12.75" hidden="1" customHeight="1" x14ac:dyDescent="0.15"/>
  </sheetData>
  <sheetProtection algorithmName="SHA-512" hashValue="cxS1knuTnHjoyXrxpi78USVYlXWzQ5hQld4Nm13RwWZ2BSCgsj6zVxYAHFYGCjuFzfwnc7Z+uEvgwLmnK4pXXQ==" saltValue="m/w3XyN/bWPx3JD+qHqW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1" customWidth="1"/>
    <col min="117" max="16384" width="9" style="240" hidden="1"/>
  </cols>
  <sheetData>
    <row r="1" spans="2:116"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x14ac:dyDescent="0.15"/>
    <row r="3" spans="2:116" x14ac:dyDescent="0.15"/>
    <row r="4" spans="2:116" x14ac:dyDescent="0.15">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row>
    <row r="5" spans="2:116" x14ac:dyDescent="0.15">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row>
    <row r="19" spans="9:116" x14ac:dyDescent="0.15"/>
    <row r="20" spans="9:116" x14ac:dyDescent="0.15"/>
    <row r="21" spans="9:116" x14ac:dyDescent="0.15">
      <c r="DL21" s="240"/>
    </row>
    <row r="22" spans="9:116" x14ac:dyDescent="0.15">
      <c r="DI22" s="240"/>
      <c r="DJ22" s="240"/>
      <c r="DK22" s="240"/>
      <c r="DL22" s="240"/>
    </row>
    <row r="23" spans="9:116" x14ac:dyDescent="0.15">
      <c r="CY23" s="240"/>
      <c r="CZ23" s="240"/>
      <c r="DA23" s="240"/>
      <c r="DB23" s="240"/>
      <c r="DC23" s="240"/>
      <c r="DD23" s="240"/>
      <c r="DE23" s="240"/>
      <c r="DF23" s="240"/>
      <c r="DG23" s="240"/>
      <c r="DH23" s="240"/>
      <c r="DI23" s="240"/>
      <c r="DJ23" s="240"/>
      <c r="DK23" s="240"/>
      <c r="DL23" s="24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0"/>
      <c r="DA35" s="240"/>
      <c r="DB35" s="240"/>
      <c r="DC35" s="240"/>
      <c r="DD35" s="240"/>
      <c r="DE35" s="240"/>
      <c r="DF35" s="240"/>
      <c r="DG35" s="240"/>
      <c r="DH35" s="240"/>
      <c r="DI35" s="240"/>
      <c r="DJ35" s="240"/>
      <c r="DK35" s="240"/>
      <c r="DL35" s="240"/>
    </row>
    <row r="36" spans="15:116" x14ac:dyDescent="0.15"/>
    <row r="37" spans="15:116" x14ac:dyDescent="0.15">
      <c r="DL37" s="240"/>
    </row>
    <row r="38" spans="15:116" x14ac:dyDescent="0.15">
      <c r="DI38" s="240"/>
      <c r="DJ38" s="240"/>
      <c r="DK38" s="240"/>
      <c r="DL38" s="240"/>
    </row>
    <row r="39" spans="15:116" x14ac:dyDescent="0.15"/>
    <row r="40" spans="15:116" x14ac:dyDescent="0.15"/>
    <row r="41" spans="15:116" x14ac:dyDescent="0.15"/>
    <row r="42" spans="15:116" x14ac:dyDescent="0.15"/>
    <row r="43" spans="15:116" x14ac:dyDescent="0.15">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row>
    <row r="44" spans="15:116" x14ac:dyDescent="0.15">
      <c r="DL44" s="240"/>
    </row>
    <row r="45" spans="15:116" x14ac:dyDescent="0.15"/>
    <row r="46" spans="15:116" x14ac:dyDescent="0.15">
      <c r="DA46" s="240"/>
      <c r="DB46" s="240"/>
      <c r="DC46" s="240"/>
      <c r="DD46" s="240"/>
      <c r="DE46" s="240"/>
      <c r="DF46" s="240"/>
      <c r="DG46" s="240"/>
      <c r="DH46" s="240"/>
      <c r="DI46" s="240"/>
      <c r="DJ46" s="240"/>
      <c r="DK46" s="240"/>
      <c r="DL46" s="240"/>
    </row>
    <row r="47" spans="15:116" x14ac:dyDescent="0.15"/>
    <row r="48" spans="15:116" x14ac:dyDescent="0.15"/>
    <row r="49" spans="104:116" x14ac:dyDescent="0.15"/>
    <row r="50" spans="104:116" x14ac:dyDescent="0.15">
      <c r="CZ50" s="240"/>
      <c r="DA50" s="240"/>
      <c r="DB50" s="240"/>
      <c r="DC50" s="240"/>
      <c r="DD50" s="240"/>
      <c r="DE50" s="240"/>
      <c r="DF50" s="240"/>
      <c r="DG50" s="240"/>
      <c r="DH50" s="240"/>
      <c r="DI50" s="240"/>
      <c r="DJ50" s="240"/>
      <c r="DK50" s="240"/>
      <c r="DL50" s="240"/>
    </row>
    <row r="51" spans="104:116" x14ac:dyDescent="0.15"/>
    <row r="52" spans="104:116" x14ac:dyDescent="0.15"/>
    <row r="53" spans="104:116" x14ac:dyDescent="0.15">
      <c r="DL53" s="24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0"/>
      <c r="DD67" s="240"/>
      <c r="DE67" s="240"/>
      <c r="DF67" s="240"/>
      <c r="DG67" s="240"/>
      <c r="DH67" s="240"/>
      <c r="DI67" s="240"/>
      <c r="DJ67" s="240"/>
      <c r="DK67" s="240"/>
      <c r="DL67" s="24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4XGlS6DEq7dbxfy4NmboUN9JeK5VY6bPyTtF09GmNlZlKalzUuSs7MtKImSRoG7NSejFYJKncu45dFRdr7Q0A==" saltValue="ciX2OXXSbxJ2ewLfp4m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2" customWidth="1"/>
    <col min="37" max="44" width="17" style="242" customWidth="1"/>
    <col min="45" max="45" width="6.125" style="249" customWidth="1"/>
    <col min="46" max="46" width="3" style="247" customWidth="1"/>
    <col min="47" max="47" width="19.125" style="242" hidden="1" customWidth="1"/>
    <col min="48" max="52" width="12.625" style="242" hidden="1" customWidth="1"/>
    <col min="53" max="16384" width="8.625" style="242"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511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8" t="s">
        <v>512</v>
      </c>
      <c r="AL6" s="248"/>
      <c r="AM6" s="248"/>
      <c r="AN6" s="248"/>
      <c r="AO6" s="243"/>
      <c r="AP6" s="243"/>
      <c r="AQ6" s="243"/>
      <c r="AR6" s="243"/>
    </row>
    <row r="7" spans="1:46" ht="13.5" customHeight="1" x14ac:dyDescent="0.15">
      <c r="A7" s="24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50"/>
      <c r="AL7" s="251"/>
      <c r="AM7" s="251"/>
      <c r="AN7" s="252"/>
      <c r="AO7" s="1147" t="s">
        <v>513</v>
      </c>
      <c r="AP7" s="253"/>
      <c r="AQ7" s="254" t="s">
        <v>514</v>
      </c>
      <c r="AR7" s="255"/>
    </row>
    <row r="8" spans="1:46" x14ac:dyDescent="0.15">
      <c r="A8" s="24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56"/>
      <c r="AL8" s="257"/>
      <c r="AM8" s="257"/>
      <c r="AN8" s="258"/>
      <c r="AO8" s="1148"/>
      <c r="AP8" s="259" t="s">
        <v>515</v>
      </c>
      <c r="AQ8" s="260" t="s">
        <v>516</v>
      </c>
      <c r="AR8" s="261" t="s">
        <v>517</v>
      </c>
    </row>
    <row r="9" spans="1:46" x14ac:dyDescent="0.15">
      <c r="A9" s="24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149" t="s">
        <v>518</v>
      </c>
      <c r="AL9" s="1150"/>
      <c r="AM9" s="1150"/>
      <c r="AN9" s="1151"/>
      <c r="AO9" s="262">
        <v>2992365</v>
      </c>
      <c r="AP9" s="262">
        <v>68947</v>
      </c>
      <c r="AQ9" s="263">
        <v>75794</v>
      </c>
      <c r="AR9" s="264">
        <v>-9</v>
      </c>
    </row>
    <row r="10" spans="1:46" ht="13.5" customHeight="1" x14ac:dyDescent="0.15">
      <c r="A10" s="24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149" t="s">
        <v>519</v>
      </c>
      <c r="AL10" s="1150"/>
      <c r="AM10" s="1150"/>
      <c r="AN10" s="1151"/>
      <c r="AO10" s="265">
        <v>401550</v>
      </c>
      <c r="AP10" s="265">
        <v>9252</v>
      </c>
      <c r="AQ10" s="266">
        <v>8131</v>
      </c>
      <c r="AR10" s="267">
        <v>13.8</v>
      </c>
    </row>
    <row r="11" spans="1:46" ht="13.5" customHeight="1" x14ac:dyDescent="0.15">
      <c r="A11" s="24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1149" t="s">
        <v>520</v>
      </c>
      <c r="AL11" s="1150"/>
      <c r="AM11" s="1150"/>
      <c r="AN11" s="1151"/>
      <c r="AO11" s="265">
        <v>7857</v>
      </c>
      <c r="AP11" s="265">
        <v>181</v>
      </c>
      <c r="AQ11" s="266">
        <v>549</v>
      </c>
      <c r="AR11" s="267">
        <v>-67</v>
      </c>
    </row>
    <row r="12" spans="1:46" ht="13.5" customHeight="1" x14ac:dyDescent="0.15">
      <c r="A12" s="24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1149" t="s">
        <v>521</v>
      </c>
      <c r="AL12" s="1150"/>
      <c r="AM12" s="1150"/>
      <c r="AN12" s="1151"/>
      <c r="AO12" s="265" t="s">
        <v>522</v>
      </c>
      <c r="AP12" s="265" t="s">
        <v>522</v>
      </c>
      <c r="AQ12" s="266">
        <v>5</v>
      </c>
      <c r="AR12" s="267" t="s">
        <v>522</v>
      </c>
    </row>
    <row r="13" spans="1:46" ht="13.5" customHeight="1" x14ac:dyDescent="0.15">
      <c r="A13" s="24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1149" t="s">
        <v>523</v>
      </c>
      <c r="AL13" s="1150"/>
      <c r="AM13" s="1150"/>
      <c r="AN13" s="1151"/>
      <c r="AO13" s="265">
        <v>120926</v>
      </c>
      <c r="AP13" s="265">
        <v>2786</v>
      </c>
      <c r="AQ13" s="266">
        <v>2734</v>
      </c>
      <c r="AR13" s="267">
        <v>1.9</v>
      </c>
    </row>
    <row r="14" spans="1:46" ht="13.5" customHeight="1" x14ac:dyDescent="0.15">
      <c r="A14" s="24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149" t="s">
        <v>524</v>
      </c>
      <c r="AL14" s="1150"/>
      <c r="AM14" s="1150"/>
      <c r="AN14" s="1151"/>
      <c r="AO14" s="265">
        <v>14143</v>
      </c>
      <c r="AP14" s="265">
        <v>326</v>
      </c>
      <c r="AQ14" s="266">
        <v>1219</v>
      </c>
      <c r="AR14" s="267">
        <v>-73.3</v>
      </c>
    </row>
    <row r="15" spans="1:46" ht="13.5" customHeight="1" x14ac:dyDescent="0.15">
      <c r="A15" s="24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1152" t="s">
        <v>525</v>
      </c>
      <c r="AL15" s="1153"/>
      <c r="AM15" s="1153"/>
      <c r="AN15" s="1154"/>
      <c r="AO15" s="265">
        <v>-185306</v>
      </c>
      <c r="AP15" s="265">
        <v>-4270</v>
      </c>
      <c r="AQ15" s="266">
        <v>-5248</v>
      </c>
      <c r="AR15" s="267">
        <v>-18.600000000000001</v>
      </c>
    </row>
    <row r="16" spans="1:46" x14ac:dyDescent="0.15">
      <c r="A16" s="24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1152" t="s">
        <v>191</v>
      </c>
      <c r="AL16" s="1153"/>
      <c r="AM16" s="1153"/>
      <c r="AN16" s="1154"/>
      <c r="AO16" s="265">
        <v>3351535</v>
      </c>
      <c r="AP16" s="265">
        <v>77223</v>
      </c>
      <c r="AQ16" s="266">
        <v>83183</v>
      </c>
      <c r="AR16" s="267">
        <v>-7.2</v>
      </c>
    </row>
    <row r="17" spans="1:46" x14ac:dyDescent="0.15">
      <c r="A17" s="24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68"/>
    </row>
    <row r="18" spans="1:46" x14ac:dyDescent="0.15">
      <c r="A18" s="24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69"/>
      <c r="AR18" s="269"/>
    </row>
    <row r="19" spans="1:46" x14ac:dyDescent="0.15">
      <c r="A19" s="24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t="s">
        <v>526</v>
      </c>
      <c r="AL19" s="243"/>
      <c r="AM19" s="243"/>
      <c r="AN19" s="243"/>
      <c r="AO19" s="243"/>
      <c r="AP19" s="243"/>
      <c r="AQ19" s="243"/>
      <c r="AR19" s="243"/>
    </row>
    <row r="20" spans="1:46" x14ac:dyDescent="0.15">
      <c r="A20" s="24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70"/>
      <c r="AL20" s="271"/>
      <c r="AM20" s="271"/>
      <c r="AN20" s="272"/>
      <c r="AO20" s="273" t="s">
        <v>527</v>
      </c>
      <c r="AP20" s="274" t="s">
        <v>528</v>
      </c>
      <c r="AQ20" s="275" t="s">
        <v>529</v>
      </c>
      <c r="AR20" s="276"/>
    </row>
    <row r="21" spans="1:46" s="282" customFormat="1" x14ac:dyDescent="0.15">
      <c r="A21" s="277"/>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1155" t="s">
        <v>530</v>
      </c>
      <c r="AL21" s="1156"/>
      <c r="AM21" s="1156"/>
      <c r="AN21" s="1157"/>
      <c r="AO21" s="278">
        <v>7.37</v>
      </c>
      <c r="AP21" s="279">
        <v>7.75</v>
      </c>
      <c r="AQ21" s="280">
        <v>-0.38</v>
      </c>
      <c r="AR21" s="248"/>
      <c r="AS21" s="281"/>
      <c r="AT21" s="277"/>
    </row>
    <row r="22" spans="1:46" s="282" customFormat="1" x14ac:dyDescent="0.15">
      <c r="A22" s="27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1155" t="s">
        <v>531</v>
      </c>
      <c r="AL22" s="1156"/>
      <c r="AM22" s="1156"/>
      <c r="AN22" s="1157"/>
      <c r="AO22" s="283">
        <v>99.4</v>
      </c>
      <c r="AP22" s="284">
        <v>97.5</v>
      </c>
      <c r="AQ22" s="285">
        <v>1.9</v>
      </c>
      <c r="AR22" s="269"/>
      <c r="AS22" s="281"/>
      <c r="AT22" s="277"/>
    </row>
    <row r="23" spans="1:46" s="282" customFormat="1" x14ac:dyDescent="0.15">
      <c r="A23" s="27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69"/>
      <c r="AQ23" s="269"/>
      <c r="AR23" s="269"/>
      <c r="AS23" s="281"/>
      <c r="AT23" s="277"/>
    </row>
    <row r="24" spans="1:46" s="282" customFormat="1" x14ac:dyDescent="0.15">
      <c r="A24" s="27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69"/>
      <c r="AQ24" s="269"/>
      <c r="AR24" s="269"/>
      <c r="AS24" s="281"/>
      <c r="AT24" s="277"/>
    </row>
    <row r="25" spans="1:46" s="282"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7"/>
    </row>
    <row r="26" spans="1:46" s="282" customFormat="1" x14ac:dyDescent="0.15">
      <c r="A26" s="1146" t="s">
        <v>532</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8"/>
    </row>
    <row r="27" spans="1:46" x14ac:dyDescent="0.15">
      <c r="A27" s="290"/>
      <c r="AO27" s="243"/>
      <c r="AP27" s="243"/>
      <c r="AQ27" s="243"/>
      <c r="AR27" s="243"/>
      <c r="AS27" s="243"/>
      <c r="AT27" s="243"/>
    </row>
    <row r="28" spans="1:46" ht="17.25" x14ac:dyDescent="0.15">
      <c r="A28" s="244" t="s">
        <v>533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91"/>
    </row>
    <row r="29" spans="1:46" x14ac:dyDescent="0.15">
      <c r="A29" s="24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8" t="s">
        <v>534</v>
      </c>
      <c r="AL29" s="248"/>
      <c r="AM29" s="248"/>
      <c r="AN29" s="248"/>
      <c r="AO29" s="243"/>
      <c r="AP29" s="243"/>
      <c r="AQ29" s="243"/>
      <c r="AR29" s="243"/>
      <c r="AS29" s="292"/>
    </row>
    <row r="30" spans="1:46" ht="13.5" customHeight="1" x14ac:dyDescent="0.15">
      <c r="A30" s="24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50"/>
      <c r="AL30" s="251"/>
      <c r="AM30" s="251"/>
      <c r="AN30" s="252"/>
      <c r="AO30" s="1147" t="s">
        <v>513</v>
      </c>
      <c r="AP30" s="253"/>
      <c r="AQ30" s="254" t="s">
        <v>514</v>
      </c>
      <c r="AR30" s="255"/>
    </row>
    <row r="31" spans="1:46" x14ac:dyDescent="0.15">
      <c r="A31" s="247"/>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56"/>
      <c r="AL31" s="257"/>
      <c r="AM31" s="257"/>
      <c r="AN31" s="258"/>
      <c r="AO31" s="1148"/>
      <c r="AP31" s="259" t="s">
        <v>515</v>
      </c>
      <c r="AQ31" s="260" t="s">
        <v>516</v>
      </c>
      <c r="AR31" s="261" t="s">
        <v>517</v>
      </c>
    </row>
    <row r="32" spans="1:46" ht="27" customHeight="1" x14ac:dyDescent="0.15">
      <c r="A32" s="247"/>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1163" t="s">
        <v>535</v>
      </c>
      <c r="AL32" s="1164"/>
      <c r="AM32" s="1164"/>
      <c r="AN32" s="1165"/>
      <c r="AO32" s="293">
        <v>640628</v>
      </c>
      <c r="AP32" s="293">
        <v>14761</v>
      </c>
      <c r="AQ32" s="294">
        <v>33516</v>
      </c>
      <c r="AR32" s="295">
        <v>-56</v>
      </c>
    </row>
    <row r="33" spans="1:46" ht="13.5" customHeight="1" x14ac:dyDescent="0.15">
      <c r="A33" s="247"/>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1163" t="s">
        <v>536</v>
      </c>
      <c r="AL33" s="1164"/>
      <c r="AM33" s="1164"/>
      <c r="AN33" s="1165"/>
      <c r="AO33" s="293" t="s">
        <v>522</v>
      </c>
      <c r="AP33" s="293" t="s">
        <v>522</v>
      </c>
      <c r="AQ33" s="294" t="s">
        <v>522</v>
      </c>
      <c r="AR33" s="295" t="s">
        <v>522</v>
      </c>
    </row>
    <row r="34" spans="1:46" ht="27" customHeight="1" x14ac:dyDescent="0.15">
      <c r="A34" s="247"/>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1163" t="s">
        <v>537</v>
      </c>
      <c r="AL34" s="1164"/>
      <c r="AM34" s="1164"/>
      <c r="AN34" s="1165"/>
      <c r="AO34" s="293" t="s">
        <v>522</v>
      </c>
      <c r="AP34" s="293" t="s">
        <v>522</v>
      </c>
      <c r="AQ34" s="294" t="s">
        <v>522</v>
      </c>
      <c r="AR34" s="295" t="s">
        <v>522</v>
      </c>
    </row>
    <row r="35" spans="1:46" ht="27" customHeight="1" x14ac:dyDescent="0.15">
      <c r="A35" s="247"/>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1163" t="s">
        <v>538</v>
      </c>
      <c r="AL35" s="1164"/>
      <c r="AM35" s="1164"/>
      <c r="AN35" s="1165"/>
      <c r="AO35" s="293">
        <v>292536</v>
      </c>
      <c r="AP35" s="293">
        <v>6740</v>
      </c>
      <c r="AQ35" s="294">
        <v>11499</v>
      </c>
      <c r="AR35" s="295">
        <v>-41.4</v>
      </c>
    </row>
    <row r="36" spans="1:46" ht="27" customHeight="1" x14ac:dyDescent="0.15">
      <c r="A36" s="247"/>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1163" t="s">
        <v>539</v>
      </c>
      <c r="AL36" s="1164"/>
      <c r="AM36" s="1164"/>
      <c r="AN36" s="1165"/>
      <c r="AO36" s="293">
        <v>20296</v>
      </c>
      <c r="AP36" s="293">
        <v>468</v>
      </c>
      <c r="AQ36" s="294">
        <v>2953</v>
      </c>
      <c r="AR36" s="295">
        <v>-84.2</v>
      </c>
    </row>
    <row r="37" spans="1:46" ht="13.5" customHeight="1" x14ac:dyDescent="0.15">
      <c r="A37" s="247"/>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1163" t="s">
        <v>540</v>
      </c>
      <c r="AL37" s="1164"/>
      <c r="AM37" s="1164"/>
      <c r="AN37" s="1165"/>
      <c r="AO37" s="293" t="s">
        <v>522</v>
      </c>
      <c r="AP37" s="293" t="s">
        <v>522</v>
      </c>
      <c r="AQ37" s="294">
        <v>178</v>
      </c>
      <c r="AR37" s="295" t="s">
        <v>522</v>
      </c>
    </row>
    <row r="38" spans="1:46" ht="27" customHeight="1" x14ac:dyDescent="0.15">
      <c r="A38" s="247"/>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1166" t="s">
        <v>541</v>
      </c>
      <c r="AL38" s="1167"/>
      <c r="AM38" s="1167"/>
      <c r="AN38" s="1168"/>
      <c r="AO38" s="296" t="s">
        <v>522</v>
      </c>
      <c r="AP38" s="296" t="s">
        <v>522</v>
      </c>
      <c r="AQ38" s="297">
        <v>3</v>
      </c>
      <c r="AR38" s="285" t="s">
        <v>522</v>
      </c>
      <c r="AS38" s="292"/>
    </row>
    <row r="39" spans="1:46" x14ac:dyDescent="0.15">
      <c r="A39" s="247"/>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1166" t="s">
        <v>542</v>
      </c>
      <c r="AL39" s="1167"/>
      <c r="AM39" s="1167"/>
      <c r="AN39" s="1168"/>
      <c r="AO39" s="293">
        <v>-379189</v>
      </c>
      <c r="AP39" s="293">
        <v>-8737</v>
      </c>
      <c r="AQ39" s="294">
        <v>-2838</v>
      </c>
      <c r="AR39" s="295">
        <v>207.9</v>
      </c>
      <c r="AS39" s="292"/>
    </row>
    <row r="40" spans="1:46" ht="27" customHeight="1" x14ac:dyDescent="0.15">
      <c r="A40" s="2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1163" t="s">
        <v>543</v>
      </c>
      <c r="AL40" s="1164"/>
      <c r="AM40" s="1164"/>
      <c r="AN40" s="1165"/>
      <c r="AO40" s="293">
        <v>-755668</v>
      </c>
      <c r="AP40" s="293">
        <v>-17411</v>
      </c>
      <c r="AQ40" s="294">
        <v>-31562</v>
      </c>
      <c r="AR40" s="295">
        <v>-44.8</v>
      </c>
      <c r="AS40" s="292"/>
    </row>
    <row r="41" spans="1:46" x14ac:dyDescent="0.15">
      <c r="A41" s="247"/>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1169" t="s">
        <v>305</v>
      </c>
      <c r="AL41" s="1170"/>
      <c r="AM41" s="1170"/>
      <c r="AN41" s="1171"/>
      <c r="AO41" s="293">
        <v>-181397</v>
      </c>
      <c r="AP41" s="293">
        <v>-4180</v>
      </c>
      <c r="AQ41" s="294">
        <v>13749</v>
      </c>
      <c r="AR41" s="295">
        <v>-130.4</v>
      </c>
      <c r="AS41" s="292"/>
    </row>
    <row r="42" spans="1:46" x14ac:dyDescent="0.15">
      <c r="A42" s="247"/>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98" t="s">
        <v>544</v>
      </c>
      <c r="AL42" s="243"/>
      <c r="AM42" s="243"/>
      <c r="AN42" s="243"/>
      <c r="AO42" s="243"/>
      <c r="AP42" s="243"/>
      <c r="AQ42" s="269"/>
      <c r="AR42" s="269"/>
      <c r="AS42" s="292"/>
    </row>
    <row r="43" spans="1:46" x14ac:dyDescent="0.15">
      <c r="A43" s="247"/>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99"/>
      <c r="AQ43" s="269"/>
      <c r="AR43" s="243"/>
      <c r="AS43" s="292"/>
    </row>
    <row r="44" spans="1:46" x14ac:dyDescent="0.15">
      <c r="A44" s="247"/>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69"/>
      <c r="AR44" s="243"/>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300"/>
      <c r="AR45" s="245"/>
      <c r="AS45" s="245"/>
      <c r="AT45" s="243"/>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3"/>
    </row>
    <row r="47" spans="1:46" ht="17.25" customHeight="1" x14ac:dyDescent="0.15">
      <c r="A47" s="302" t="s">
        <v>545</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row>
    <row r="48" spans="1:46" x14ac:dyDescent="0.15">
      <c r="A48" s="247"/>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303" t="s">
        <v>546</v>
      </c>
      <c r="AL48" s="303"/>
      <c r="AM48" s="303"/>
      <c r="AN48" s="303"/>
      <c r="AO48" s="303"/>
      <c r="AP48" s="303"/>
      <c r="AQ48" s="304"/>
      <c r="AR48" s="303"/>
    </row>
    <row r="49" spans="1:44" ht="13.5" customHeight="1" x14ac:dyDescent="0.15">
      <c r="A49" s="247"/>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305"/>
      <c r="AL49" s="306"/>
      <c r="AM49" s="1158" t="s">
        <v>513</v>
      </c>
      <c r="AN49" s="1160" t="s">
        <v>547</v>
      </c>
      <c r="AO49" s="1161"/>
      <c r="AP49" s="1161"/>
      <c r="AQ49" s="1161"/>
      <c r="AR49" s="1162"/>
    </row>
    <row r="50" spans="1:44" x14ac:dyDescent="0.15">
      <c r="A50" s="247"/>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307"/>
      <c r="AL50" s="308"/>
      <c r="AM50" s="1159"/>
      <c r="AN50" s="309" t="s">
        <v>548</v>
      </c>
      <c r="AO50" s="310" t="s">
        <v>549</v>
      </c>
      <c r="AP50" s="311" t="s">
        <v>550</v>
      </c>
      <c r="AQ50" s="312" t="s">
        <v>551</v>
      </c>
      <c r="AR50" s="313" t="s">
        <v>552</v>
      </c>
    </row>
    <row r="51" spans="1:44" x14ac:dyDescent="0.15">
      <c r="A51" s="247"/>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305" t="s">
        <v>553</v>
      </c>
      <c r="AL51" s="306"/>
      <c r="AM51" s="314">
        <v>1301861</v>
      </c>
      <c r="AN51" s="315">
        <v>30093</v>
      </c>
      <c r="AO51" s="316">
        <v>88.2</v>
      </c>
      <c r="AP51" s="317">
        <v>53655</v>
      </c>
      <c r="AQ51" s="318">
        <v>-6.1</v>
      </c>
      <c r="AR51" s="319">
        <v>94.3</v>
      </c>
    </row>
    <row r="52" spans="1:44" x14ac:dyDescent="0.15">
      <c r="A52" s="247"/>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320"/>
      <c r="AL52" s="321" t="s">
        <v>554</v>
      </c>
      <c r="AM52" s="322">
        <v>571032</v>
      </c>
      <c r="AN52" s="323">
        <v>13200</v>
      </c>
      <c r="AO52" s="324">
        <v>13.1</v>
      </c>
      <c r="AP52" s="325">
        <v>32719</v>
      </c>
      <c r="AQ52" s="326">
        <v>-9.6</v>
      </c>
      <c r="AR52" s="327">
        <v>22.7</v>
      </c>
    </row>
    <row r="53" spans="1:44" x14ac:dyDescent="0.15">
      <c r="A53" s="247"/>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305" t="s">
        <v>555</v>
      </c>
      <c r="AL53" s="306"/>
      <c r="AM53" s="314">
        <v>1177990</v>
      </c>
      <c r="AN53" s="315">
        <v>27062</v>
      </c>
      <c r="AO53" s="316">
        <v>-10.1</v>
      </c>
      <c r="AP53" s="317">
        <v>53869</v>
      </c>
      <c r="AQ53" s="318">
        <v>0.4</v>
      </c>
      <c r="AR53" s="319">
        <v>-10.5</v>
      </c>
    </row>
    <row r="54" spans="1:44" x14ac:dyDescent="0.15">
      <c r="A54" s="247"/>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320"/>
      <c r="AL54" s="321" t="s">
        <v>554</v>
      </c>
      <c r="AM54" s="322">
        <v>499343</v>
      </c>
      <c r="AN54" s="323">
        <v>11471</v>
      </c>
      <c r="AO54" s="324">
        <v>-13.1</v>
      </c>
      <c r="AP54" s="325">
        <v>35046</v>
      </c>
      <c r="AQ54" s="326">
        <v>7.1</v>
      </c>
      <c r="AR54" s="327">
        <v>-20.2</v>
      </c>
    </row>
    <row r="55" spans="1:44" x14ac:dyDescent="0.15">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305" t="s">
        <v>556</v>
      </c>
      <c r="AL55" s="306"/>
      <c r="AM55" s="314">
        <v>1970765</v>
      </c>
      <c r="AN55" s="315">
        <v>45161</v>
      </c>
      <c r="AO55" s="316">
        <v>66.900000000000006</v>
      </c>
      <c r="AP55" s="317">
        <v>59119</v>
      </c>
      <c r="AQ55" s="318">
        <v>9.6999999999999993</v>
      </c>
      <c r="AR55" s="319">
        <v>57.2</v>
      </c>
    </row>
    <row r="56" spans="1:44" x14ac:dyDescent="0.15">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320"/>
      <c r="AL56" s="321" t="s">
        <v>554</v>
      </c>
      <c r="AM56" s="322">
        <v>1067346</v>
      </c>
      <c r="AN56" s="323">
        <v>24459</v>
      </c>
      <c r="AO56" s="324">
        <v>113.2</v>
      </c>
      <c r="AP56" s="325">
        <v>29900</v>
      </c>
      <c r="AQ56" s="326">
        <v>-14.7</v>
      </c>
      <c r="AR56" s="327">
        <v>127.9</v>
      </c>
    </row>
    <row r="57" spans="1:44" x14ac:dyDescent="0.15">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305" t="s">
        <v>557</v>
      </c>
      <c r="AL57" s="306"/>
      <c r="AM57" s="314">
        <v>1611709</v>
      </c>
      <c r="AN57" s="315">
        <v>36976</v>
      </c>
      <c r="AO57" s="316">
        <v>-18.100000000000001</v>
      </c>
      <c r="AP57" s="317">
        <v>53895</v>
      </c>
      <c r="AQ57" s="318">
        <v>-8.8000000000000007</v>
      </c>
      <c r="AR57" s="319">
        <v>-9.3000000000000007</v>
      </c>
    </row>
    <row r="58" spans="1:44" x14ac:dyDescent="0.15">
      <c r="A58" s="247"/>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320"/>
      <c r="AL58" s="321" t="s">
        <v>554</v>
      </c>
      <c r="AM58" s="322">
        <v>993757</v>
      </c>
      <c r="AN58" s="323">
        <v>22799</v>
      </c>
      <c r="AO58" s="324">
        <v>-6.8</v>
      </c>
      <c r="AP58" s="325">
        <v>31224</v>
      </c>
      <c r="AQ58" s="326">
        <v>4.4000000000000004</v>
      </c>
      <c r="AR58" s="327">
        <v>-11.2</v>
      </c>
    </row>
    <row r="59" spans="1:44" x14ac:dyDescent="0.15">
      <c r="A59" s="247"/>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305" t="s">
        <v>558</v>
      </c>
      <c r="AL59" s="306"/>
      <c r="AM59" s="314">
        <v>3802476</v>
      </c>
      <c r="AN59" s="315">
        <v>87613</v>
      </c>
      <c r="AO59" s="316">
        <v>136.9</v>
      </c>
      <c r="AP59" s="317">
        <v>56181</v>
      </c>
      <c r="AQ59" s="318">
        <v>4.2</v>
      </c>
      <c r="AR59" s="319">
        <v>132.69999999999999</v>
      </c>
    </row>
    <row r="60" spans="1:44" x14ac:dyDescent="0.15">
      <c r="A60" s="247"/>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320"/>
      <c r="AL60" s="321" t="s">
        <v>554</v>
      </c>
      <c r="AM60" s="322">
        <v>2841033</v>
      </c>
      <c r="AN60" s="323">
        <v>65460</v>
      </c>
      <c r="AO60" s="324">
        <v>187.1</v>
      </c>
      <c r="AP60" s="325">
        <v>32039</v>
      </c>
      <c r="AQ60" s="326">
        <v>2.6</v>
      </c>
      <c r="AR60" s="327">
        <v>184.5</v>
      </c>
    </row>
    <row r="61" spans="1:44" x14ac:dyDescent="0.15">
      <c r="A61" s="247"/>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305" t="s">
        <v>559</v>
      </c>
      <c r="AL61" s="328"/>
      <c r="AM61" s="329">
        <v>1972960</v>
      </c>
      <c r="AN61" s="330">
        <v>45381</v>
      </c>
      <c r="AO61" s="331">
        <v>52.8</v>
      </c>
      <c r="AP61" s="332">
        <v>55344</v>
      </c>
      <c r="AQ61" s="333">
        <v>-0.1</v>
      </c>
      <c r="AR61" s="319">
        <v>52.9</v>
      </c>
    </row>
    <row r="62" spans="1:44" x14ac:dyDescent="0.15">
      <c r="A62" s="247"/>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320"/>
      <c r="AL62" s="321" t="s">
        <v>554</v>
      </c>
      <c r="AM62" s="322">
        <v>1194502</v>
      </c>
      <c r="AN62" s="323">
        <v>27478</v>
      </c>
      <c r="AO62" s="324">
        <v>58.7</v>
      </c>
      <c r="AP62" s="325">
        <v>32186</v>
      </c>
      <c r="AQ62" s="326">
        <v>-2</v>
      </c>
      <c r="AR62" s="327">
        <v>60.7</v>
      </c>
    </row>
    <row r="63" spans="1:44" x14ac:dyDescent="0.15">
      <c r="A63" s="247"/>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1:44" x14ac:dyDescent="0.15">
      <c r="A64" s="247"/>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5" spans="1:46" x14ac:dyDescent="0.15">
      <c r="A65" s="24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1:46" x14ac:dyDescent="0.15">
      <c r="A66" s="334"/>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5"/>
    </row>
    <row r="67" spans="1:46" ht="13.5" hidden="1" customHeight="1" x14ac:dyDescent="0.15">
      <c r="AK67" s="243"/>
      <c r="AL67" s="243"/>
      <c r="AM67" s="243"/>
      <c r="AN67" s="243"/>
      <c r="AO67" s="243"/>
      <c r="AP67" s="243"/>
      <c r="AQ67" s="243"/>
      <c r="AR67" s="243"/>
      <c r="AS67" s="243"/>
      <c r="AT67" s="243"/>
    </row>
    <row r="68" spans="1:46" ht="13.5" hidden="1" customHeight="1" x14ac:dyDescent="0.15">
      <c r="AK68" s="243"/>
      <c r="AL68" s="243"/>
      <c r="AM68" s="243"/>
      <c r="AN68" s="243"/>
      <c r="AO68" s="243"/>
      <c r="AP68" s="243"/>
      <c r="AQ68" s="243"/>
      <c r="AR68" s="243"/>
    </row>
    <row r="69" spans="1:46" ht="13.5" hidden="1" customHeight="1" x14ac:dyDescent="0.15">
      <c r="AK69" s="243"/>
      <c r="AL69" s="243"/>
      <c r="AM69" s="243"/>
      <c r="AN69" s="243"/>
      <c r="AO69" s="243"/>
      <c r="AP69" s="243"/>
      <c r="AQ69" s="243"/>
      <c r="AR69" s="243"/>
    </row>
    <row r="70" spans="1:46" hidden="1" x14ac:dyDescent="0.15">
      <c r="AK70" s="243"/>
      <c r="AL70" s="243"/>
      <c r="AM70" s="243"/>
      <c r="AN70" s="243"/>
      <c r="AO70" s="243"/>
      <c r="AP70" s="243"/>
      <c r="AQ70" s="243"/>
      <c r="AR70" s="243"/>
    </row>
    <row r="71" spans="1:46" hidden="1" x14ac:dyDescent="0.15">
      <c r="AK71" s="243"/>
      <c r="AL71" s="243"/>
      <c r="AM71" s="243"/>
      <c r="AN71" s="243"/>
      <c r="AO71" s="243"/>
      <c r="AP71" s="243"/>
      <c r="AQ71" s="243"/>
      <c r="AR71" s="243"/>
    </row>
    <row r="72" spans="1:46" hidden="1" x14ac:dyDescent="0.15">
      <c r="AK72" s="243"/>
      <c r="AL72" s="243"/>
      <c r="AM72" s="243"/>
      <c r="AN72" s="243"/>
      <c r="AO72" s="243"/>
      <c r="AP72" s="243"/>
      <c r="AQ72" s="243"/>
      <c r="AR72" s="243"/>
    </row>
    <row r="73" spans="1:46" hidden="1" x14ac:dyDescent="0.15">
      <c r="AK73" s="243"/>
      <c r="AL73" s="243"/>
      <c r="AM73" s="243"/>
      <c r="AN73" s="243"/>
      <c r="AO73" s="243"/>
      <c r="AP73" s="243"/>
      <c r="AQ73" s="243"/>
      <c r="AR73" s="243"/>
    </row>
  </sheetData>
  <sheetProtection algorithmName="SHA-512" hashValue="/c8nePJFebuTO13HSk3WSrfZkT8UkEI3oeHLdM4qUQcVpnJauCswllRcR3V6FLmmU91kKYpNT9msYPxQrC8i/Q==" saltValue="UPnsEB6OB/efL1bVlCfQ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1" customWidth="1"/>
    <col min="126" max="16384" width="9" style="240" hidden="1"/>
  </cols>
  <sheetData>
    <row r="1" spans="2:125" ht="13.5" customHeight="1"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2:125" x14ac:dyDescent="0.15">
      <c r="B2" s="240"/>
      <c r="DG2" s="240"/>
    </row>
    <row r="3" spans="2:125" x14ac:dyDescent="0.15">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H3" s="240"/>
      <c r="DI3" s="240"/>
      <c r="DJ3" s="240"/>
      <c r="DK3" s="240"/>
      <c r="DL3" s="240"/>
      <c r="DM3" s="240"/>
      <c r="DN3" s="240"/>
      <c r="DO3" s="240"/>
      <c r="DP3" s="240"/>
      <c r="DQ3" s="240"/>
      <c r="DR3" s="240"/>
      <c r="DS3" s="240"/>
      <c r="DT3" s="240"/>
      <c r="DU3" s="240"/>
    </row>
    <row r="4" spans="2:125" x14ac:dyDescent="0.15"/>
    <row r="5" spans="2:125" x14ac:dyDescent="0.15"/>
    <row r="6" spans="2:125" x14ac:dyDescent="0.15"/>
    <row r="7" spans="2:125" x14ac:dyDescent="0.15"/>
    <row r="8" spans="2:125" x14ac:dyDescent="0.15"/>
    <row r="9" spans="2:125" x14ac:dyDescent="0.15">
      <c r="DU9" s="24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0"/>
    </row>
    <row r="18" spans="125:125" x14ac:dyDescent="0.15"/>
    <row r="19" spans="125:125" x14ac:dyDescent="0.15"/>
    <row r="20" spans="125:125" x14ac:dyDescent="0.15">
      <c r="DU20" s="240"/>
    </row>
    <row r="21" spans="125:125" x14ac:dyDescent="0.15">
      <c r="DU21" s="24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0"/>
    </row>
    <row r="29" spans="125:125" x14ac:dyDescent="0.15"/>
    <row r="30" spans="125:125" x14ac:dyDescent="0.15"/>
    <row r="31" spans="125:125" x14ac:dyDescent="0.15"/>
    <row r="32" spans="125:125" x14ac:dyDescent="0.15"/>
    <row r="33" spans="2:125" x14ac:dyDescent="0.15">
      <c r="B33" s="240"/>
      <c r="G33" s="240"/>
      <c r="I33" s="240"/>
    </row>
    <row r="34" spans="2:125" x14ac:dyDescent="0.15">
      <c r="C34" s="240"/>
      <c r="P34" s="240"/>
      <c r="DE34" s="240"/>
      <c r="DH34" s="240"/>
    </row>
    <row r="35" spans="2:125" x14ac:dyDescent="0.15">
      <c r="D35" s="240"/>
      <c r="E35" s="240"/>
      <c r="DG35" s="240"/>
      <c r="DJ35" s="240"/>
      <c r="DP35" s="240"/>
      <c r="DQ35" s="240"/>
      <c r="DR35" s="240"/>
      <c r="DS35" s="240"/>
      <c r="DT35" s="240"/>
      <c r="DU35" s="240"/>
    </row>
    <row r="36" spans="2:125" x14ac:dyDescent="0.15">
      <c r="F36" s="240"/>
      <c r="H36" s="240"/>
      <c r="J36" s="240"/>
      <c r="K36" s="240"/>
      <c r="L36" s="240"/>
      <c r="M36" s="240"/>
      <c r="N36" s="240"/>
      <c r="O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F36" s="240"/>
      <c r="DI36" s="240"/>
      <c r="DK36" s="240"/>
      <c r="DL36" s="240"/>
      <c r="DM36" s="240"/>
      <c r="DN36" s="240"/>
      <c r="DO36" s="240"/>
      <c r="DP36" s="240"/>
      <c r="DQ36" s="240"/>
      <c r="DR36" s="240"/>
      <c r="DS36" s="240"/>
      <c r="DT36" s="240"/>
      <c r="DU36" s="240"/>
    </row>
    <row r="37" spans="2:125" x14ac:dyDescent="0.15">
      <c r="DU37" s="240"/>
    </row>
    <row r="38" spans="2:125" x14ac:dyDescent="0.15">
      <c r="DT38" s="240"/>
      <c r="DU38" s="240"/>
    </row>
    <row r="39" spans="2:125" x14ac:dyDescent="0.15"/>
    <row r="40" spans="2:125" x14ac:dyDescent="0.15">
      <c r="DH40" s="240"/>
    </row>
    <row r="41" spans="2:125" x14ac:dyDescent="0.15">
      <c r="DE41" s="240"/>
    </row>
    <row r="42" spans="2:125" x14ac:dyDescent="0.15">
      <c r="DG42" s="240"/>
      <c r="DJ42" s="240"/>
    </row>
    <row r="43" spans="2:125" x14ac:dyDescent="0.15">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F43" s="240"/>
      <c r="DI43" s="240"/>
      <c r="DK43" s="240"/>
      <c r="DL43" s="240"/>
      <c r="DM43" s="240"/>
      <c r="DN43" s="240"/>
      <c r="DO43" s="240"/>
      <c r="DP43" s="240"/>
      <c r="DQ43" s="240"/>
      <c r="DR43" s="240"/>
      <c r="DS43" s="240"/>
      <c r="DT43" s="240"/>
      <c r="DU43" s="240"/>
    </row>
    <row r="44" spans="2:125" x14ac:dyDescent="0.15">
      <c r="DU44" s="240"/>
    </row>
    <row r="45" spans="2:125" x14ac:dyDescent="0.15"/>
    <row r="46" spans="2:125" x14ac:dyDescent="0.15"/>
    <row r="47" spans="2:125" x14ac:dyDescent="0.15"/>
    <row r="48" spans="2:125" x14ac:dyDescent="0.15">
      <c r="DT48" s="240"/>
      <c r="DU48" s="240"/>
    </row>
    <row r="49" spans="120:125" x14ac:dyDescent="0.15">
      <c r="DU49" s="240"/>
    </row>
    <row r="50" spans="120:125" x14ac:dyDescent="0.15">
      <c r="DU50" s="240"/>
    </row>
    <row r="51" spans="120:125" x14ac:dyDescent="0.15">
      <c r="DP51" s="240"/>
      <c r="DQ51" s="240"/>
      <c r="DR51" s="240"/>
      <c r="DS51" s="240"/>
      <c r="DT51" s="240"/>
      <c r="DU51" s="240"/>
    </row>
    <row r="52" spans="120:125" x14ac:dyDescent="0.15"/>
    <row r="53" spans="120:125" x14ac:dyDescent="0.15"/>
    <row r="54" spans="120:125" x14ac:dyDescent="0.15">
      <c r="DU54" s="240"/>
    </row>
    <row r="55" spans="120:125" x14ac:dyDescent="0.15"/>
    <row r="56" spans="120:125" x14ac:dyDescent="0.15"/>
    <row r="57" spans="120:125" x14ac:dyDescent="0.15"/>
    <row r="58" spans="120:125" x14ac:dyDescent="0.15">
      <c r="DU58" s="240"/>
    </row>
    <row r="59" spans="120:125" x14ac:dyDescent="0.15"/>
    <row r="60" spans="120:125" x14ac:dyDescent="0.15"/>
    <row r="61" spans="120:125" x14ac:dyDescent="0.15"/>
    <row r="62" spans="120:125" x14ac:dyDescent="0.15"/>
    <row r="63" spans="120:125" x14ac:dyDescent="0.15">
      <c r="DU63" s="240"/>
    </row>
    <row r="64" spans="120:125" x14ac:dyDescent="0.15">
      <c r="DT64" s="240"/>
      <c r="DU64" s="240"/>
    </row>
    <row r="65" spans="123:125" x14ac:dyDescent="0.15"/>
    <row r="66" spans="123:125" x14ac:dyDescent="0.15"/>
    <row r="67" spans="123:125" x14ac:dyDescent="0.15"/>
    <row r="68" spans="123:125" x14ac:dyDescent="0.15"/>
    <row r="69" spans="123:125" x14ac:dyDescent="0.15">
      <c r="DS69" s="240"/>
      <c r="DT69" s="240"/>
      <c r="DU69" s="24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0"/>
    </row>
    <row r="83" spans="116:125" x14ac:dyDescent="0.15">
      <c r="DM83" s="240"/>
      <c r="DN83" s="240"/>
      <c r="DO83" s="240"/>
      <c r="DP83" s="240"/>
      <c r="DQ83" s="240"/>
      <c r="DR83" s="240"/>
      <c r="DS83" s="240"/>
      <c r="DT83" s="240"/>
      <c r="DU83" s="240"/>
    </row>
    <row r="84" spans="116:125" x14ac:dyDescent="0.15"/>
    <row r="85" spans="116:125" x14ac:dyDescent="0.15"/>
    <row r="86" spans="116:125" x14ac:dyDescent="0.15"/>
    <row r="87" spans="116:125" x14ac:dyDescent="0.15"/>
    <row r="88" spans="116:125" x14ac:dyDescent="0.15">
      <c r="DU88" s="24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0"/>
      <c r="DT94" s="240"/>
      <c r="DU94" s="240"/>
    </row>
    <row r="95" spans="116:125" ht="13.5" customHeight="1" x14ac:dyDescent="0.15">
      <c r="DU95" s="24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0"/>
    </row>
    <row r="102" spans="124:125" ht="13.5" customHeight="1" x14ac:dyDescent="0.15"/>
    <row r="103" spans="124:125" ht="13.5" customHeight="1" x14ac:dyDescent="0.15"/>
    <row r="104" spans="124:125" ht="13.5" customHeight="1" x14ac:dyDescent="0.15">
      <c r="DT104" s="240"/>
      <c r="DU104" s="24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0" t="s">
        <v>561</v>
      </c>
    </row>
    <row r="121" spans="125:125" ht="13.5" hidden="1" customHeight="1" x14ac:dyDescent="0.15">
      <c r="DU121" s="240"/>
    </row>
  </sheetData>
  <sheetProtection algorithmName="SHA-512" hashValue="EC4zeWsvT0uoVh4zNwHUP8gTWjiZ0k56njuzzHbu8ucqSTA88F6CIR4z2sf5lDa5hAVBMW0cIVavJYYM19DWMw==" saltValue="HYicT6MA7StbM1IAX7zC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1" customWidth="1"/>
    <col min="126" max="142" width="0" style="240" hidden="1" customWidth="1"/>
    <col min="143" max="16384" width="9" style="240" hidden="1"/>
  </cols>
  <sheetData>
    <row r="1" spans="1:125" ht="13.5" customHeight="1"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x14ac:dyDescent="0.15">
      <c r="B2" s="240"/>
      <c r="T2" s="240"/>
    </row>
    <row r="3" spans="1:125" x14ac:dyDescent="0.15">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0"/>
      <c r="G33" s="240"/>
      <c r="I33" s="240"/>
    </row>
    <row r="34" spans="2:125" x14ac:dyDescent="0.15">
      <c r="C34" s="240"/>
      <c r="P34" s="240"/>
      <c r="R34" s="240"/>
      <c r="U34" s="240"/>
    </row>
    <row r="35" spans="2:125" x14ac:dyDescent="0.15">
      <c r="D35" s="240"/>
      <c r="E35" s="240"/>
      <c r="T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row>
    <row r="36" spans="2:125" x14ac:dyDescent="0.15">
      <c r="F36" s="240"/>
      <c r="H36" s="240"/>
      <c r="J36" s="240"/>
      <c r="K36" s="240"/>
      <c r="L36" s="240"/>
      <c r="M36" s="240"/>
      <c r="N36" s="240"/>
      <c r="O36" s="240"/>
      <c r="Q36" s="240"/>
      <c r="S36" s="240"/>
      <c r="V36" s="240"/>
    </row>
    <row r="37" spans="2:125" x14ac:dyDescent="0.15"/>
    <row r="38" spans="2:125" x14ac:dyDescent="0.15"/>
    <row r="39" spans="2:125" x14ac:dyDescent="0.15"/>
    <row r="40" spans="2:125" x14ac:dyDescent="0.15">
      <c r="U40" s="240"/>
    </row>
    <row r="41" spans="2:125" x14ac:dyDescent="0.15">
      <c r="R41" s="240"/>
    </row>
    <row r="42" spans="2:125" x14ac:dyDescent="0.15">
      <c r="T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row>
    <row r="43" spans="2:125" x14ac:dyDescent="0.15">
      <c r="Q43" s="240"/>
      <c r="S43" s="240"/>
      <c r="V43" s="24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562</v>
      </c>
    </row>
  </sheetData>
  <sheetProtection algorithmName="SHA-512" hashValue="AZZ0j5Vhj45makBd01n4zUzw/sKrltuvWWJ5QAqy9oDGoZVU538UmfLK6fVcIZVWcBhY9A4UtIXQxr7MVICtYQ==" saltValue="Tx6Ldkc/e8LjwWQBcSZn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2" t="s">
        <v>3</v>
      </c>
      <c r="D47" s="1172"/>
      <c r="E47" s="1173"/>
      <c r="F47" s="11">
        <v>23.19</v>
      </c>
      <c r="G47" s="12">
        <v>25.61</v>
      </c>
      <c r="H47" s="12">
        <v>23.65</v>
      </c>
      <c r="I47" s="12">
        <v>19.09</v>
      </c>
      <c r="J47" s="13">
        <v>22.39</v>
      </c>
    </row>
    <row r="48" spans="2:10" ht="57.75" customHeight="1" x14ac:dyDescent="0.15">
      <c r="B48" s="14"/>
      <c r="C48" s="1174" t="s">
        <v>4</v>
      </c>
      <c r="D48" s="1174"/>
      <c r="E48" s="1175"/>
      <c r="F48" s="15">
        <v>7.28</v>
      </c>
      <c r="G48" s="16">
        <v>3.07</v>
      </c>
      <c r="H48" s="16">
        <v>4.09</v>
      </c>
      <c r="I48" s="16">
        <v>5.23</v>
      </c>
      <c r="J48" s="17">
        <v>11.25</v>
      </c>
    </row>
    <row r="49" spans="2:10" ht="57.75" customHeight="1" thickBot="1" x14ac:dyDescent="0.2">
      <c r="B49" s="18"/>
      <c r="C49" s="1176" t="s">
        <v>5</v>
      </c>
      <c r="D49" s="1176"/>
      <c r="E49" s="1177"/>
      <c r="F49" s="19" t="s">
        <v>568</v>
      </c>
      <c r="G49" s="20" t="s">
        <v>569</v>
      </c>
      <c r="H49" s="20" t="s">
        <v>570</v>
      </c>
      <c r="I49" s="20" t="s">
        <v>571</v>
      </c>
      <c r="J49" s="21">
        <v>5.18</v>
      </c>
    </row>
    <row r="50" spans="2:10" x14ac:dyDescent="0.15"/>
  </sheetData>
  <sheetProtection algorithmName="SHA-512" hashValue="MpufUcs9QVIOeSD4PDUt+hOJslnZicO4uCOv/BTKyf87sOFFzv+WVeEXx8NlxvpPH9yoBlUvEBAWk+lCk6DR4w==" saltValue="6uNT0Wff1iqDmzvjGp08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石渡　大貴</cp:lastModifiedBy>
  <cp:lastPrinted>2023-10-05T02:43:43Z</cp:lastPrinted>
  <dcterms:created xsi:type="dcterms:W3CDTF">2023-02-20T05:48:24Z</dcterms:created>
  <dcterms:modified xsi:type="dcterms:W3CDTF">2023-10-05T02:43:51Z</dcterms:modified>
  <cp:category/>
</cp:coreProperties>
</file>