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filterPrivacy="1"/>
  <xr:revisionPtr revIDLastSave="0" documentId="13_ncr:1_{C2503D66-AEC4-4726-8DD8-AA1D47173C44}" xr6:coauthVersionLast="47" xr6:coauthVersionMax="47" xr10:uidLastSave="{00000000-0000-0000-0000-000000000000}"/>
  <bookViews>
    <workbookView xWindow="-110" yWindow="-110" windowWidth="22780" windowHeight="14660" xr2:uid="{00000000-000D-0000-FFFF-FFFF00000000}"/>
  </bookViews>
  <sheets>
    <sheet name="様式１－１及び請求書" sheetId="1" r:id="rId1"/>
    <sheet name="様式１－２（理由書）" sheetId="2" r:id="rId2"/>
  </sheets>
  <definedNames>
    <definedName name="①">'様式１－１及び請求書'!$BK$268:$BT$268</definedName>
    <definedName name="①_②">'様式１－１及び請求書'!$BK$273:$BT$273</definedName>
    <definedName name="①_③">'様式１－１及び請求書'!$BK$274:$BT$274</definedName>
    <definedName name="②">'様式１－１及び請求書'!$BK$269:$BT$269</definedName>
    <definedName name="③">'様式１－１及び請求書'!$BK$270:$BT$270</definedName>
    <definedName name="④">'様式１－１及び請求書'!$BK$271:$BT$271</definedName>
    <definedName name="⑤">'様式１－１及び請求書'!$BK$272:$BT$272</definedName>
    <definedName name="_xlnm.Print_Area" localSheetId="0">'様式１－１及び請求書'!$A$1:$AJ$211</definedName>
    <definedName name="_xlnm.Print_Area" localSheetId="1">'様式１－２（理由書）'!$A$2:$AJ$106</definedName>
    <definedName name="サービス種別" localSheetId="1">#REF!</definedName>
    <definedName name="サービス種別">'様式１－１及び請求書'!$BC$215:$BC$243</definedName>
    <definedName name="医療型児童発達支援">'様式１－１及び請求書'!$BD$254:$BH$254</definedName>
    <definedName name="医療型障害児入所施設">'様式１－１及び請求書'!$BD$262:$BH$262</definedName>
    <definedName name="感染症対策徹底①">'様式１－１及び請求書'!$BK$268:$BS$268</definedName>
    <definedName name="感染対策徹底">'様式１－１及び請求書'!$BJ$268:$BJ$274</definedName>
    <definedName name="居宅介護">'様式１－１及び請求書'!$BD$263:$BH$263</definedName>
    <definedName name="居宅訪問型児童発達支援">'様式１－１及び請求書'!$BD$269:$BH$269</definedName>
    <definedName name="共同生活援助_介護サービス包括型">'様式１－１及び請求書'!$BD$258:$BH$258</definedName>
    <definedName name="共同生活援助_外部サービス利用型">'様式１－１及び請求書'!$BD$260:$BH$260</definedName>
    <definedName name="共同生活援助_日中サービス支援型">'様式１－１及び請求書'!$BD$259:$BH$259</definedName>
    <definedName name="計画相談支援">'様式１－１及び請求書'!$BD$271:$BH$271</definedName>
    <definedName name="行動援護">'様式１－１及び請求書'!$BD$266:$BH$266</definedName>
    <definedName name="施設入所支援">'様式１－１及び請求書'!$BD$257:$BH$257</definedName>
    <definedName name="児童発達支援">'様式１－１及び請求書'!$BD$253:$BH$253</definedName>
    <definedName name="自立訓練_機能訓練">'様式１－１及び請求書'!$BD$248:$BH$248</definedName>
    <definedName name="自立訓練_生活訓練">'様式１－１及び請求書'!$BD$249:$BH$249</definedName>
    <definedName name="自立生活援助">'様式１－１及び請求書'!$BD$268:$BH$268</definedName>
    <definedName name="就労移行支援">'様式１－１及び請求書'!$BD$250:$BH$250</definedName>
    <definedName name="就労継続支援Ａ型">'様式１－１及び請求書'!$BD$251:$BH$251</definedName>
    <definedName name="就労継続支援Ｂ型">'様式１－１及び請求書'!$BD$252:$BH$252</definedName>
    <definedName name="就労定着支援">'様式１－１及び請求書'!$BD$267:$BH$267</definedName>
    <definedName name="重度訪問介護">'様式１－１及び請求書'!$BD$264:$BH$264</definedName>
    <definedName name="障害児相談支援">'様式１－１及び請求書'!$BD$274:$BH$274</definedName>
    <definedName name="生活介護">'様式１－１及び請求書'!$BD$247:$BH$247</definedName>
    <definedName name="短期入所">'様式１－１及び請求書'!$BD$256:$BH$256</definedName>
    <definedName name="地域移行支援">'様式１－１及び請求書'!$BD$272:$BH$272</definedName>
    <definedName name="地域定着支援">'様式１－１及び請求書'!$BD$273:$BH$273</definedName>
    <definedName name="同行援護">'様式１－１及び請求書'!$BD$265:$BH$265</definedName>
    <definedName name="福祉型障害児入所施設">'様式１－１及び請求書'!$BD$261:$BH$261</definedName>
    <definedName name="保育所等訪問支援">'様式１－１及び請求書'!$BD$270:$BH$270</definedName>
    <definedName name="放課後等デイサービス">'様式１－１及び請求書'!$BD$255:$BH$255</definedName>
    <definedName name="療養介護">'様式１－１及び請求書'!$BD$246:$BH$246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D163" i="1" l="1"/>
  <c r="AG59" i="2"/>
  <c r="T186" i="1" l="1"/>
  <c r="AK37" i="2"/>
  <c r="AK38" i="2" s="1"/>
  <c r="A94" i="1" s="1"/>
  <c r="AK36" i="2"/>
  <c r="AK10" i="1"/>
  <c r="AL137" i="1"/>
  <c r="AL136" i="1"/>
  <c r="AL111" i="1"/>
  <c r="AL110" i="1"/>
  <c r="AL109" i="1"/>
  <c r="AG103" i="2"/>
  <c r="AG101" i="2"/>
  <c r="AK50" i="1"/>
  <c r="CF218" i="1"/>
  <c r="C90" i="1"/>
  <c r="AK55" i="1"/>
  <c r="AC55" i="1"/>
  <c r="AC26" i="1" s="1"/>
  <c r="U55" i="1"/>
  <c r="U26" i="1" s="1"/>
  <c r="M55" i="1"/>
  <c r="M26" i="1" s="1"/>
  <c r="E55" i="1"/>
  <c r="AE26" i="1"/>
  <c r="W26" i="1"/>
  <c r="O26" i="1"/>
  <c r="G26" i="1"/>
  <c r="S19" i="2" l="1"/>
  <c r="AC17" i="2" l="1"/>
  <c r="S17" i="2"/>
  <c r="S15" i="2"/>
  <c r="S13" i="2"/>
  <c r="E28" i="1"/>
  <c r="R24" i="1"/>
  <c r="E24" i="1"/>
  <c r="E26" i="1"/>
  <c r="G57" i="1"/>
  <c r="CO428" i="1" l="1"/>
  <c r="CO401" i="1"/>
  <c r="CO402" i="1"/>
  <c r="CO403" i="1"/>
  <c r="CO404" i="1"/>
  <c r="CO405" i="1"/>
  <c r="CO406" i="1"/>
  <c r="CO407" i="1"/>
  <c r="CO408" i="1"/>
  <c r="CO409" i="1"/>
  <c r="CO410" i="1"/>
  <c r="CO411" i="1"/>
  <c r="CO412" i="1"/>
  <c r="CO413" i="1"/>
  <c r="CO414" i="1"/>
  <c r="CO415" i="1"/>
  <c r="CO416" i="1"/>
  <c r="CO417" i="1"/>
  <c r="CO418" i="1"/>
  <c r="CO419" i="1"/>
  <c r="CO420" i="1"/>
  <c r="CO421" i="1"/>
  <c r="CO422" i="1"/>
  <c r="CO423" i="1"/>
  <c r="CO424" i="1"/>
  <c r="CO425" i="1"/>
  <c r="CO426" i="1"/>
  <c r="CO427" i="1"/>
  <c r="CO244" i="1"/>
  <c r="CO245" i="1"/>
  <c r="CO246" i="1"/>
  <c r="CO247" i="1"/>
  <c r="CO248" i="1"/>
  <c r="CO249" i="1"/>
  <c r="CO250" i="1"/>
  <c r="CO251" i="1"/>
  <c r="CO252" i="1"/>
  <c r="CO268" i="1"/>
  <c r="CO269" i="1"/>
  <c r="CO270" i="1"/>
  <c r="CO271" i="1"/>
  <c r="CO283" i="1"/>
  <c r="CO284" i="1"/>
  <c r="CO285" i="1"/>
  <c r="CO286" i="1"/>
  <c r="CO287" i="1"/>
  <c r="CO288" i="1"/>
  <c r="CO289" i="1"/>
  <c r="CO290" i="1"/>
  <c r="CO291" i="1"/>
  <c r="CO292" i="1"/>
  <c r="CO293" i="1"/>
  <c r="CO294" i="1"/>
  <c r="CO295" i="1"/>
  <c r="CO296" i="1"/>
  <c r="CO297" i="1"/>
  <c r="CO298" i="1"/>
  <c r="CO299" i="1"/>
  <c r="CO300" i="1"/>
  <c r="CN301" i="1"/>
  <c r="CO301" i="1"/>
  <c r="CO310" i="1"/>
  <c r="CO311" i="1"/>
  <c r="CO312" i="1"/>
  <c r="CO317" i="1"/>
  <c r="CO318" i="1"/>
  <c r="CO319" i="1"/>
  <c r="CO320" i="1"/>
  <c r="CO321" i="1"/>
  <c r="CO322" i="1"/>
  <c r="CO323" i="1"/>
  <c r="CO324" i="1"/>
  <c r="CO325" i="1"/>
  <c r="CO326" i="1"/>
  <c r="CO327" i="1"/>
  <c r="CO328" i="1"/>
  <c r="CO329" i="1"/>
  <c r="CO330" i="1"/>
  <c r="CN331" i="1"/>
  <c r="CO331" i="1"/>
  <c r="CO309" i="1"/>
  <c r="CO308" i="1"/>
  <c r="CO307" i="1"/>
  <c r="CO306" i="1"/>
  <c r="CO305" i="1"/>
  <c r="CO304" i="1"/>
  <c r="CO303" i="1"/>
  <c r="CO357" i="1"/>
  <c r="CO358" i="1"/>
  <c r="CO359" i="1"/>
  <c r="CO360" i="1"/>
  <c r="CN361" i="1"/>
  <c r="CO361" i="1"/>
  <c r="CN362" i="1"/>
  <c r="CO362" i="1"/>
  <c r="CN363" i="1"/>
  <c r="CO363" i="1"/>
  <c r="CN364" i="1"/>
  <c r="CO364" i="1"/>
  <c r="CN365" i="1"/>
  <c r="CO365" i="1"/>
  <c r="CN366" i="1"/>
  <c r="CO366" i="1"/>
  <c r="CN367" i="1"/>
  <c r="CO367" i="1"/>
  <c r="CN368" i="1"/>
  <c r="CO368" i="1"/>
  <c r="CN369" i="1"/>
  <c r="CO369" i="1"/>
  <c r="CO333" i="1"/>
  <c r="CO334" i="1"/>
  <c r="CO335" i="1"/>
  <c r="CO336" i="1"/>
  <c r="CO337" i="1"/>
  <c r="CO338" i="1"/>
  <c r="CO339" i="1"/>
  <c r="CO340" i="1"/>
  <c r="CO341" i="1"/>
  <c r="CO381" i="1"/>
  <c r="CO382" i="1"/>
  <c r="CO383" i="1"/>
  <c r="CO384" i="1"/>
  <c r="CO385" i="1"/>
  <c r="CO386" i="1"/>
  <c r="CO387" i="1"/>
  <c r="CO388" i="1"/>
  <c r="CO389" i="1"/>
  <c r="CO390" i="1"/>
  <c r="CO391" i="1"/>
  <c r="CO392" i="1"/>
  <c r="CO393" i="1"/>
  <c r="CO394" i="1"/>
  <c r="CO395" i="1"/>
  <c r="CO396" i="1"/>
  <c r="CO397" i="1"/>
  <c r="CO398" i="1"/>
  <c r="CN399" i="1"/>
  <c r="CO399" i="1"/>
  <c r="R201" i="1"/>
  <c r="V197" i="1"/>
  <c r="G197" i="1"/>
  <c r="G195" i="1"/>
  <c r="G193" i="1"/>
  <c r="AG57" i="2" l="1"/>
  <c r="AG77" i="2"/>
  <c r="AG79" i="2"/>
  <c r="AG81" i="2"/>
  <c r="AG83" i="2"/>
  <c r="AG85" i="2"/>
  <c r="AG87" i="2"/>
  <c r="AG89" i="2"/>
  <c r="AG91" i="2"/>
  <c r="AG93" i="2"/>
  <c r="AG95" i="2"/>
  <c r="AG97" i="2"/>
  <c r="AG99" i="2"/>
  <c r="AG61" i="2"/>
  <c r="AG105" i="2" s="1"/>
  <c r="AG63" i="2"/>
  <c r="AG65" i="2"/>
  <c r="AG67" i="2"/>
  <c r="AG69" i="2"/>
  <c r="AG71" i="2"/>
  <c r="AG73" i="2"/>
  <c r="AG75" i="2"/>
  <c r="AK52" i="2"/>
  <c r="AM49" i="2" s="1"/>
  <c r="AK50" i="2"/>
  <c r="AM48" i="2" s="1"/>
  <c r="AK48" i="2"/>
  <c r="AM47" i="2" s="1"/>
  <c r="AK46" i="2"/>
  <c r="AM46" i="2" s="1"/>
  <c r="AM57" i="2" l="1"/>
  <c r="AM56" i="2"/>
  <c r="AM55" i="2"/>
  <c r="AM54" i="2"/>
  <c r="AK57" i="1"/>
  <c r="AK54" i="1"/>
  <c r="AK53" i="1"/>
  <c r="AK43" i="1"/>
  <c r="AK51" i="1"/>
  <c r="AK49" i="1"/>
  <c r="AK48" i="1"/>
  <c r="AK46" i="1"/>
  <c r="AK45" i="1"/>
  <c r="AK44" i="1"/>
  <c r="AK21" i="1"/>
  <c r="AK19" i="1"/>
  <c r="AK17" i="1"/>
  <c r="AK16" i="1"/>
  <c r="AK15" i="1"/>
  <c r="AK13" i="1"/>
  <c r="AK11" i="1"/>
  <c r="AK8" i="1"/>
  <c r="AK7" i="1"/>
  <c r="AK6" i="1"/>
  <c r="AK2" i="1" l="1"/>
  <c r="I36" i="1" s="1"/>
  <c r="AT2" i="1"/>
  <c r="BP215" i="1" l="1"/>
  <c r="F201" i="1"/>
  <c r="F205" i="1"/>
  <c r="C146" i="1"/>
  <c r="C119" i="1"/>
  <c r="CD335" i="1"/>
  <c r="CD334" i="1"/>
  <c r="CD333" i="1"/>
  <c r="BS302" i="1"/>
  <c r="AL112" i="1"/>
  <c r="I38" i="1" s="1"/>
  <c r="P36" i="1" s="1"/>
  <c r="G28" i="1"/>
  <c r="H205" i="1" s="1"/>
  <c r="F203" i="1"/>
  <c r="BP238" i="1"/>
  <c r="CN237" i="1" s="1"/>
  <c r="BP229" i="1"/>
  <c r="CN228" i="1" s="1"/>
  <c r="BP231" i="1"/>
  <c r="CN230" i="1" s="1"/>
  <c r="CJ216" i="1"/>
  <c r="CJ217" i="1"/>
  <c r="CJ218" i="1"/>
  <c r="CJ219" i="1"/>
  <c r="CJ220" i="1"/>
  <c r="CJ221" i="1"/>
  <c r="CJ222" i="1"/>
  <c r="CJ223" i="1"/>
  <c r="CJ224" i="1"/>
  <c r="CJ225" i="1"/>
  <c r="CJ226" i="1"/>
  <c r="CJ227" i="1"/>
  <c r="CJ228" i="1"/>
  <c r="CJ229" i="1"/>
  <c r="CJ230" i="1"/>
  <c r="CJ231" i="1"/>
  <c r="CJ232" i="1"/>
  <c r="CJ233" i="1"/>
  <c r="CJ234" i="1"/>
  <c r="CJ235" i="1"/>
  <c r="CJ236" i="1"/>
  <c r="CJ237" i="1"/>
  <c r="CJ238" i="1"/>
  <c r="CJ239" i="1"/>
  <c r="CJ240" i="1"/>
  <c r="CJ241" i="1"/>
  <c r="CJ242" i="1"/>
  <c r="CJ243" i="1"/>
  <c r="CJ215" i="1"/>
  <c r="CH224" i="1"/>
  <c r="CH216" i="1"/>
  <c r="CH217" i="1"/>
  <c r="CH218" i="1"/>
  <c r="CH219" i="1"/>
  <c r="CH220" i="1"/>
  <c r="CH221" i="1"/>
  <c r="CH222" i="1"/>
  <c r="CH223" i="1"/>
  <c r="CH225" i="1"/>
  <c r="CH226" i="1"/>
  <c r="CH227" i="1"/>
  <c r="CH228" i="1"/>
  <c r="CH229" i="1"/>
  <c r="CH230" i="1"/>
  <c r="CH231" i="1"/>
  <c r="CH232" i="1"/>
  <c r="CH233" i="1"/>
  <c r="CH234" i="1"/>
  <c r="CH235" i="1"/>
  <c r="CH236" i="1"/>
  <c r="CH237" i="1"/>
  <c r="CH238" i="1"/>
  <c r="CH239" i="1"/>
  <c r="CH240" i="1"/>
  <c r="CH241" i="1"/>
  <c r="CH242" i="1"/>
  <c r="CH243" i="1"/>
  <c r="CH215" i="1"/>
  <c r="CF226" i="1"/>
  <c r="CN411" i="1" s="1"/>
  <c r="CF227" i="1"/>
  <c r="CN412" i="1" s="1"/>
  <c r="CF228" i="1"/>
  <c r="CN413" i="1" s="1"/>
  <c r="CF229" i="1"/>
  <c r="CN414" i="1" s="1"/>
  <c r="CF230" i="1"/>
  <c r="CN415" i="1" s="1"/>
  <c r="CF231" i="1"/>
  <c r="CN416" i="1" s="1"/>
  <c r="CF232" i="1"/>
  <c r="CN417" i="1" s="1"/>
  <c r="CF233" i="1"/>
  <c r="CN418" i="1" s="1"/>
  <c r="CF234" i="1"/>
  <c r="CN419" i="1" s="1"/>
  <c r="CF235" i="1"/>
  <c r="CN420" i="1" s="1"/>
  <c r="CF236" i="1"/>
  <c r="CN421" i="1" s="1"/>
  <c r="CF237" i="1"/>
  <c r="CN422" i="1" s="1"/>
  <c r="CF238" i="1"/>
  <c r="CN423" i="1" s="1"/>
  <c r="CF239" i="1"/>
  <c r="CN424" i="1" s="1"/>
  <c r="CF240" i="1"/>
  <c r="CN425" i="1" s="1"/>
  <c r="CF241" i="1"/>
  <c r="CN426" i="1" s="1"/>
  <c r="CF242" i="1"/>
  <c r="CN427" i="1" s="1"/>
  <c r="CF243" i="1"/>
  <c r="CN428" i="1" s="1"/>
  <c r="CF225" i="1"/>
  <c r="CN410" i="1" s="1"/>
  <c r="CF216" i="1"/>
  <c r="CN401" i="1" s="1"/>
  <c r="CF217" i="1"/>
  <c r="CN402" i="1" s="1"/>
  <c r="CN403" i="1"/>
  <c r="CF219" i="1"/>
  <c r="CN404" i="1" s="1"/>
  <c r="CF220" i="1"/>
  <c r="CN405" i="1" s="1"/>
  <c r="CF221" i="1"/>
  <c r="CN406" i="1" s="1"/>
  <c r="CF222" i="1"/>
  <c r="CN407" i="1" s="1"/>
  <c r="CF223" i="1"/>
  <c r="CN408" i="1" s="1"/>
  <c r="CF224" i="1"/>
  <c r="CN409" i="1" s="1"/>
  <c r="CF215" i="1"/>
  <c r="CN400" i="1" s="1"/>
  <c r="CD216" i="1"/>
  <c r="CD217" i="1"/>
  <c r="CD218" i="1"/>
  <c r="CD219" i="1"/>
  <c r="CD220" i="1"/>
  <c r="CD221" i="1"/>
  <c r="CD222" i="1"/>
  <c r="CD223" i="1"/>
  <c r="CD224" i="1"/>
  <c r="CD225" i="1"/>
  <c r="CD226" i="1"/>
  <c r="CD227" i="1"/>
  <c r="CD228" i="1"/>
  <c r="CD229" i="1"/>
  <c r="CD230" i="1"/>
  <c r="CD231" i="1"/>
  <c r="CD232" i="1"/>
  <c r="CD233" i="1"/>
  <c r="CD234" i="1"/>
  <c r="CD235" i="1"/>
  <c r="CD236" i="1"/>
  <c r="CD237" i="1"/>
  <c r="CD238" i="1"/>
  <c r="CD239" i="1"/>
  <c r="CD240" i="1"/>
  <c r="CD241" i="1"/>
  <c r="CD242" i="1"/>
  <c r="CD243" i="1"/>
  <c r="CD215" i="1"/>
  <c r="CB216" i="1"/>
  <c r="CB217" i="1"/>
  <c r="CB218" i="1"/>
  <c r="CB219" i="1"/>
  <c r="CB220" i="1"/>
  <c r="CB221" i="1"/>
  <c r="CB222" i="1"/>
  <c r="CB223" i="1"/>
  <c r="CB224" i="1"/>
  <c r="CB225" i="1"/>
  <c r="CB226" i="1"/>
  <c r="CB227" i="1"/>
  <c r="CB228" i="1"/>
  <c r="CB229" i="1"/>
  <c r="CB230" i="1"/>
  <c r="CB231" i="1"/>
  <c r="CB232" i="1"/>
  <c r="CB233" i="1"/>
  <c r="CB234" i="1"/>
  <c r="CB235" i="1"/>
  <c r="CB236" i="1"/>
  <c r="CB237" i="1"/>
  <c r="CB238" i="1"/>
  <c r="CB239" i="1"/>
  <c r="CB240" i="1"/>
  <c r="CB241" i="1"/>
  <c r="CB242" i="1"/>
  <c r="CB243" i="1"/>
  <c r="CB215" i="1"/>
  <c r="BZ227" i="1"/>
  <c r="CN382" i="1" s="1"/>
  <c r="BZ228" i="1"/>
  <c r="CN383" i="1" s="1"/>
  <c r="BZ229" i="1"/>
  <c r="CN384" i="1" s="1"/>
  <c r="BZ230" i="1"/>
  <c r="CN385" i="1" s="1"/>
  <c r="BZ231" i="1"/>
  <c r="CN386" i="1" s="1"/>
  <c r="BZ232" i="1"/>
  <c r="CN387" i="1" s="1"/>
  <c r="BZ233" i="1"/>
  <c r="CN388" i="1" s="1"/>
  <c r="BZ234" i="1"/>
  <c r="CN389" i="1" s="1"/>
  <c r="BZ235" i="1"/>
  <c r="CN390" i="1" s="1"/>
  <c r="BZ236" i="1"/>
  <c r="CN391" i="1" s="1"/>
  <c r="BZ237" i="1"/>
  <c r="CN392" i="1" s="1"/>
  <c r="BZ238" i="1"/>
  <c r="CN393" i="1" s="1"/>
  <c r="BZ239" i="1"/>
  <c r="CN394" i="1" s="1"/>
  <c r="BZ240" i="1"/>
  <c r="CN395" i="1" s="1"/>
  <c r="BZ241" i="1"/>
  <c r="CN396" i="1" s="1"/>
  <c r="BZ242" i="1"/>
  <c r="CN397" i="1" s="1"/>
  <c r="BZ243" i="1"/>
  <c r="CN398" i="1" s="1"/>
  <c r="BZ226" i="1"/>
  <c r="CN381" i="1" s="1"/>
  <c r="BZ216" i="1"/>
  <c r="CN371" i="1" s="1"/>
  <c r="BZ217" i="1"/>
  <c r="CN372" i="1" s="1"/>
  <c r="BZ218" i="1"/>
  <c r="CN373" i="1" s="1"/>
  <c r="BZ219" i="1"/>
  <c r="CN374" i="1" s="1"/>
  <c r="BZ220" i="1"/>
  <c r="CN375" i="1" s="1"/>
  <c r="BZ221" i="1"/>
  <c r="CN376" i="1" s="1"/>
  <c r="BZ222" i="1"/>
  <c r="CN377" i="1" s="1"/>
  <c r="BZ223" i="1"/>
  <c r="CN378" i="1" s="1"/>
  <c r="BZ224" i="1"/>
  <c r="CN379" i="1" s="1"/>
  <c r="BZ225" i="1"/>
  <c r="CN380" i="1" s="1"/>
  <c r="BZ215" i="1"/>
  <c r="CN370" i="1" s="1"/>
  <c r="BX241" i="1"/>
  <c r="CN358" i="1" s="1"/>
  <c r="BX242" i="1"/>
  <c r="CN359" i="1" s="1"/>
  <c r="BX243" i="1"/>
  <c r="CN360" i="1" s="1"/>
  <c r="BX240" i="1"/>
  <c r="CN357" i="1" s="1"/>
  <c r="BX226" i="1"/>
  <c r="CN343" i="1" s="1"/>
  <c r="BX227" i="1"/>
  <c r="CN344" i="1" s="1"/>
  <c r="BX228" i="1"/>
  <c r="CN345" i="1" s="1"/>
  <c r="BX229" i="1"/>
  <c r="CN346" i="1" s="1"/>
  <c r="BX230" i="1"/>
  <c r="CN347" i="1" s="1"/>
  <c r="BX231" i="1"/>
  <c r="CN348" i="1" s="1"/>
  <c r="BX232" i="1"/>
  <c r="CN349" i="1" s="1"/>
  <c r="BX233" i="1"/>
  <c r="CN350" i="1" s="1"/>
  <c r="BX234" i="1"/>
  <c r="CN351" i="1" s="1"/>
  <c r="BX235" i="1"/>
  <c r="CN352" i="1" s="1"/>
  <c r="BX236" i="1"/>
  <c r="CN353" i="1" s="1"/>
  <c r="BX237" i="1"/>
  <c r="CN354" i="1" s="1"/>
  <c r="BX238" i="1"/>
  <c r="CN355" i="1" s="1"/>
  <c r="BX239" i="1"/>
  <c r="CN356" i="1" s="1"/>
  <c r="BX225" i="1"/>
  <c r="CN342" i="1" s="1"/>
  <c r="BX216" i="1"/>
  <c r="CN333" i="1" s="1"/>
  <c r="BX217" i="1"/>
  <c r="CN334" i="1" s="1"/>
  <c r="BX218" i="1"/>
  <c r="CN335" i="1" s="1"/>
  <c r="BX219" i="1"/>
  <c r="CN336" i="1" s="1"/>
  <c r="BX220" i="1"/>
  <c r="CN337" i="1" s="1"/>
  <c r="BX221" i="1"/>
  <c r="CN338" i="1" s="1"/>
  <c r="BX222" i="1"/>
  <c r="CN339" i="1" s="1"/>
  <c r="BX223" i="1"/>
  <c r="CN340" i="1" s="1"/>
  <c r="BX224" i="1"/>
  <c r="CN341" i="1" s="1"/>
  <c r="BX215" i="1"/>
  <c r="CN332" i="1" s="1"/>
  <c r="BV231" i="1"/>
  <c r="CN318" i="1" s="1"/>
  <c r="BV232" i="1"/>
  <c r="CN319" i="1" s="1"/>
  <c r="BV233" i="1"/>
  <c r="CN320" i="1" s="1"/>
  <c r="BV234" i="1"/>
  <c r="CN321" i="1" s="1"/>
  <c r="BV235" i="1"/>
  <c r="CN322" i="1" s="1"/>
  <c r="BV236" i="1"/>
  <c r="CN323" i="1" s="1"/>
  <c r="BV237" i="1"/>
  <c r="CN324" i="1" s="1"/>
  <c r="BV238" i="1"/>
  <c r="CN325" i="1" s="1"/>
  <c r="BV239" i="1"/>
  <c r="CN326" i="1" s="1"/>
  <c r="BV240" i="1"/>
  <c r="CN327" i="1" s="1"/>
  <c r="BV241" i="1"/>
  <c r="CN328" i="1" s="1"/>
  <c r="BV242" i="1"/>
  <c r="CN329" i="1" s="1"/>
  <c r="BV243" i="1"/>
  <c r="CN330" i="1" s="1"/>
  <c r="BV230" i="1"/>
  <c r="CN317" i="1" s="1"/>
  <c r="BV227" i="1"/>
  <c r="CN314" i="1" s="1"/>
  <c r="BV228" i="1"/>
  <c r="CN315" i="1" s="1"/>
  <c r="BV229" i="1"/>
  <c r="CN316" i="1" s="1"/>
  <c r="BV226" i="1"/>
  <c r="CN313" i="1" s="1"/>
  <c r="BV216" i="1"/>
  <c r="CN303" i="1" s="1"/>
  <c r="BV217" i="1"/>
  <c r="CN304" i="1" s="1"/>
  <c r="BV218" i="1"/>
  <c r="CN305" i="1" s="1"/>
  <c r="BV219" i="1"/>
  <c r="CN306" i="1" s="1"/>
  <c r="BV220" i="1"/>
  <c r="CN307" i="1" s="1"/>
  <c r="BV221" i="1"/>
  <c r="CN308" i="1" s="1"/>
  <c r="BV222" i="1"/>
  <c r="CN309" i="1" s="1"/>
  <c r="BV223" i="1"/>
  <c r="CN310" i="1" s="1"/>
  <c r="BV224" i="1"/>
  <c r="CN311" i="1" s="1"/>
  <c r="BV225" i="1"/>
  <c r="CN312" i="1" s="1"/>
  <c r="BV215" i="1"/>
  <c r="CN302" i="1" s="1"/>
  <c r="BT227" i="1"/>
  <c r="CN284" i="1" s="1"/>
  <c r="BT228" i="1"/>
  <c r="CN285" i="1" s="1"/>
  <c r="BT229" i="1"/>
  <c r="CN286" i="1" s="1"/>
  <c r="BT230" i="1"/>
  <c r="CN287" i="1" s="1"/>
  <c r="BT231" i="1"/>
  <c r="CN288" i="1" s="1"/>
  <c r="BT232" i="1"/>
  <c r="CN289" i="1" s="1"/>
  <c r="BT233" i="1"/>
  <c r="CN290" i="1" s="1"/>
  <c r="BT234" i="1"/>
  <c r="CN291" i="1" s="1"/>
  <c r="BT235" i="1"/>
  <c r="CN292" i="1" s="1"/>
  <c r="BT236" i="1"/>
  <c r="CN293" i="1" s="1"/>
  <c r="BT237" i="1"/>
  <c r="CN294" i="1" s="1"/>
  <c r="BT238" i="1"/>
  <c r="CN295" i="1" s="1"/>
  <c r="BT239" i="1"/>
  <c r="CN296" i="1" s="1"/>
  <c r="BT240" i="1"/>
  <c r="CN297" i="1" s="1"/>
  <c r="BT241" i="1"/>
  <c r="CN298" i="1" s="1"/>
  <c r="BT242" i="1"/>
  <c r="CN299" i="1" s="1"/>
  <c r="BT243" i="1"/>
  <c r="CN300" i="1" s="1"/>
  <c r="BT226" i="1"/>
  <c r="CN283" i="1" s="1"/>
  <c r="BT216" i="1"/>
  <c r="CN273" i="1" s="1"/>
  <c r="BT217" i="1"/>
  <c r="CN274" i="1" s="1"/>
  <c r="BT218" i="1"/>
  <c r="CN275" i="1" s="1"/>
  <c r="BT219" i="1"/>
  <c r="CN276" i="1" s="1"/>
  <c r="BT220" i="1"/>
  <c r="CN277" i="1" s="1"/>
  <c r="BT221" i="1"/>
  <c r="CN278" i="1" s="1"/>
  <c r="BT222" i="1"/>
  <c r="CN279" i="1" s="1"/>
  <c r="BT223" i="1"/>
  <c r="CN280" i="1" s="1"/>
  <c r="BT224" i="1"/>
  <c r="CN281" i="1" s="1"/>
  <c r="BT225" i="1"/>
  <c r="CN282" i="1" s="1"/>
  <c r="BT215" i="1"/>
  <c r="CN272" i="1" s="1"/>
  <c r="BR241" i="1"/>
  <c r="CN269" i="1" s="1"/>
  <c r="BR242" i="1"/>
  <c r="CN270" i="1" s="1"/>
  <c r="BR243" i="1"/>
  <c r="CN271" i="1" s="1"/>
  <c r="BR240" i="1"/>
  <c r="CN268" i="1" s="1"/>
  <c r="BR226" i="1"/>
  <c r="CN254" i="1" s="1"/>
  <c r="BR227" i="1"/>
  <c r="CN255" i="1" s="1"/>
  <c r="BR228" i="1"/>
  <c r="CN256" i="1" s="1"/>
  <c r="BR229" i="1"/>
  <c r="CN257" i="1" s="1"/>
  <c r="BR230" i="1"/>
  <c r="CN258" i="1" s="1"/>
  <c r="BR231" i="1"/>
  <c r="CN259" i="1" s="1"/>
  <c r="BR232" i="1"/>
  <c r="CN260" i="1" s="1"/>
  <c r="BR233" i="1"/>
  <c r="CN261" i="1" s="1"/>
  <c r="BR234" i="1"/>
  <c r="CN262" i="1" s="1"/>
  <c r="BR235" i="1"/>
  <c r="CN263" i="1" s="1"/>
  <c r="BR236" i="1"/>
  <c r="CN264" i="1" s="1"/>
  <c r="BR237" i="1"/>
  <c r="CN265" i="1" s="1"/>
  <c r="BR238" i="1"/>
  <c r="CN266" i="1" s="1"/>
  <c r="BR239" i="1"/>
  <c r="CN267" i="1" s="1"/>
  <c r="BR225" i="1"/>
  <c r="CN253" i="1" s="1"/>
  <c r="BR216" i="1"/>
  <c r="CN244" i="1" s="1"/>
  <c r="BR217" i="1"/>
  <c r="CN245" i="1" s="1"/>
  <c r="BR218" i="1"/>
  <c r="CN246" i="1" s="1"/>
  <c r="BR219" i="1"/>
  <c r="CN247" i="1" s="1"/>
  <c r="BR220" i="1"/>
  <c r="CN248" i="1" s="1"/>
  <c r="BR221" i="1"/>
  <c r="CN249" i="1" s="1"/>
  <c r="BR222" i="1"/>
  <c r="CN250" i="1" s="1"/>
  <c r="BR223" i="1"/>
  <c r="CN251" i="1" s="1"/>
  <c r="BR224" i="1"/>
  <c r="CN252" i="1" s="1"/>
  <c r="BR215" i="1"/>
  <c r="CN243" i="1" s="1"/>
  <c r="BP216" i="1"/>
  <c r="CN215" i="1" s="1"/>
  <c r="BP217" i="1"/>
  <c r="CN216" i="1" s="1"/>
  <c r="BP218" i="1"/>
  <c r="CN217" i="1" s="1"/>
  <c r="BP219" i="1"/>
  <c r="CN218" i="1" s="1"/>
  <c r="BP220" i="1"/>
  <c r="CN219" i="1" s="1"/>
  <c r="BP221" i="1"/>
  <c r="CN220" i="1" s="1"/>
  <c r="BP222" i="1"/>
  <c r="CN221" i="1" s="1"/>
  <c r="BP223" i="1"/>
  <c r="CN222" i="1" s="1"/>
  <c r="BP224" i="1"/>
  <c r="CN223" i="1" s="1"/>
  <c r="BP225" i="1"/>
  <c r="CN224" i="1" s="1"/>
  <c r="BP226" i="1"/>
  <c r="CN225" i="1" s="1"/>
  <c r="BP227" i="1"/>
  <c r="CN226" i="1" s="1"/>
  <c r="BP228" i="1"/>
  <c r="CN227" i="1" s="1"/>
  <c r="BP230" i="1"/>
  <c r="CN229" i="1" s="1"/>
  <c r="BP232" i="1"/>
  <c r="CN231" i="1" s="1"/>
  <c r="BP233" i="1"/>
  <c r="CN232" i="1" s="1"/>
  <c r="BP234" i="1"/>
  <c r="CN233" i="1" s="1"/>
  <c r="BP235" i="1"/>
  <c r="CN234" i="1" s="1"/>
  <c r="BP236" i="1"/>
  <c r="CN235" i="1" s="1"/>
  <c r="BP237" i="1"/>
  <c r="CN236" i="1" s="1"/>
  <c r="BP239" i="1"/>
  <c r="CN238" i="1" s="1"/>
  <c r="BP240" i="1"/>
  <c r="CN239" i="1" s="1"/>
  <c r="BP241" i="1"/>
  <c r="CN240" i="1" s="1"/>
  <c r="BP242" i="1"/>
  <c r="CN241" i="1" s="1"/>
  <c r="BP243" i="1"/>
  <c r="CN242" i="1" s="1"/>
  <c r="CN214" i="1"/>
  <c r="CO400" i="1"/>
  <c r="CO332" i="1"/>
  <c r="CO302" i="1"/>
  <c r="CO243" i="1"/>
  <c r="CO215" i="1"/>
  <c r="CO216" i="1"/>
  <c r="CO217" i="1"/>
  <c r="CO218" i="1"/>
  <c r="CO219" i="1"/>
  <c r="CO220" i="1"/>
  <c r="CO221" i="1"/>
  <c r="CO222" i="1"/>
  <c r="CO223" i="1"/>
  <c r="CO224" i="1"/>
  <c r="CO225" i="1"/>
  <c r="CO226" i="1"/>
  <c r="CO227" i="1"/>
  <c r="CO228" i="1"/>
  <c r="CO229" i="1"/>
  <c r="CO230" i="1"/>
  <c r="CO231" i="1"/>
  <c r="CO232" i="1"/>
  <c r="CO233" i="1"/>
  <c r="CO234" i="1"/>
  <c r="CO235" i="1"/>
  <c r="CO236" i="1"/>
  <c r="CO237" i="1"/>
  <c r="CO238" i="1"/>
  <c r="CO239" i="1"/>
  <c r="CO240" i="1"/>
  <c r="CO241" i="1"/>
  <c r="CO242" i="1"/>
  <c r="CO214" i="1"/>
  <c r="CA216" i="1"/>
  <c r="CO371" i="1" s="1"/>
  <c r="CA217" i="1"/>
  <c r="CO372" i="1" s="1"/>
  <c r="CA218" i="1"/>
  <c r="CO373" i="1" s="1"/>
  <c r="CA219" i="1"/>
  <c r="CO374" i="1" s="1"/>
  <c r="CA220" i="1"/>
  <c r="CO375" i="1" s="1"/>
  <c r="CA221" i="1"/>
  <c r="CO376" i="1" s="1"/>
  <c r="CA222" i="1"/>
  <c r="CO377" i="1" s="1"/>
  <c r="CA223" i="1"/>
  <c r="CO378" i="1" s="1"/>
  <c r="CA224" i="1"/>
  <c r="CO379" i="1" s="1"/>
  <c r="CA225" i="1"/>
  <c r="CO380" i="1" s="1"/>
  <c r="CA215" i="1"/>
  <c r="CO370" i="1" s="1"/>
  <c r="BY226" i="1"/>
  <c r="CO343" i="1" s="1"/>
  <c r="BY227" i="1"/>
  <c r="CO344" i="1" s="1"/>
  <c r="BY228" i="1"/>
  <c r="CO345" i="1" s="1"/>
  <c r="BY229" i="1"/>
  <c r="CO346" i="1" s="1"/>
  <c r="BY230" i="1"/>
  <c r="CO347" i="1" s="1"/>
  <c r="BY231" i="1"/>
  <c r="CO348" i="1" s="1"/>
  <c r="BY232" i="1"/>
  <c r="CO349" i="1" s="1"/>
  <c r="BY233" i="1"/>
  <c r="CO350" i="1" s="1"/>
  <c r="BY234" i="1"/>
  <c r="CO351" i="1" s="1"/>
  <c r="BY235" i="1"/>
  <c r="CO352" i="1" s="1"/>
  <c r="BY236" i="1"/>
  <c r="CO353" i="1" s="1"/>
  <c r="BY237" i="1"/>
  <c r="CO354" i="1" s="1"/>
  <c r="BY238" i="1"/>
  <c r="CO355" i="1" s="1"/>
  <c r="BY239" i="1"/>
  <c r="CO356" i="1" s="1"/>
  <c r="BY225" i="1"/>
  <c r="CO342" i="1" s="1"/>
  <c r="BW227" i="1"/>
  <c r="CO314" i="1" s="1"/>
  <c r="BW228" i="1"/>
  <c r="CO315" i="1" s="1"/>
  <c r="BW229" i="1"/>
  <c r="CO316" i="1" s="1"/>
  <c r="BW226" i="1"/>
  <c r="CO313" i="1" s="1"/>
  <c r="BU216" i="1"/>
  <c r="CO273" i="1" s="1"/>
  <c r="BU217" i="1"/>
  <c r="CO274" i="1" s="1"/>
  <c r="BU218" i="1"/>
  <c r="CO275" i="1" s="1"/>
  <c r="BU219" i="1"/>
  <c r="CO276" i="1" s="1"/>
  <c r="BU220" i="1"/>
  <c r="CO277" i="1" s="1"/>
  <c r="BU221" i="1"/>
  <c r="CO278" i="1" s="1"/>
  <c r="BU222" i="1"/>
  <c r="CO279" i="1" s="1"/>
  <c r="BU223" i="1"/>
  <c r="CO280" i="1" s="1"/>
  <c r="BU224" i="1"/>
  <c r="CO281" i="1" s="1"/>
  <c r="BU225" i="1"/>
  <c r="CO282" i="1" s="1"/>
  <c r="BU215" i="1"/>
  <c r="CO272" i="1" s="1"/>
  <c r="BS226" i="1"/>
  <c r="CO254" i="1" s="1"/>
  <c r="BS227" i="1"/>
  <c r="CO255" i="1" s="1"/>
  <c r="BS228" i="1"/>
  <c r="CO256" i="1" s="1"/>
  <c r="BS229" i="1"/>
  <c r="CO257" i="1" s="1"/>
  <c r="BS230" i="1"/>
  <c r="CO258" i="1" s="1"/>
  <c r="BS231" i="1"/>
  <c r="CO259" i="1" s="1"/>
  <c r="BS232" i="1"/>
  <c r="CO260" i="1" s="1"/>
  <c r="BS233" i="1"/>
  <c r="CO261" i="1" s="1"/>
  <c r="BS234" i="1"/>
  <c r="CO262" i="1" s="1"/>
  <c r="BS235" i="1"/>
  <c r="CO263" i="1" s="1"/>
  <c r="BS236" i="1"/>
  <c r="CO264" i="1" s="1"/>
  <c r="BS237" i="1"/>
  <c r="CO265" i="1" s="1"/>
  <c r="BS238" i="1"/>
  <c r="CO266" i="1" s="1"/>
  <c r="BS239" i="1"/>
  <c r="CO267" i="1" s="1"/>
  <c r="BS225" i="1"/>
  <c r="CO253" i="1" s="1"/>
  <c r="W36" i="1" l="1"/>
  <c r="H203" i="1"/>
  <c r="AL139" i="1"/>
  <c r="I40" i="1" s="1"/>
  <c r="P40" i="1" s="1"/>
  <c r="W40" i="1" l="1"/>
  <c r="AD40" i="1" l="1"/>
  <c r="S182" i="1" s="1"/>
  <c r="AD36" i="1"/>
  <c r="S31" i="1" l="1"/>
  <c r="G170" i="1" s="1"/>
  <c r="S178" i="1"/>
</calcChain>
</file>

<file path=xl/sharedStrings.xml><?xml version="1.0" encoding="utf-8"?>
<sst xmlns="http://schemas.openxmlformats.org/spreadsheetml/2006/main" count="949" uniqueCount="261">
  <si>
    <t>令和</t>
    <rPh sb="0" eb="2">
      <t>レイワ</t>
    </rPh>
    <phoneticPr fontId="2"/>
  </si>
  <si>
    <t>日</t>
    <rPh sb="0" eb="1">
      <t>ニチ</t>
    </rPh>
    <phoneticPr fontId="2"/>
  </si>
  <si>
    <t>月</t>
    <rPh sb="0" eb="1">
      <t>ガツ</t>
    </rPh>
    <phoneticPr fontId="2"/>
  </si>
  <si>
    <t>年</t>
    <rPh sb="0" eb="1">
      <t>ネン</t>
    </rPh>
    <phoneticPr fontId="2"/>
  </si>
  <si>
    <t>　愛知県知事　殿</t>
    <rPh sb="1" eb="4">
      <t>アイチケン</t>
    </rPh>
    <rPh sb="4" eb="6">
      <t>チジ</t>
    </rPh>
    <rPh sb="7" eb="8">
      <t>ドノ</t>
    </rPh>
    <phoneticPr fontId="2"/>
  </si>
  <si>
    <t>例）株式会社愛知福祉事業会</t>
    <rPh sb="0" eb="1">
      <t>レイ</t>
    </rPh>
    <rPh sb="2" eb="6">
      <t>カブシキカイシャ</t>
    </rPh>
    <rPh sb="6" eb="8">
      <t>アイチ</t>
    </rPh>
    <rPh sb="8" eb="10">
      <t>フクシ</t>
    </rPh>
    <rPh sb="10" eb="12">
      <t>ジギョウ</t>
    </rPh>
    <rPh sb="12" eb="13">
      <t>カイ</t>
    </rPh>
    <phoneticPr fontId="2"/>
  </si>
  <si>
    <t>法人所在地</t>
    <rPh sb="0" eb="5">
      <t>ホウジンショザイチ</t>
    </rPh>
    <phoneticPr fontId="2"/>
  </si>
  <si>
    <t>法人本部の所在地を正確に記入してください。</t>
    <rPh sb="0" eb="2">
      <t>ホウジン</t>
    </rPh>
    <rPh sb="2" eb="4">
      <t>ホンブ</t>
    </rPh>
    <rPh sb="5" eb="8">
      <t>ショザイチ</t>
    </rPh>
    <rPh sb="9" eb="11">
      <t>セイカク</t>
    </rPh>
    <rPh sb="12" eb="14">
      <t>キニュウ</t>
    </rPh>
    <phoneticPr fontId="2"/>
  </si>
  <si>
    <t>代表者職名</t>
    <rPh sb="0" eb="3">
      <t>ダイヒョウシャ</t>
    </rPh>
    <rPh sb="3" eb="5">
      <t>ショクメイ</t>
    </rPh>
    <phoneticPr fontId="2"/>
  </si>
  <si>
    <t>氏　名</t>
    <rPh sb="0" eb="1">
      <t>シ</t>
    </rPh>
    <rPh sb="2" eb="3">
      <t>ナ</t>
    </rPh>
    <phoneticPr fontId="2"/>
  </si>
  <si>
    <t>申　請　者</t>
    <rPh sb="0" eb="1">
      <t>サル</t>
    </rPh>
    <rPh sb="2" eb="3">
      <t>ショウ</t>
    </rPh>
    <rPh sb="4" eb="5">
      <t>モノ</t>
    </rPh>
    <phoneticPr fontId="2"/>
  </si>
  <si>
    <t>担　当　者</t>
    <rPh sb="0" eb="1">
      <t>タン</t>
    </rPh>
    <rPh sb="2" eb="3">
      <t>トウ</t>
    </rPh>
    <rPh sb="4" eb="5">
      <t>モノ</t>
    </rPh>
    <phoneticPr fontId="2"/>
  </si>
  <si>
    <t>メールアドレス</t>
    <phoneticPr fontId="2"/>
  </si>
  <si>
    <t>例）山田　次郎</t>
    <rPh sb="0" eb="1">
      <t>レイ</t>
    </rPh>
    <rPh sb="2" eb="4">
      <t>ヤマダ</t>
    </rPh>
    <rPh sb="5" eb="7">
      <t>ジロウ</t>
    </rPh>
    <phoneticPr fontId="2"/>
  </si>
  <si>
    <t>例）052-954-7400</t>
    <rPh sb="0" eb="1">
      <t>レイ</t>
    </rPh>
    <phoneticPr fontId="2"/>
  </si>
  <si>
    <t>例）aichi-fukushijigyou-kai@yahoo.co.jp</t>
    <rPh sb="0" eb="1">
      <t>レイ</t>
    </rPh>
    <phoneticPr fontId="2"/>
  </si>
  <si>
    <t>事業所番号</t>
    <rPh sb="0" eb="3">
      <t>ジギョウショ</t>
    </rPh>
    <rPh sb="3" eb="5">
      <t>バンゴウ</t>
    </rPh>
    <phoneticPr fontId="2"/>
  </si>
  <si>
    <t>【メールアドレス】担当の方とやりとりが可能なメールアドレスを記入してしてください。</t>
    <rPh sb="9" eb="11">
      <t>タントウ</t>
    </rPh>
    <rPh sb="12" eb="13">
      <t>カタ</t>
    </rPh>
    <rPh sb="19" eb="21">
      <t>カノウ</t>
    </rPh>
    <rPh sb="30" eb="32">
      <t>キニュウ</t>
    </rPh>
    <phoneticPr fontId="2"/>
  </si>
  <si>
    <t>【電話番号】担当の方と連絡が取れる電話番号を記入してください。</t>
    <rPh sb="1" eb="3">
      <t>デンワ</t>
    </rPh>
    <rPh sb="3" eb="5">
      <t>バンゴウ</t>
    </rPh>
    <rPh sb="6" eb="8">
      <t>タントウ</t>
    </rPh>
    <rPh sb="9" eb="10">
      <t>カタ</t>
    </rPh>
    <rPh sb="11" eb="13">
      <t>レンラク</t>
    </rPh>
    <rPh sb="14" eb="15">
      <t>ト</t>
    </rPh>
    <rPh sb="17" eb="19">
      <t>デンワ</t>
    </rPh>
    <rPh sb="19" eb="21">
      <t>バンゴウ</t>
    </rPh>
    <rPh sb="22" eb="24">
      <t>キニュウ</t>
    </rPh>
    <phoneticPr fontId="2"/>
  </si>
  <si>
    <t>電話番号</t>
    <rPh sb="0" eb="1">
      <t>デン</t>
    </rPh>
    <rPh sb="1" eb="2">
      <t>ハナシ</t>
    </rPh>
    <rPh sb="2" eb="4">
      <t>バンゴウ</t>
    </rPh>
    <phoneticPr fontId="2"/>
  </si>
  <si>
    <t>【担当者の氏名】法人の担当者の氏名を記入してください</t>
    <rPh sb="1" eb="4">
      <t>タントウシャ</t>
    </rPh>
    <rPh sb="5" eb="7">
      <t>シメイ</t>
    </rPh>
    <rPh sb="8" eb="10">
      <t>ホウジン</t>
    </rPh>
    <rPh sb="11" eb="14">
      <t>タントウシャ</t>
    </rPh>
    <rPh sb="15" eb="17">
      <t>シメイ</t>
    </rPh>
    <rPh sb="18" eb="20">
      <t>キニュウ</t>
    </rPh>
    <phoneticPr fontId="2"/>
  </si>
  <si>
    <t>【代表者の氏名】法人代表者の氏名を正確に記入してください。（例）田中　太郎</t>
    <rPh sb="1" eb="4">
      <t>ダイヒョウシャ</t>
    </rPh>
    <rPh sb="5" eb="7">
      <t>シメイ</t>
    </rPh>
    <rPh sb="8" eb="10">
      <t>ホウジン</t>
    </rPh>
    <rPh sb="10" eb="13">
      <t>ダイヒョウシャ</t>
    </rPh>
    <rPh sb="14" eb="16">
      <t>シメイ</t>
    </rPh>
    <rPh sb="17" eb="19">
      <t>セイカク</t>
    </rPh>
    <rPh sb="20" eb="22">
      <t>キニュウ</t>
    </rPh>
    <rPh sb="30" eb="31">
      <t>レイ</t>
    </rPh>
    <rPh sb="32" eb="34">
      <t>タナカ</t>
    </rPh>
    <rPh sb="35" eb="37">
      <t>タロウ</t>
    </rPh>
    <phoneticPr fontId="2"/>
  </si>
  <si>
    <t>【代表者の職名】法人における役職名（（例）代表取締役、理事長等）を記入してください。</t>
    <rPh sb="1" eb="4">
      <t>ダイヒョウシャ</t>
    </rPh>
    <rPh sb="5" eb="7">
      <t>ショクメイ</t>
    </rPh>
    <rPh sb="8" eb="10">
      <t>ホウジン</t>
    </rPh>
    <rPh sb="14" eb="17">
      <t>ヤクショクメイ</t>
    </rPh>
    <rPh sb="19" eb="20">
      <t>レイ</t>
    </rPh>
    <rPh sb="21" eb="23">
      <t>ダイヒョウ</t>
    </rPh>
    <rPh sb="23" eb="26">
      <t>トリシマリヤク</t>
    </rPh>
    <rPh sb="27" eb="30">
      <t>リジチョウ</t>
    </rPh>
    <rPh sb="30" eb="31">
      <t>トウ</t>
    </rPh>
    <rPh sb="33" eb="35">
      <t>キニュウ</t>
    </rPh>
    <phoneticPr fontId="2"/>
  </si>
  <si>
    <t>事業所の名称</t>
    <rPh sb="0" eb="3">
      <t>ジギョウショ</t>
    </rPh>
    <rPh sb="4" eb="6">
      <t>メイショウ</t>
    </rPh>
    <phoneticPr fontId="2"/>
  </si>
  <si>
    <t>①</t>
    <phoneticPr fontId="2"/>
  </si>
  <si>
    <t>②</t>
    <phoneticPr fontId="2"/>
  </si>
  <si>
    <t>③</t>
    <phoneticPr fontId="2"/>
  </si>
  <si>
    <t>④</t>
    <phoneticPr fontId="2"/>
  </si>
  <si>
    <t>サービス</t>
  </si>
  <si>
    <t>テーブル</t>
  </si>
  <si>
    <t>療養介護</t>
  </si>
  <si>
    <t>生活介護</t>
    <rPh sb="0" eb="2">
      <t>セイカツ</t>
    </rPh>
    <rPh sb="2" eb="4">
      <t>カイゴ</t>
    </rPh>
    <phoneticPr fontId="1"/>
  </si>
  <si>
    <t>就労継続支援Ｂ型</t>
    <rPh sb="7" eb="8">
      <t>ガタ</t>
    </rPh>
    <phoneticPr fontId="1"/>
  </si>
  <si>
    <t>就労定着支援</t>
    <rPh sb="4" eb="6">
      <t>シエン</t>
    </rPh>
    <phoneticPr fontId="1"/>
  </si>
  <si>
    <t>自立生活援助</t>
  </si>
  <si>
    <t>児童発達支援</t>
  </si>
  <si>
    <t>医療型児童発達支援</t>
  </si>
  <si>
    <t>放課後等デイサービス</t>
  </si>
  <si>
    <t>短期入所</t>
  </si>
  <si>
    <t>施設入所支援</t>
  </si>
  <si>
    <t>福祉型障害児入所施設</t>
  </si>
  <si>
    <t>医療型障害児入所施設</t>
  </si>
  <si>
    <t>居宅介護</t>
  </si>
  <si>
    <t>重度訪問介護</t>
  </si>
  <si>
    <t>同行援護</t>
  </si>
  <si>
    <t>行動援護</t>
  </si>
  <si>
    <t>居宅訪問型児童発達支援</t>
  </si>
  <si>
    <t>保育所等訪問支援</t>
  </si>
  <si>
    <t>計画相談支援</t>
  </si>
  <si>
    <t>地域移行支援</t>
  </si>
  <si>
    <t>地域定着支援</t>
  </si>
  <si>
    <t>障害児相談支援</t>
  </si>
  <si>
    <t>実施事業
種　　別</t>
    <rPh sb="0" eb="2">
      <t>ジッシ</t>
    </rPh>
    <rPh sb="2" eb="4">
      <t>ジギョウ</t>
    </rPh>
    <rPh sb="5" eb="6">
      <t>シュ</t>
    </rPh>
    <rPh sb="8" eb="9">
      <t>ベツ</t>
    </rPh>
    <phoneticPr fontId="2"/>
  </si>
  <si>
    <t>就労移行支援</t>
    <rPh sb="0" eb="2">
      <t>シュウロウ</t>
    </rPh>
    <rPh sb="2" eb="6">
      <t>イコウシエン</t>
    </rPh>
    <phoneticPr fontId="2"/>
  </si>
  <si>
    <t>就労継続支援Ａ型</t>
    <rPh sb="7" eb="8">
      <t>ガタ</t>
    </rPh>
    <phoneticPr fontId="1"/>
  </si>
  <si>
    <t>①,②</t>
    <phoneticPr fontId="2"/>
  </si>
  <si>
    <t>①,③</t>
    <phoneticPr fontId="2"/>
  </si>
  <si>
    <t>⑤</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</si>
  <si>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</si>
  <si>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</si>
  <si>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</si>
  <si>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</si>
  <si>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</si>
  <si>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</si>
  <si>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</si>
  <si>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</si>
  <si>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</si>
  <si>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</si>
  <si>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</si>
  <si>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t>
    <phoneticPr fontId="2"/>
  </si>
  <si>
    <t>サービス</t>
    <phoneticPr fontId="2"/>
  </si>
  <si>
    <t>自立訓練_機能訓練</t>
    <phoneticPr fontId="2"/>
  </si>
  <si>
    <t>自立訓練_生活訓練</t>
    <phoneticPr fontId="2"/>
  </si>
  <si>
    <t>共同生活援助_介護サービス包括型</t>
    <phoneticPr fontId="2"/>
  </si>
  <si>
    <t>共同生活援助_日中サービス支援型</t>
    <phoneticPr fontId="2"/>
  </si>
  <si>
    <t>共同生活援助_外部サービス利用型</t>
    <phoneticPr fontId="2"/>
  </si>
  <si>
    <t>利用者又は職員に新型コロナウイルス感染者が発生した施設・事業所</t>
    <phoneticPr fontId="2"/>
  </si>
  <si>
    <t>濃厚接触者に対応した施設・事業所</t>
    <phoneticPr fontId="2"/>
  </si>
  <si>
    <t>県から休業要請を受けた事業所</t>
    <phoneticPr fontId="2"/>
  </si>
  <si>
    <t>発熱等の症状を呈する利用者又は職員に対し、一定の要件のもと、自費で検査を実施した障害者支援施設又は共同生活援助事業所</t>
    <phoneticPr fontId="2"/>
  </si>
  <si>
    <t>利用者又は職員に新型コロナウイルス感染者が発生し、県から休業要請を受けた事業所</t>
    <rPh sb="25" eb="26">
      <t>ケン</t>
    </rPh>
    <rPh sb="28" eb="30">
      <t>キュウギョウ</t>
    </rPh>
    <rPh sb="30" eb="32">
      <t>ヨウセイ</t>
    </rPh>
    <rPh sb="33" eb="34">
      <t>ウ</t>
    </rPh>
    <rPh sb="36" eb="39">
      <t>ジギョウショ</t>
    </rPh>
    <phoneticPr fontId="2"/>
  </si>
  <si>
    <t>利用者又は職員に新型コロナウイルス感染者が発生し、かつ濃厚接触者に対応した施設・事業所</t>
    <rPh sb="27" eb="29">
      <t>ノウコウ</t>
    </rPh>
    <rPh sb="29" eb="32">
      <t>セッショクシャ</t>
    </rPh>
    <rPh sb="33" eb="35">
      <t>タイオウ</t>
    </rPh>
    <rPh sb="37" eb="39">
      <t>シセツ</t>
    </rPh>
    <rPh sb="40" eb="43">
      <t>ジギョウショ</t>
    </rPh>
    <phoneticPr fontId="2"/>
  </si>
  <si>
    <r>
      <t>※</t>
    </r>
    <r>
      <rPr>
        <sz val="14"/>
        <color theme="1"/>
        <rFont val="ＭＳ ゴシック"/>
        <family val="3"/>
        <charset val="128"/>
      </rPr>
      <t>「実施事業種別」</t>
    </r>
    <r>
      <rPr>
        <sz val="14"/>
        <color theme="1"/>
        <rFont val="Yu Gothic"/>
        <family val="3"/>
        <charset val="128"/>
        <scheme val="minor"/>
      </rPr>
      <t>は以下から選択すること。</t>
    </r>
    <rPh sb="2" eb="4">
      <t>ジッシ</t>
    </rPh>
    <rPh sb="4" eb="6">
      <t>ジギョウ</t>
    </rPh>
    <rPh sb="6" eb="8">
      <t>シュベツ</t>
    </rPh>
    <rPh sb="10" eb="12">
      <t>イカ</t>
    </rPh>
    <rPh sb="14" eb="16">
      <t>センタク</t>
    </rPh>
    <phoneticPr fontId="2"/>
  </si>
  <si>
    <t>緊急雇用に係る費用</t>
    <rPh sb="0" eb="4">
      <t>キンキュウコヨウ</t>
    </rPh>
    <rPh sb="5" eb="6">
      <t>カカ</t>
    </rPh>
    <rPh sb="7" eb="9">
      <t>ヒヨウ</t>
    </rPh>
    <phoneticPr fontId="2"/>
  </si>
  <si>
    <t>割増賃金・手当</t>
    <rPh sb="0" eb="2">
      <t>ワリマシ</t>
    </rPh>
    <rPh sb="2" eb="4">
      <t>チンギン</t>
    </rPh>
    <rPh sb="5" eb="7">
      <t>テアテ</t>
    </rPh>
    <phoneticPr fontId="2"/>
  </si>
  <si>
    <t>職業紹介料</t>
    <rPh sb="0" eb="2">
      <t>ショクギョウ</t>
    </rPh>
    <rPh sb="2" eb="4">
      <t>ショウカイ</t>
    </rPh>
    <rPh sb="4" eb="5">
      <t>リョウ</t>
    </rPh>
    <phoneticPr fontId="2"/>
  </si>
  <si>
    <t>損害賠償保険の加入費用</t>
    <rPh sb="0" eb="6">
      <t>ソンガイバイショウホケン</t>
    </rPh>
    <rPh sb="7" eb="9">
      <t>カニュウ</t>
    </rPh>
    <rPh sb="9" eb="11">
      <t>ヒヨウ</t>
    </rPh>
    <phoneticPr fontId="2"/>
  </si>
  <si>
    <t>帰宅困難職員の宿泊費</t>
    <rPh sb="0" eb="6">
      <t>キタクコンナンショクイン</t>
    </rPh>
    <rPh sb="7" eb="10">
      <t>シュクハクヒ</t>
    </rPh>
    <phoneticPr fontId="2"/>
  </si>
  <si>
    <t>連携機関との連携に係る旅費</t>
    <rPh sb="0" eb="4">
      <t>レンケイキカン</t>
    </rPh>
    <rPh sb="6" eb="8">
      <t>レンケイ</t>
    </rPh>
    <rPh sb="9" eb="10">
      <t>カカ</t>
    </rPh>
    <rPh sb="11" eb="13">
      <t>リョヒ</t>
    </rPh>
    <phoneticPr fontId="2"/>
  </si>
  <si>
    <t>感染症廃棄物の処理費用</t>
    <rPh sb="0" eb="3">
      <t>カンセンショウ</t>
    </rPh>
    <rPh sb="3" eb="6">
      <t>ハイキブツ</t>
    </rPh>
    <rPh sb="7" eb="11">
      <t>ショリヒヨウ</t>
    </rPh>
    <phoneticPr fontId="2"/>
  </si>
  <si>
    <t>感染者又は濃厚接触者への対応に伴い在庫不足が見込まれる衛生・防護用品の購入費用</t>
    <rPh sb="0" eb="3">
      <t>カンセンシャ</t>
    </rPh>
    <rPh sb="3" eb="4">
      <t>マタ</t>
    </rPh>
    <rPh sb="5" eb="10">
      <t>ノウコウセッショクシャ</t>
    </rPh>
    <rPh sb="12" eb="14">
      <t>タイオウ</t>
    </rPh>
    <rPh sb="15" eb="16">
      <t>トモナ</t>
    </rPh>
    <rPh sb="17" eb="19">
      <t>ザイコ</t>
    </rPh>
    <rPh sb="19" eb="21">
      <t>ブソク</t>
    </rPh>
    <rPh sb="22" eb="24">
      <t>ミコ</t>
    </rPh>
    <rPh sb="27" eb="29">
      <t>エイセイ</t>
    </rPh>
    <rPh sb="30" eb="34">
      <t>ボウゴヨウヒン</t>
    </rPh>
    <rPh sb="35" eb="37">
      <t>コウニュウ</t>
    </rPh>
    <rPh sb="37" eb="39">
      <t>ヒヨウ</t>
    </rPh>
    <phoneticPr fontId="2"/>
  </si>
  <si>
    <t>ア</t>
    <phoneticPr fontId="2"/>
  </si>
  <si>
    <t>イ</t>
    <phoneticPr fontId="2"/>
  </si>
  <si>
    <t>ウ</t>
    <phoneticPr fontId="2"/>
  </si>
  <si>
    <t>エ</t>
    <phoneticPr fontId="2"/>
  </si>
  <si>
    <t>オ</t>
    <phoneticPr fontId="2"/>
  </si>
  <si>
    <t>カ</t>
    <phoneticPr fontId="2"/>
  </si>
  <si>
    <t>キ</t>
    <phoneticPr fontId="2"/>
  </si>
  <si>
    <t>ク</t>
    <phoneticPr fontId="2"/>
  </si>
  <si>
    <t>ケ</t>
    <phoneticPr fontId="2"/>
  </si>
  <si>
    <t>コ</t>
    <phoneticPr fontId="2"/>
  </si>
  <si>
    <t>職業紹介料</t>
    <rPh sb="0" eb="2">
      <t>ショクギョウ</t>
    </rPh>
    <rPh sb="2" eb="5">
      <t>ショウカイリョウ</t>
    </rPh>
    <phoneticPr fontId="2"/>
  </si>
  <si>
    <t>旅費</t>
    <rPh sb="0" eb="2">
      <t>リョヒ</t>
    </rPh>
    <phoneticPr fontId="2"/>
  </si>
  <si>
    <t>代替場所の確保費用（使用料）</t>
    <rPh sb="0" eb="4">
      <t>ダイタイバショ</t>
    </rPh>
    <rPh sb="5" eb="9">
      <t>カクホヒヨウ</t>
    </rPh>
    <rPh sb="10" eb="13">
      <t>シヨウリョウ</t>
    </rPh>
    <phoneticPr fontId="2"/>
  </si>
  <si>
    <t>居宅介護事業所に所属する居宅介護職員による同行指導への謝金</t>
    <rPh sb="0" eb="7">
      <t>キョタクカイゴジギョウショ</t>
    </rPh>
    <rPh sb="8" eb="10">
      <t>ショゾク</t>
    </rPh>
    <rPh sb="12" eb="18">
      <t>キョタクカイゴショクイン</t>
    </rPh>
    <rPh sb="21" eb="25">
      <t>ドウコウシドウ</t>
    </rPh>
    <rPh sb="27" eb="29">
      <t>シャキン</t>
    </rPh>
    <phoneticPr fontId="2"/>
  </si>
  <si>
    <t>代替場所や利用者宅への旅費</t>
    <rPh sb="0" eb="4">
      <t>ダイタイバショ</t>
    </rPh>
    <rPh sb="5" eb="8">
      <t>リヨウシャ</t>
    </rPh>
    <rPh sb="8" eb="9">
      <t>タク</t>
    </rPh>
    <rPh sb="11" eb="13">
      <t>リョヒ</t>
    </rPh>
    <phoneticPr fontId="2"/>
  </si>
  <si>
    <t>利用者宅を訪問して健康管理や相談援助等を行うため緊急かつ一時的に必要となる車や自転車のリース費用</t>
    <rPh sb="0" eb="3">
      <t>リヨウシャ</t>
    </rPh>
    <rPh sb="3" eb="4">
      <t>タク</t>
    </rPh>
    <rPh sb="5" eb="7">
      <t>ホウモン</t>
    </rPh>
    <rPh sb="9" eb="13">
      <t>ケンコウカンリ</t>
    </rPh>
    <rPh sb="14" eb="18">
      <t>ソウダンエンジョ</t>
    </rPh>
    <rPh sb="18" eb="19">
      <t>トウ</t>
    </rPh>
    <rPh sb="20" eb="21">
      <t>オコナ</t>
    </rPh>
    <rPh sb="24" eb="26">
      <t>キンキュウ</t>
    </rPh>
    <rPh sb="28" eb="31">
      <t>イチジテキ</t>
    </rPh>
    <rPh sb="32" eb="34">
      <t>ヒツヨウ</t>
    </rPh>
    <rPh sb="37" eb="38">
      <t>クルマ</t>
    </rPh>
    <rPh sb="39" eb="42">
      <t>ジテンシャ</t>
    </rPh>
    <rPh sb="46" eb="48">
      <t>ヒヨウ</t>
    </rPh>
    <phoneticPr fontId="2"/>
  </si>
  <si>
    <t>通所できない利用者の安否確認のためのタブレットのリース費用（通信費用は除く）</t>
    <rPh sb="0" eb="2">
      <t>ツウショ</t>
    </rPh>
    <rPh sb="6" eb="9">
      <t>リヨウシャ</t>
    </rPh>
    <rPh sb="10" eb="14">
      <t>アンピカクニン</t>
    </rPh>
    <rPh sb="27" eb="29">
      <t>ヒヨウ</t>
    </rPh>
    <rPh sb="30" eb="34">
      <t>ツウシンヒヨウ</t>
    </rPh>
    <rPh sb="35" eb="36">
      <t>ノゾ</t>
    </rPh>
    <phoneticPr fontId="2"/>
  </si>
  <si>
    <t>用途</t>
    <rPh sb="0" eb="2">
      <t>ヨウト</t>
    </rPh>
    <phoneticPr fontId="2"/>
  </si>
  <si>
    <t>感染対策徹底</t>
    <rPh sb="0" eb="4">
      <t>カンセンタイサク</t>
    </rPh>
    <rPh sb="4" eb="6">
      <t>テッテイ</t>
    </rPh>
    <phoneticPr fontId="2"/>
  </si>
  <si>
    <t>代替サービス提供</t>
    <rPh sb="0" eb="2">
      <t>ダイタイ</t>
    </rPh>
    <rPh sb="6" eb="8">
      <t>テイキョウ</t>
    </rPh>
    <phoneticPr fontId="2"/>
  </si>
  <si>
    <t>居宅サービス切替</t>
    <rPh sb="0" eb="2">
      <t>キョタク</t>
    </rPh>
    <rPh sb="6" eb="8">
      <t>キリカエ</t>
    </rPh>
    <phoneticPr fontId="2"/>
  </si>
  <si>
    <t>金額（円）</t>
    <rPh sb="0" eb="2">
      <t>キンガク</t>
    </rPh>
    <rPh sb="3" eb="4">
      <t>エン</t>
    </rPh>
    <phoneticPr fontId="2"/>
  </si>
  <si>
    <t>〇支出内訳</t>
    <rPh sb="1" eb="3">
      <t>シシュツ</t>
    </rPh>
    <rPh sb="3" eb="5">
      <t>ウチワケ</t>
    </rPh>
    <phoneticPr fontId="2"/>
  </si>
  <si>
    <t>・【感染対策徹底】：感染症の発生または濃厚接触者への対応に要する感染防止等に係る経費</t>
    <rPh sb="10" eb="13">
      <t>カンセンショウ</t>
    </rPh>
    <rPh sb="14" eb="16">
      <t>ハッセイ</t>
    </rPh>
    <rPh sb="19" eb="24">
      <t>ノウコウセッショクシャ</t>
    </rPh>
    <rPh sb="26" eb="28">
      <t>タイオウ</t>
    </rPh>
    <rPh sb="29" eb="30">
      <t>ヨウ</t>
    </rPh>
    <rPh sb="32" eb="34">
      <t>カンセン</t>
    </rPh>
    <rPh sb="34" eb="36">
      <t>ボウシ</t>
    </rPh>
    <rPh sb="36" eb="37">
      <t>トウ</t>
    </rPh>
    <rPh sb="38" eb="39">
      <t>カカ</t>
    </rPh>
    <rPh sb="40" eb="42">
      <t>ケイヒ</t>
    </rPh>
    <phoneticPr fontId="2"/>
  </si>
  <si>
    <t>・【代替サービス提供】：事業所と別の場所でサービス提供を継続した際に要した経費</t>
    <rPh sb="2" eb="4">
      <t>ダイタイ</t>
    </rPh>
    <rPh sb="8" eb="10">
      <t>テイキョウ</t>
    </rPh>
    <rPh sb="12" eb="15">
      <t>ジギョウショ</t>
    </rPh>
    <rPh sb="16" eb="17">
      <t>ベツ</t>
    </rPh>
    <rPh sb="18" eb="20">
      <t>バショ</t>
    </rPh>
    <rPh sb="25" eb="27">
      <t>テイキョウ</t>
    </rPh>
    <rPh sb="28" eb="30">
      <t>ケイゾク</t>
    </rPh>
    <rPh sb="32" eb="33">
      <t>サイ</t>
    </rPh>
    <rPh sb="34" eb="35">
      <t>ヨウ</t>
    </rPh>
    <rPh sb="37" eb="39">
      <t>ケイヒ</t>
    </rPh>
    <phoneticPr fontId="2"/>
  </si>
  <si>
    <t>・【居宅サービス切替】：居宅で生活している利用者に対してのサービス提供に切り替えた際に要した経費</t>
    <rPh sb="2" eb="4">
      <t>キョタク</t>
    </rPh>
    <rPh sb="8" eb="10">
      <t>キリカエ</t>
    </rPh>
    <rPh sb="33" eb="35">
      <t>テイキョウ</t>
    </rPh>
    <rPh sb="36" eb="37">
      <t>キ</t>
    </rPh>
    <rPh sb="38" eb="39">
      <t>カ</t>
    </rPh>
    <rPh sb="41" eb="42">
      <t>サイ</t>
    </rPh>
    <rPh sb="43" eb="44">
      <t>ヨウ</t>
    </rPh>
    <rPh sb="46" eb="48">
      <t>ケイヒ</t>
    </rPh>
    <phoneticPr fontId="2"/>
  </si>
  <si>
    <t>以下の区分に基づき、所要の額及び内容を区分毎に設けてある欄に記入すること。</t>
    <rPh sb="0" eb="2">
      <t>イカ</t>
    </rPh>
    <rPh sb="3" eb="5">
      <t>クブン</t>
    </rPh>
    <rPh sb="6" eb="7">
      <t>モト</t>
    </rPh>
    <rPh sb="10" eb="12">
      <t>ショヨウ</t>
    </rPh>
    <rPh sb="13" eb="14">
      <t>ガク</t>
    </rPh>
    <rPh sb="14" eb="15">
      <t>オヨ</t>
    </rPh>
    <rPh sb="16" eb="18">
      <t>ナイヨウ</t>
    </rPh>
    <rPh sb="19" eb="21">
      <t>クブン</t>
    </rPh>
    <rPh sb="21" eb="22">
      <t>ゴト</t>
    </rPh>
    <rPh sb="23" eb="24">
      <t>モウ</t>
    </rPh>
    <rPh sb="28" eb="29">
      <t>ラン</t>
    </rPh>
    <rPh sb="30" eb="32">
      <t>キニュウ</t>
    </rPh>
    <phoneticPr fontId="2"/>
  </si>
  <si>
    <t>内容・積算</t>
    <rPh sb="0" eb="2">
      <t>ナイヨウ</t>
    </rPh>
    <rPh sb="3" eb="5">
      <t>セキサン</t>
    </rPh>
    <phoneticPr fontId="2"/>
  </si>
  <si>
    <t>理由書</t>
    <rPh sb="0" eb="3">
      <t>リユウショ</t>
    </rPh>
    <phoneticPr fontId="2"/>
  </si>
  <si>
    <t>－</t>
    <phoneticPr fontId="2"/>
  </si>
  <si>
    <t>記号</t>
    <rPh sb="0" eb="2">
      <t>キゴウ</t>
    </rPh>
    <phoneticPr fontId="2"/>
  </si>
  <si>
    <t>摘　要</t>
    <rPh sb="0" eb="1">
      <t>テキ</t>
    </rPh>
    <rPh sb="2" eb="3">
      <t>ヨウ</t>
    </rPh>
    <phoneticPr fontId="2"/>
  </si>
  <si>
    <t>計</t>
    <rPh sb="0" eb="1">
      <t>ケイ</t>
    </rPh>
    <phoneticPr fontId="2"/>
  </si>
  <si>
    <t>【記載例】内容・積算</t>
    <rPh sb="1" eb="4">
      <t>キサイレイ</t>
    </rPh>
    <rPh sb="5" eb="7">
      <t>ナイヨウ</t>
    </rPh>
    <rPh sb="8" eb="10">
      <t>セキサン</t>
    </rPh>
    <phoneticPr fontId="2"/>
  </si>
  <si>
    <t>感染職員の代替。時給1,000円＊8時間＊40日。社会保険等を含む。</t>
    <rPh sb="0" eb="2">
      <t>カンセン</t>
    </rPh>
    <rPh sb="2" eb="4">
      <t>ショクイン</t>
    </rPh>
    <rPh sb="5" eb="7">
      <t>ダイタイ</t>
    </rPh>
    <rPh sb="8" eb="10">
      <t>ジキュウ</t>
    </rPh>
    <rPh sb="15" eb="16">
      <t>エン</t>
    </rPh>
    <rPh sb="18" eb="20">
      <t>ジカン</t>
    </rPh>
    <rPh sb="23" eb="24">
      <t>ニチ</t>
    </rPh>
    <rPh sb="25" eb="29">
      <t>シャカイホケン</t>
    </rPh>
    <rPh sb="29" eb="30">
      <t>トウ</t>
    </rPh>
    <rPh sb="31" eb="32">
      <t>フク</t>
    </rPh>
    <phoneticPr fontId="2"/>
  </si>
  <si>
    <t>感染利用者発生への対応。職員３名、計60時間分の時間外手当。</t>
    <rPh sb="0" eb="5">
      <t>カンセンリヨウシャ</t>
    </rPh>
    <rPh sb="5" eb="7">
      <t>ハッセイ</t>
    </rPh>
    <rPh sb="9" eb="11">
      <t>タイオウ</t>
    </rPh>
    <rPh sb="12" eb="14">
      <t>ショクイン</t>
    </rPh>
    <rPh sb="15" eb="16">
      <t>メイ</t>
    </rPh>
    <rPh sb="17" eb="18">
      <t>ケイ</t>
    </rPh>
    <rPh sb="20" eb="23">
      <t>ジカンブン</t>
    </rPh>
    <rPh sb="24" eb="27">
      <t>ジカンガイ</t>
    </rPh>
    <rPh sb="27" eb="29">
      <t>テアテ</t>
    </rPh>
    <phoneticPr fontId="2"/>
  </si>
  <si>
    <t>愛知損害保険（株）と加入契約。</t>
    <rPh sb="0" eb="2">
      <t>アイチ</t>
    </rPh>
    <rPh sb="2" eb="4">
      <t>ソンガイ</t>
    </rPh>
    <rPh sb="4" eb="6">
      <t>ホケン</t>
    </rPh>
    <rPh sb="7" eb="8">
      <t>カブ</t>
    </rPh>
    <rPh sb="10" eb="12">
      <t>カニュウ</t>
    </rPh>
    <rPh sb="12" eb="14">
      <t>ケイヤク</t>
    </rPh>
    <phoneticPr fontId="2"/>
  </si>
  <si>
    <t>家族陽性者と濃厚接触の利用者と接触した職員（田中太郎）11/11～22宿泊分</t>
    <rPh sb="0" eb="2">
      <t>カゾク</t>
    </rPh>
    <rPh sb="2" eb="5">
      <t>ヨウセイシャ</t>
    </rPh>
    <rPh sb="6" eb="10">
      <t>ノウコウセッショク</t>
    </rPh>
    <rPh sb="11" eb="14">
      <t>リヨウシャ</t>
    </rPh>
    <rPh sb="15" eb="17">
      <t>セッショク</t>
    </rPh>
    <rPh sb="19" eb="21">
      <t>ショクイン</t>
    </rPh>
    <rPh sb="22" eb="24">
      <t>タナカ</t>
    </rPh>
    <rPh sb="24" eb="26">
      <t>タロウ</t>
    </rPh>
    <rPh sb="35" eb="37">
      <t>シュクハク</t>
    </rPh>
    <rPh sb="37" eb="38">
      <t>ブン</t>
    </rPh>
    <phoneticPr fontId="2"/>
  </si>
  <si>
    <t>急性期利用者2名を愛知中央病院へ搬送に要した燃料費。（10/11,13実施分）</t>
    <rPh sb="0" eb="3">
      <t>キュウセイキ</t>
    </rPh>
    <rPh sb="3" eb="6">
      <t>リヨウシャ</t>
    </rPh>
    <rPh sb="7" eb="8">
      <t>メイ</t>
    </rPh>
    <rPh sb="9" eb="11">
      <t>アイチ</t>
    </rPh>
    <rPh sb="11" eb="13">
      <t>チュウオウ</t>
    </rPh>
    <rPh sb="13" eb="15">
      <t>ビョウイン</t>
    </rPh>
    <rPh sb="16" eb="18">
      <t>ハンソウ</t>
    </rPh>
    <rPh sb="19" eb="20">
      <t>ヨウ</t>
    </rPh>
    <rPh sb="22" eb="25">
      <t>ネンリョウヒ</t>
    </rPh>
    <rPh sb="35" eb="37">
      <t>ジッシ</t>
    </rPh>
    <rPh sb="37" eb="38">
      <t>ブン</t>
    </rPh>
    <phoneticPr fontId="2"/>
  </si>
  <si>
    <t>陽性者に接する際に使用の防護服等の廃棄料</t>
    <rPh sb="0" eb="3">
      <t>ヨウセイシャ</t>
    </rPh>
    <rPh sb="4" eb="5">
      <t>セッ</t>
    </rPh>
    <rPh sb="7" eb="8">
      <t>サイ</t>
    </rPh>
    <rPh sb="9" eb="11">
      <t>シヨウ</t>
    </rPh>
    <rPh sb="12" eb="15">
      <t>ボウゴフク</t>
    </rPh>
    <rPh sb="15" eb="16">
      <t>トウ</t>
    </rPh>
    <rPh sb="17" eb="19">
      <t>ハイキ</t>
    </rPh>
    <rPh sb="19" eb="20">
      <t>リョウ</t>
    </rPh>
    <phoneticPr fontId="2"/>
  </si>
  <si>
    <t>緊急購入のマスク（50枚＊5箱）、防護服100着、手指消毒液10本</t>
    <rPh sb="0" eb="2">
      <t>キンキュウ</t>
    </rPh>
    <rPh sb="2" eb="4">
      <t>コウニュウ</t>
    </rPh>
    <rPh sb="11" eb="12">
      <t>マイ</t>
    </rPh>
    <rPh sb="14" eb="15">
      <t>ハコ</t>
    </rPh>
    <rPh sb="17" eb="20">
      <t>ボウゴフク</t>
    </rPh>
    <rPh sb="23" eb="24">
      <t>チャク</t>
    </rPh>
    <rPh sb="25" eb="27">
      <t>テユビ</t>
    </rPh>
    <rPh sb="27" eb="29">
      <t>ショウドク</t>
    </rPh>
    <rPh sb="29" eb="30">
      <t>エキ</t>
    </rPh>
    <rPh sb="32" eb="33">
      <t>ホン</t>
    </rPh>
    <phoneticPr fontId="2"/>
  </si>
  <si>
    <t>【代替サービス提供】</t>
    <rPh sb="1" eb="3">
      <t>ダイタイ</t>
    </rPh>
    <rPh sb="7" eb="9">
      <t>テイキョウ</t>
    </rPh>
    <phoneticPr fontId="2"/>
  </si>
  <si>
    <t>代替場所でのサービス提供期間</t>
    <rPh sb="0" eb="2">
      <t>ダイタイ</t>
    </rPh>
    <rPh sb="2" eb="4">
      <t>バショ</t>
    </rPh>
    <rPh sb="10" eb="12">
      <t>テイキョウ</t>
    </rPh>
    <rPh sb="12" eb="14">
      <t>キカン</t>
    </rPh>
    <phoneticPr fontId="2"/>
  </si>
  <si>
    <t>代替サービスの提供場所（施設・建物名）</t>
    <rPh sb="0" eb="2">
      <t>ダイタイ</t>
    </rPh>
    <rPh sb="7" eb="9">
      <t>テイキョウ</t>
    </rPh>
    <rPh sb="9" eb="11">
      <t>バショ</t>
    </rPh>
    <rPh sb="12" eb="14">
      <t>シセツ</t>
    </rPh>
    <rPh sb="15" eb="18">
      <t>タテモノメイ</t>
    </rPh>
    <phoneticPr fontId="2"/>
  </si>
  <si>
    <t>代替サービスの提供場所（住所）</t>
    <rPh sb="0" eb="2">
      <t>ダイタイ</t>
    </rPh>
    <rPh sb="7" eb="9">
      <t>テイキョウ</t>
    </rPh>
    <rPh sb="9" eb="11">
      <t>バショ</t>
    </rPh>
    <rPh sb="12" eb="14">
      <t>ジュウショ</t>
    </rPh>
    <phoneticPr fontId="2"/>
  </si>
  <si>
    <t>～</t>
    <phoneticPr fontId="2"/>
  </si>
  <si>
    <t>(開始)</t>
    <rPh sb="1" eb="3">
      <t>カイシ</t>
    </rPh>
    <phoneticPr fontId="2"/>
  </si>
  <si>
    <t>(終了)</t>
    <rPh sb="1" eb="3">
      <t>シュウリョウ</t>
    </rPh>
    <phoneticPr fontId="2"/>
  </si>
  <si>
    <t>→</t>
    <phoneticPr fontId="2"/>
  </si>
  <si>
    <t>代替サービス実施要員。２名＊時給1,000円＊8時間＊40日。社会保険等を含む。</t>
    <rPh sb="0" eb="2">
      <t>ダイタイ</t>
    </rPh>
    <rPh sb="6" eb="8">
      <t>ジッシ</t>
    </rPh>
    <rPh sb="8" eb="10">
      <t>ヨウイン</t>
    </rPh>
    <rPh sb="12" eb="13">
      <t>メイ</t>
    </rPh>
    <rPh sb="14" eb="16">
      <t>ジキュウ</t>
    </rPh>
    <rPh sb="21" eb="22">
      <t>エン</t>
    </rPh>
    <rPh sb="24" eb="26">
      <t>ジカン</t>
    </rPh>
    <rPh sb="29" eb="30">
      <t>ニチ</t>
    </rPh>
    <rPh sb="31" eb="35">
      <t>シャカイホケン</t>
    </rPh>
    <rPh sb="35" eb="36">
      <t>トウ</t>
    </rPh>
    <rPh sb="37" eb="38">
      <t>フク</t>
    </rPh>
    <phoneticPr fontId="2"/>
  </si>
  <si>
    <t>代替場所確保及びその他調整。職員３名、計20時間分の時間外手当。</t>
    <rPh sb="0" eb="2">
      <t>ダイタイ</t>
    </rPh>
    <rPh sb="2" eb="4">
      <t>バショ</t>
    </rPh>
    <rPh sb="4" eb="6">
      <t>カクホ</t>
    </rPh>
    <rPh sb="6" eb="7">
      <t>オヨ</t>
    </rPh>
    <rPh sb="10" eb="11">
      <t>タ</t>
    </rPh>
    <rPh sb="11" eb="13">
      <t>チョウセイ</t>
    </rPh>
    <phoneticPr fontId="2"/>
  </si>
  <si>
    <t>職業紹介を受けるための調整及び代替サービス要員２名の通勤旅費。</t>
    <rPh sb="0" eb="4">
      <t>ショクギョウショウカイ</t>
    </rPh>
    <rPh sb="5" eb="6">
      <t>ウ</t>
    </rPh>
    <rPh sb="11" eb="13">
      <t>チョウセイ</t>
    </rPh>
    <rPh sb="13" eb="14">
      <t>オヨ</t>
    </rPh>
    <rPh sb="15" eb="17">
      <t>ダイタイ</t>
    </rPh>
    <rPh sb="21" eb="23">
      <t>ヨウイン</t>
    </rPh>
    <rPh sb="24" eb="25">
      <t>メイ</t>
    </rPh>
    <rPh sb="26" eb="28">
      <t>ツウキン</t>
    </rPh>
    <rPh sb="28" eb="30">
      <t>リョヒ</t>
    </rPh>
    <phoneticPr fontId="2"/>
  </si>
  <si>
    <t>代替サービス要員の通勤旅費、代替サービス場所と利用者宅との送迎に係る燃料費。</t>
    <rPh sb="0" eb="2">
      <t>ダイタイ</t>
    </rPh>
    <rPh sb="6" eb="8">
      <t>ヨウイン</t>
    </rPh>
    <rPh sb="9" eb="11">
      <t>ツウキン</t>
    </rPh>
    <rPh sb="11" eb="13">
      <t>リョヒ</t>
    </rPh>
    <rPh sb="14" eb="16">
      <t>ダイタイ</t>
    </rPh>
    <rPh sb="20" eb="22">
      <t>バショ</t>
    </rPh>
    <rPh sb="23" eb="26">
      <t>リヨウシャ</t>
    </rPh>
    <rPh sb="26" eb="27">
      <t>タク</t>
    </rPh>
    <rPh sb="29" eb="31">
      <t>ソウゲイ</t>
    </rPh>
    <rPh sb="32" eb="33">
      <t>カカ</t>
    </rPh>
    <rPh sb="34" eb="37">
      <t>ネンリョウヒ</t>
    </rPh>
    <phoneticPr fontId="2"/>
  </si>
  <si>
    <t>山田太郎さん、木村すえ子さん、水野次郎さん３名の安否確認のためのタブレット３台リース料。（1,500円/月＊３台＊２か月）</t>
    <rPh sb="0" eb="2">
      <t>ヤマダ</t>
    </rPh>
    <rPh sb="2" eb="4">
      <t>タロウ</t>
    </rPh>
    <rPh sb="7" eb="9">
      <t>キムラ</t>
    </rPh>
    <rPh sb="11" eb="12">
      <t>コ</t>
    </rPh>
    <rPh sb="15" eb="17">
      <t>ミズノ</t>
    </rPh>
    <rPh sb="17" eb="19">
      <t>ジロウ</t>
    </rPh>
    <rPh sb="22" eb="23">
      <t>メイ</t>
    </rPh>
    <rPh sb="24" eb="28">
      <t>アンピカクニン</t>
    </rPh>
    <rPh sb="38" eb="39">
      <t>ダイ</t>
    </rPh>
    <rPh sb="42" eb="43">
      <t>リョウ</t>
    </rPh>
    <rPh sb="50" eb="51">
      <t>エン</t>
    </rPh>
    <rPh sb="52" eb="53">
      <t>ツキ</t>
    </rPh>
    <rPh sb="55" eb="56">
      <t>ダイ</t>
    </rPh>
    <rPh sb="59" eb="60">
      <t>ゲツ</t>
    </rPh>
    <phoneticPr fontId="2"/>
  </si>
  <si>
    <t>居宅サービス切替でのサービス提供期間</t>
    <rPh sb="0" eb="2">
      <t>キョタク</t>
    </rPh>
    <rPh sb="6" eb="8">
      <t>キリカエ</t>
    </rPh>
    <rPh sb="14" eb="16">
      <t>テイキョウ</t>
    </rPh>
    <rPh sb="16" eb="18">
      <t>キカン</t>
    </rPh>
    <phoneticPr fontId="2"/>
  </si>
  <si>
    <t>居宅サービス実施要員。２名＊時給1,000円＊8時間＊40日。社会保険等を含む。</t>
    <rPh sb="0" eb="2">
      <t>キョタク</t>
    </rPh>
    <rPh sb="6" eb="8">
      <t>ジッシ</t>
    </rPh>
    <rPh sb="8" eb="10">
      <t>ヨウイン</t>
    </rPh>
    <rPh sb="12" eb="13">
      <t>メイ</t>
    </rPh>
    <rPh sb="14" eb="16">
      <t>ジキュウ</t>
    </rPh>
    <rPh sb="21" eb="22">
      <t>エン</t>
    </rPh>
    <rPh sb="24" eb="26">
      <t>ジカン</t>
    </rPh>
    <rPh sb="29" eb="30">
      <t>ニチ</t>
    </rPh>
    <rPh sb="31" eb="35">
      <t>シャカイホケン</t>
    </rPh>
    <rPh sb="35" eb="36">
      <t>トウ</t>
    </rPh>
    <rPh sb="37" eb="38">
      <t>フク</t>
    </rPh>
    <phoneticPr fontId="2"/>
  </si>
  <si>
    <t>居宅訪問先との調整。職員３名、計20時間分の時間外手当。</t>
    <rPh sb="0" eb="2">
      <t>キョタク</t>
    </rPh>
    <rPh sb="2" eb="4">
      <t>ホウモン</t>
    </rPh>
    <rPh sb="4" eb="5">
      <t>サキ</t>
    </rPh>
    <rPh sb="7" eb="9">
      <t>チョウセイ</t>
    </rPh>
    <phoneticPr fontId="2"/>
  </si>
  <si>
    <t>居宅サービス実施要員を雇用する際に要した費用。愛知人材紹介（株）へ支払い。</t>
    <rPh sb="0" eb="2">
      <t>キョタク</t>
    </rPh>
    <rPh sb="6" eb="8">
      <t>ジッシ</t>
    </rPh>
    <rPh sb="8" eb="10">
      <t>ヨウイン</t>
    </rPh>
    <rPh sb="11" eb="13">
      <t>コヨウ</t>
    </rPh>
    <rPh sb="15" eb="16">
      <t>サイ</t>
    </rPh>
    <rPh sb="17" eb="18">
      <t>ヨウ</t>
    </rPh>
    <rPh sb="20" eb="22">
      <t>ヒヨウ</t>
    </rPh>
    <rPh sb="23" eb="25">
      <t>アイチ</t>
    </rPh>
    <rPh sb="25" eb="27">
      <t>ジンザイ</t>
    </rPh>
    <rPh sb="27" eb="29">
      <t>ショウカイ</t>
    </rPh>
    <rPh sb="30" eb="31">
      <t>カブ</t>
    </rPh>
    <rPh sb="33" eb="35">
      <t>シハラ</t>
    </rPh>
    <phoneticPr fontId="2"/>
  </si>
  <si>
    <t>居宅サービス要員の訪問旅費、訪問支援拠点への通勤旅費。</t>
    <rPh sb="0" eb="2">
      <t>キョタク</t>
    </rPh>
    <rPh sb="6" eb="8">
      <t>ヨウイン</t>
    </rPh>
    <rPh sb="9" eb="11">
      <t>ホウモン</t>
    </rPh>
    <rPh sb="11" eb="13">
      <t>リョヒ</t>
    </rPh>
    <rPh sb="14" eb="16">
      <t>ホウモン</t>
    </rPh>
    <rPh sb="16" eb="18">
      <t>シエン</t>
    </rPh>
    <rPh sb="18" eb="20">
      <t>キョテン</t>
    </rPh>
    <rPh sb="22" eb="24">
      <t>ツウキン</t>
    </rPh>
    <rPh sb="24" eb="26">
      <t>リョヒ</t>
    </rPh>
    <phoneticPr fontId="2"/>
  </si>
  <si>
    <t>居宅サービスを利用しない利用者（３名）の居宅訪問による相談援助のための自動車リース。（11/22～11/27。２台。述べ15日間分）</t>
    <rPh sb="0" eb="2">
      <t>キョタク</t>
    </rPh>
    <rPh sb="7" eb="9">
      <t>リヨウ</t>
    </rPh>
    <rPh sb="12" eb="15">
      <t>リヨウシャ</t>
    </rPh>
    <rPh sb="17" eb="18">
      <t>メイ</t>
    </rPh>
    <rPh sb="20" eb="22">
      <t>キョタク</t>
    </rPh>
    <rPh sb="22" eb="24">
      <t>ホウモン</t>
    </rPh>
    <rPh sb="27" eb="31">
      <t>ソウダンエンジョ</t>
    </rPh>
    <rPh sb="35" eb="38">
      <t>ジドウシャ</t>
    </rPh>
    <rPh sb="56" eb="57">
      <t>ダイ</t>
    </rPh>
    <rPh sb="58" eb="59">
      <t>ノ</t>
    </rPh>
    <rPh sb="62" eb="65">
      <t>ニチカンブン</t>
    </rPh>
    <phoneticPr fontId="2"/>
  </si>
  <si>
    <t>代替サービス実施場所に通所できない利用者（３名）の居宅訪問による相談援助のための自動車リース。（11/22～11/27。２台。述べ15日間分）</t>
    <rPh sb="0" eb="2">
      <t>ダイタイ</t>
    </rPh>
    <rPh sb="6" eb="8">
      <t>ジッシ</t>
    </rPh>
    <rPh sb="8" eb="10">
      <t>バショ</t>
    </rPh>
    <rPh sb="11" eb="13">
      <t>ツウショ</t>
    </rPh>
    <rPh sb="17" eb="20">
      <t>リヨウシャ</t>
    </rPh>
    <rPh sb="22" eb="23">
      <t>メイ</t>
    </rPh>
    <rPh sb="25" eb="27">
      <t>キョタク</t>
    </rPh>
    <rPh sb="27" eb="29">
      <t>ホウモン</t>
    </rPh>
    <rPh sb="32" eb="36">
      <t>ソウダンエンジョ</t>
    </rPh>
    <rPh sb="40" eb="43">
      <t>ジドウシャ</t>
    </rPh>
    <phoneticPr fontId="2"/>
  </si>
  <si>
    <t>〇　補助対象事業所及び実施事業</t>
    <rPh sb="2" eb="6">
      <t>ホジョタイショウ</t>
    </rPh>
    <rPh sb="6" eb="9">
      <t>ジギョウショ</t>
    </rPh>
    <rPh sb="9" eb="10">
      <t>オヨ</t>
    </rPh>
    <rPh sb="11" eb="13">
      <t>ジッシ</t>
    </rPh>
    <rPh sb="13" eb="15">
      <t>ジギョウ</t>
    </rPh>
    <phoneticPr fontId="2"/>
  </si>
  <si>
    <t>〇　実施事業毎の補助対象経費等内訳</t>
    <rPh sb="2" eb="4">
      <t>ジッシ</t>
    </rPh>
    <rPh sb="4" eb="6">
      <t>ジギョウ</t>
    </rPh>
    <rPh sb="6" eb="7">
      <t>ゴト</t>
    </rPh>
    <rPh sb="8" eb="12">
      <t>ホジョタイショウ</t>
    </rPh>
    <rPh sb="12" eb="14">
      <t>ケイヒ</t>
    </rPh>
    <rPh sb="14" eb="15">
      <t>トウ</t>
    </rPh>
    <rPh sb="15" eb="17">
      <t>ウチワケ</t>
    </rPh>
    <phoneticPr fontId="2"/>
  </si>
  <si>
    <t>対象経費</t>
    <rPh sb="0" eb="2">
      <t>タイショウ</t>
    </rPh>
    <rPh sb="2" eb="4">
      <t>ケイヒ</t>
    </rPh>
    <phoneticPr fontId="2"/>
  </si>
  <si>
    <t>基準単価</t>
    <rPh sb="0" eb="4">
      <t>キジュンタンカ</t>
    </rPh>
    <phoneticPr fontId="2"/>
  </si>
  <si>
    <t>申請額</t>
    <rPh sb="0" eb="3">
      <t>シンセイガク</t>
    </rPh>
    <phoneticPr fontId="2"/>
  </si>
  <si>
    <t>事業実施区分</t>
    <rPh sb="0" eb="4">
      <t>ジギョウジッシ</t>
    </rPh>
    <rPh sb="4" eb="6">
      <t>クブン</t>
    </rPh>
    <phoneticPr fontId="2"/>
  </si>
  <si>
    <t>小計</t>
    <rPh sb="0" eb="2">
      <t>ショウケイ</t>
    </rPh>
    <phoneticPr fontId="2"/>
  </si>
  <si>
    <t>交付申請額</t>
    <rPh sb="0" eb="2">
      <t>コウフ</t>
    </rPh>
    <rPh sb="2" eb="5">
      <t>シンセイガク</t>
    </rPh>
    <phoneticPr fontId="2"/>
  </si>
  <si>
    <t>金融機関コード</t>
    <rPh sb="0" eb="2">
      <t>キンユウ</t>
    </rPh>
    <rPh sb="2" eb="4">
      <t>キカン</t>
    </rPh>
    <phoneticPr fontId="18"/>
  </si>
  <si>
    <t>支店番号</t>
    <rPh sb="0" eb="2">
      <t>シテン</t>
    </rPh>
    <rPh sb="2" eb="4">
      <t>バンゴウ</t>
    </rPh>
    <phoneticPr fontId="18"/>
  </si>
  <si>
    <t>金融機関名</t>
    <rPh sb="0" eb="2">
      <t>キンユウ</t>
    </rPh>
    <rPh sb="2" eb="4">
      <t>キカン</t>
    </rPh>
    <rPh sb="4" eb="5">
      <t>メイ</t>
    </rPh>
    <phoneticPr fontId="18"/>
  </si>
  <si>
    <t>店　名</t>
    <rPh sb="0" eb="1">
      <t>ミセ</t>
    </rPh>
    <rPh sb="2" eb="3">
      <t>ナ</t>
    </rPh>
    <phoneticPr fontId="18"/>
  </si>
  <si>
    <t>※お手数ですが、本県のシステムの都合上、ゆうちょ銀行以外の銀行でお願いします。</t>
    <rPh sb="2" eb="4">
      <t>テスウ</t>
    </rPh>
    <rPh sb="8" eb="10">
      <t>ホンケン</t>
    </rPh>
    <rPh sb="16" eb="19">
      <t>ツゴウジョウ</t>
    </rPh>
    <rPh sb="24" eb="26">
      <t>ギンコウ</t>
    </rPh>
    <rPh sb="26" eb="28">
      <t>イガイ</t>
    </rPh>
    <rPh sb="29" eb="31">
      <t>ギンコウ</t>
    </rPh>
    <rPh sb="33" eb="34">
      <t>ネガ</t>
    </rPh>
    <phoneticPr fontId="18"/>
  </si>
  <si>
    <t>預金種類</t>
    <rPh sb="0" eb="2">
      <t>ヨキン</t>
    </rPh>
    <rPh sb="2" eb="4">
      <t>シュルイ</t>
    </rPh>
    <phoneticPr fontId="18"/>
  </si>
  <si>
    <t>１．普通　２．当座　（数字を記入してください。）</t>
    <rPh sb="7" eb="9">
      <t>トウザ</t>
    </rPh>
    <rPh sb="11" eb="13">
      <t>スウジ</t>
    </rPh>
    <rPh sb="14" eb="16">
      <t>キニュウ</t>
    </rPh>
    <phoneticPr fontId="18"/>
  </si>
  <si>
    <t>口座番号</t>
    <rPh sb="0" eb="2">
      <t>コウザ</t>
    </rPh>
    <rPh sb="2" eb="4">
      <t>バンゴウ</t>
    </rPh>
    <phoneticPr fontId="18"/>
  </si>
  <si>
    <t>振込先情報</t>
    <rPh sb="0" eb="3">
      <t>フリコミサキ</t>
    </rPh>
    <rPh sb="3" eb="5">
      <t>ジョウホウ</t>
    </rPh>
    <phoneticPr fontId="2"/>
  </si>
  <si>
    <t>(ﾌﾘｶﾞﾅ)</t>
    <phoneticPr fontId="2"/>
  </si>
  <si>
    <t>口座名義人</t>
    <rPh sb="0" eb="2">
      <t>コウザ</t>
    </rPh>
    <rPh sb="2" eb="5">
      <t>メイギニン</t>
    </rPh>
    <phoneticPr fontId="2"/>
  </si>
  <si>
    <t>用途</t>
    <phoneticPr fontId="2"/>
  </si>
  <si>
    <t>選択できません（次頁【居宅サービス切替】へ）</t>
    <rPh sb="0" eb="2">
      <t>センタク</t>
    </rPh>
    <rPh sb="8" eb="10">
      <t>ツギページ</t>
    </rPh>
    <rPh sb="11" eb="13">
      <t>キョタク</t>
    </rPh>
    <rPh sb="17" eb="19">
      <t>キリカエ</t>
    </rPh>
    <phoneticPr fontId="2"/>
  </si>
  <si>
    <t>月</t>
    <rPh sb="0" eb="1">
      <t>ツキ</t>
    </rPh>
    <phoneticPr fontId="2"/>
  </si>
  <si>
    <t>申請者</t>
    <rPh sb="0" eb="3">
      <t>シンセイシャ</t>
    </rPh>
    <phoneticPr fontId="2"/>
  </si>
  <si>
    <t>所在地</t>
    <rPh sb="0" eb="3">
      <t>ショザイチ</t>
    </rPh>
    <phoneticPr fontId="2"/>
  </si>
  <si>
    <t>代表職名</t>
    <rPh sb="0" eb="2">
      <t>ダイヒョウ</t>
    </rPh>
    <rPh sb="2" eb="4">
      <t>ショクメイ</t>
    </rPh>
    <phoneticPr fontId="2"/>
  </si>
  <si>
    <t>氏名</t>
    <rPh sb="0" eb="2">
      <t>シメイ</t>
    </rPh>
    <phoneticPr fontId="2"/>
  </si>
  <si>
    <t>担当氏名</t>
    <rPh sb="0" eb="4">
      <t>タントウシメイ</t>
    </rPh>
    <phoneticPr fontId="2"/>
  </si>
  <si>
    <t>電話番号</t>
    <rPh sb="0" eb="2">
      <t>デンワ</t>
    </rPh>
    <rPh sb="2" eb="4">
      <t>バンゴウ</t>
    </rPh>
    <phoneticPr fontId="2"/>
  </si>
  <si>
    <t>メルアド</t>
    <phoneticPr fontId="2"/>
  </si>
  <si>
    <t>金融機関コード</t>
    <rPh sb="0" eb="2">
      <t>キンユウ</t>
    </rPh>
    <rPh sb="2" eb="4">
      <t>キカン</t>
    </rPh>
    <phoneticPr fontId="2"/>
  </si>
  <si>
    <t>支店番号</t>
    <rPh sb="0" eb="4">
      <t>シテンバンゴウ</t>
    </rPh>
    <phoneticPr fontId="2"/>
  </si>
  <si>
    <t>金融機関名</t>
    <rPh sb="0" eb="2">
      <t>キンユウ</t>
    </rPh>
    <rPh sb="2" eb="5">
      <t>キカンメイ</t>
    </rPh>
    <phoneticPr fontId="2"/>
  </si>
  <si>
    <t>店名</t>
    <rPh sb="0" eb="2">
      <t>テンメイ</t>
    </rPh>
    <phoneticPr fontId="2"/>
  </si>
  <si>
    <t>預金種類</t>
    <rPh sb="0" eb="4">
      <t>ヨキンシュルイ</t>
    </rPh>
    <phoneticPr fontId="2"/>
  </si>
  <si>
    <t>口座番号</t>
    <rPh sb="0" eb="4">
      <t>コウザバンゴウ</t>
    </rPh>
    <phoneticPr fontId="2"/>
  </si>
  <si>
    <t>（フリガナ）</t>
    <phoneticPr fontId="2"/>
  </si>
  <si>
    <t>実施事業種別</t>
    <rPh sb="0" eb="2">
      <t>ジッシ</t>
    </rPh>
    <rPh sb="2" eb="4">
      <t>ジギョウ</t>
    </rPh>
    <rPh sb="4" eb="6">
      <t>シュベツ</t>
    </rPh>
    <phoneticPr fontId="2"/>
  </si>
  <si>
    <t>積算以外の項目記入の有無</t>
    <rPh sb="0" eb="2">
      <t>セキサン</t>
    </rPh>
    <rPh sb="2" eb="4">
      <t>イガイ</t>
    </rPh>
    <rPh sb="5" eb="7">
      <t>コウモク</t>
    </rPh>
    <rPh sb="7" eb="9">
      <t>キニュウ</t>
    </rPh>
    <rPh sb="10" eb="12">
      <t>ウム</t>
    </rPh>
    <phoneticPr fontId="2"/>
  </si>
  <si>
    <t>障害者支援施設又は共同生活援助事業所への自費検査費用の助成に係る
理　　由　　書</t>
    <rPh sb="0" eb="3">
      <t>ショウガイシャ</t>
    </rPh>
    <rPh sb="3" eb="7">
      <t>シエンシセツ</t>
    </rPh>
    <rPh sb="7" eb="8">
      <t>マタ</t>
    </rPh>
    <rPh sb="9" eb="13">
      <t>キョウドウセイカツ</t>
    </rPh>
    <rPh sb="13" eb="15">
      <t>エンジョ</t>
    </rPh>
    <rPh sb="15" eb="18">
      <t>ジギョウショ</t>
    </rPh>
    <rPh sb="20" eb="24">
      <t>ジヒケンサ</t>
    </rPh>
    <rPh sb="24" eb="26">
      <t>ヒヨウ</t>
    </rPh>
    <rPh sb="27" eb="29">
      <t>ジョセイ</t>
    </rPh>
    <rPh sb="30" eb="31">
      <t>カカ</t>
    </rPh>
    <rPh sb="33" eb="34">
      <t>オサム</t>
    </rPh>
    <rPh sb="36" eb="37">
      <t>ヨシ</t>
    </rPh>
    <rPh sb="39" eb="40">
      <t>ショ</t>
    </rPh>
    <phoneticPr fontId="2"/>
  </si>
  <si>
    <t>愛知県知事　殿</t>
    <rPh sb="0" eb="3">
      <t>アイチケン</t>
    </rPh>
    <rPh sb="3" eb="5">
      <t>チジ</t>
    </rPh>
    <rPh sb="6" eb="7">
      <t>ドノ</t>
    </rPh>
    <phoneticPr fontId="2"/>
  </si>
  <si>
    <t>〇　事業所の所在地を所管する保健所名、担当課名、連絡先</t>
    <rPh sb="2" eb="5">
      <t>ジギョウショ</t>
    </rPh>
    <rPh sb="6" eb="9">
      <t>ショザイチ</t>
    </rPh>
    <rPh sb="10" eb="12">
      <t>ショカン</t>
    </rPh>
    <rPh sb="14" eb="17">
      <t>ホケンジョ</t>
    </rPh>
    <rPh sb="17" eb="18">
      <t>メイ</t>
    </rPh>
    <rPh sb="19" eb="22">
      <t>タントウカ</t>
    </rPh>
    <rPh sb="22" eb="23">
      <t>メイ</t>
    </rPh>
    <rPh sb="24" eb="27">
      <t>レンラクサキ</t>
    </rPh>
    <phoneticPr fontId="2"/>
  </si>
  <si>
    <t>保健所名</t>
    <rPh sb="0" eb="4">
      <t>ホケンジョメイ</t>
    </rPh>
    <phoneticPr fontId="2"/>
  </si>
  <si>
    <t>担当課名</t>
    <rPh sb="0" eb="3">
      <t>タントウカ</t>
    </rPh>
    <rPh sb="3" eb="4">
      <t>メイ</t>
    </rPh>
    <phoneticPr fontId="2"/>
  </si>
  <si>
    <t>連絡先
（電話番号）</t>
    <rPh sb="0" eb="3">
      <t>レンラクサキ</t>
    </rPh>
    <rPh sb="5" eb="7">
      <t>デンワ</t>
    </rPh>
    <rPh sb="7" eb="9">
      <t>バンゴウ</t>
    </rPh>
    <phoneticPr fontId="2"/>
  </si>
  <si>
    <t>サービス種別</t>
    <rPh sb="4" eb="6">
      <t>シュベツ</t>
    </rPh>
    <phoneticPr fontId="2"/>
  </si>
  <si>
    <t>関係種別</t>
    <rPh sb="0" eb="2">
      <t>カンケイ</t>
    </rPh>
    <rPh sb="2" eb="4">
      <t>シュベツ</t>
    </rPh>
    <phoneticPr fontId="2"/>
  </si>
  <si>
    <t>職員</t>
    <rPh sb="0" eb="2">
      <t>ショクイン</t>
    </rPh>
    <phoneticPr fontId="2"/>
  </si>
  <si>
    <t>利用者</t>
    <rPh sb="0" eb="3">
      <t>リヨウシャ</t>
    </rPh>
    <phoneticPr fontId="2"/>
  </si>
  <si>
    <t>検査対象者氏名</t>
    <rPh sb="0" eb="2">
      <t>ケンサ</t>
    </rPh>
    <rPh sb="2" eb="5">
      <t>タイショウシャ</t>
    </rPh>
    <rPh sb="5" eb="7">
      <t>シメイ</t>
    </rPh>
    <phoneticPr fontId="2"/>
  </si>
  <si>
    <t>③</t>
  </si>
  <si>
    <t>担当者</t>
    <rPh sb="0" eb="3">
      <t>タントウシャ</t>
    </rPh>
    <phoneticPr fontId="2"/>
  </si>
  <si>
    <t>検査機関①</t>
    <rPh sb="0" eb="2">
      <t>ケンサ</t>
    </rPh>
    <rPh sb="2" eb="4">
      <t>キカン</t>
    </rPh>
    <phoneticPr fontId="2"/>
  </si>
  <si>
    <t>検査機関②</t>
    <rPh sb="0" eb="2">
      <t>ケンサ</t>
    </rPh>
    <rPh sb="2" eb="4">
      <t>キカン</t>
    </rPh>
    <phoneticPr fontId="2"/>
  </si>
  <si>
    <t>検査機関③</t>
    <rPh sb="0" eb="2">
      <t>ケンサ</t>
    </rPh>
    <rPh sb="2" eb="4">
      <t>キカン</t>
    </rPh>
    <phoneticPr fontId="2"/>
  </si>
  <si>
    <t>〇　保健所と異なる検査機関に依頼し、検査対象外と判断された場合、当該検査機関の名称、担当者、連絡先（複数記入可）</t>
    <rPh sb="2" eb="5">
      <t>ホケンジョ</t>
    </rPh>
    <rPh sb="6" eb="7">
      <t>コト</t>
    </rPh>
    <rPh sb="9" eb="11">
      <t>ケンサ</t>
    </rPh>
    <rPh sb="11" eb="13">
      <t>キカン</t>
    </rPh>
    <rPh sb="14" eb="16">
      <t>イライ</t>
    </rPh>
    <rPh sb="18" eb="20">
      <t>ケンサ</t>
    </rPh>
    <rPh sb="20" eb="22">
      <t>タイショウ</t>
    </rPh>
    <rPh sb="22" eb="23">
      <t>ガイ</t>
    </rPh>
    <rPh sb="24" eb="26">
      <t>ハンダン</t>
    </rPh>
    <rPh sb="29" eb="31">
      <t>バアイ</t>
    </rPh>
    <rPh sb="32" eb="34">
      <t>トウガイ</t>
    </rPh>
    <rPh sb="34" eb="36">
      <t>ケンサ</t>
    </rPh>
    <rPh sb="36" eb="38">
      <t>キカン</t>
    </rPh>
    <rPh sb="39" eb="41">
      <t>メイショウ</t>
    </rPh>
    <rPh sb="42" eb="45">
      <t>タントウシャ</t>
    </rPh>
    <rPh sb="46" eb="49">
      <t>レンラクサキ</t>
    </rPh>
    <rPh sb="50" eb="52">
      <t>フクスウ</t>
    </rPh>
    <rPh sb="52" eb="54">
      <t>キニュウ</t>
    </rPh>
    <rPh sb="54" eb="55">
      <t>カ</t>
    </rPh>
    <phoneticPr fontId="2"/>
  </si>
  <si>
    <t>原因発生日</t>
    <rPh sb="0" eb="2">
      <t>ゲンイン</t>
    </rPh>
    <rPh sb="2" eb="5">
      <t>ハッセイビ</t>
    </rPh>
    <phoneticPr fontId="2"/>
  </si>
  <si>
    <t>対象外とされた理由</t>
    <rPh sb="0" eb="3">
      <t>タイショウガイ</t>
    </rPh>
    <rPh sb="7" eb="9">
      <t>リユウ</t>
    </rPh>
    <phoneticPr fontId="2"/>
  </si>
  <si>
    <t>所要額</t>
    <rPh sb="0" eb="3">
      <t>ショヨウガク</t>
    </rPh>
    <phoneticPr fontId="2"/>
  </si>
  <si>
    <t>補助対象額</t>
    <rPh sb="0" eb="5">
      <t>ホジョタイショウガク</t>
    </rPh>
    <phoneticPr fontId="2"/>
  </si>
  <si>
    <t>〇　要件該当の有無（以下、各項目を確認、チェックした上で次頁に必要事項を記入してください。）</t>
    <rPh sb="2" eb="6">
      <t>ヨウケンガイトウ</t>
    </rPh>
    <rPh sb="7" eb="9">
      <t>ウム</t>
    </rPh>
    <rPh sb="10" eb="12">
      <t>イカ</t>
    </rPh>
    <rPh sb="13" eb="16">
      <t>カクコウモク</t>
    </rPh>
    <rPh sb="17" eb="19">
      <t>カクニン</t>
    </rPh>
    <rPh sb="26" eb="27">
      <t>ウエ</t>
    </rPh>
    <rPh sb="28" eb="29">
      <t>ツギ</t>
    </rPh>
    <rPh sb="29" eb="30">
      <t>ページ</t>
    </rPh>
    <rPh sb="31" eb="33">
      <t>ヒツヨウ</t>
    </rPh>
    <rPh sb="33" eb="35">
      <t>ジコウ</t>
    </rPh>
    <rPh sb="36" eb="38">
      <t>キニュウ</t>
    </rPh>
    <phoneticPr fontId="2"/>
  </si>
  <si>
    <t>　陽性者や濃厚接触者との接触といった感染リスクの発生を原因としない、定期的な検査や一斉検査は本補助の対象ではないこと。</t>
    <rPh sb="1" eb="2">
      <t>ヨウ</t>
    </rPh>
    <rPh sb="2" eb="3">
      <t>セイ</t>
    </rPh>
    <rPh sb="3" eb="4">
      <t>シャ</t>
    </rPh>
    <rPh sb="5" eb="7">
      <t>ノウコウ</t>
    </rPh>
    <rPh sb="7" eb="10">
      <t>セッショクシャ</t>
    </rPh>
    <rPh sb="12" eb="14">
      <t>セッショク</t>
    </rPh>
    <rPh sb="18" eb="20">
      <t>カンセン</t>
    </rPh>
    <rPh sb="24" eb="26">
      <t>ハッセイ</t>
    </rPh>
    <rPh sb="27" eb="29">
      <t>ゲンイン</t>
    </rPh>
    <rPh sb="34" eb="36">
      <t>テイキ</t>
    </rPh>
    <rPh sb="36" eb="37">
      <t>テキ</t>
    </rPh>
    <rPh sb="38" eb="40">
      <t>ケンサ</t>
    </rPh>
    <rPh sb="41" eb="43">
      <t>イッセイ</t>
    </rPh>
    <rPh sb="43" eb="45">
      <t>ケンサ</t>
    </rPh>
    <rPh sb="46" eb="47">
      <t>ホン</t>
    </rPh>
    <rPh sb="47" eb="49">
      <t>ホジョ</t>
    </rPh>
    <rPh sb="50" eb="52">
      <t>タイショウ</t>
    </rPh>
    <phoneticPr fontId="2"/>
  </si>
  <si>
    <t>〇　検査を要する原因の発生した経緯及び行政検査の対象とならなかった理由（原因発生ケース毎に具体的に記入してください。）</t>
    <rPh sb="2" eb="4">
      <t>ケンサ</t>
    </rPh>
    <rPh sb="5" eb="6">
      <t>ヨウ</t>
    </rPh>
    <rPh sb="8" eb="10">
      <t>ゲンイン</t>
    </rPh>
    <rPh sb="11" eb="12">
      <t>ハツ</t>
    </rPh>
    <rPh sb="12" eb="13">
      <t>オヨ</t>
    </rPh>
    <rPh sb="14" eb="18">
      <t>ギョウセイケンサ</t>
    </rPh>
    <rPh sb="19" eb="21">
      <t>タイショウ</t>
    </rPh>
    <rPh sb="28" eb="30">
      <t>リユウ</t>
    </rPh>
    <rPh sb="31" eb="33">
      <t>ゲンイン</t>
    </rPh>
    <rPh sb="33" eb="35">
      <t>ハッセイ</t>
    </rPh>
    <rPh sb="38" eb="39">
      <t>ゴト</t>
    </rPh>
    <rPh sb="40" eb="43">
      <t>グタイテキ</t>
    </rPh>
    <rPh sb="44" eb="46">
      <t>キニュウ</t>
    </rPh>
    <phoneticPr fontId="2"/>
  </si>
  <si>
    <t>経緯・理由</t>
    <rPh sb="0" eb="2">
      <t>ケイイ</t>
    </rPh>
    <rPh sb="3" eb="5">
      <t>リユウ</t>
    </rPh>
    <phoneticPr fontId="2"/>
  </si>
  <si>
    <t>番号</t>
    <rPh sb="0" eb="2">
      <t>バンゴウ</t>
    </rPh>
    <phoneticPr fontId="2"/>
  </si>
  <si>
    <t>例</t>
    <rPh sb="0" eb="1">
      <t>レイ</t>
    </rPh>
    <phoneticPr fontId="2"/>
  </si>
  <si>
    <t>山田太郎</t>
    <rPh sb="0" eb="2">
      <t>ヤマダ</t>
    </rPh>
    <rPh sb="2" eb="4">
      <t>タロウ</t>
    </rPh>
    <phoneticPr fontId="2"/>
  </si>
  <si>
    <t>施設内で対象利用者との接触なしと判断されたため。</t>
    <rPh sb="0" eb="3">
      <t>シセツナイ</t>
    </rPh>
    <rPh sb="4" eb="6">
      <t>タイショウ</t>
    </rPh>
    <rPh sb="6" eb="9">
      <t>リヨウシャ</t>
    </rPh>
    <rPh sb="11" eb="13">
      <t>セッショク</t>
    </rPh>
    <rPh sb="16" eb="18">
      <t>ハンダン</t>
    </rPh>
    <phoneticPr fontId="2"/>
  </si>
  <si>
    <t>〇　検査実施者一覧</t>
    <rPh sb="2" eb="4">
      <t>ケンサ</t>
    </rPh>
    <rPh sb="4" eb="6">
      <t>ジッシ</t>
    </rPh>
    <rPh sb="6" eb="7">
      <t>シャ</t>
    </rPh>
    <rPh sb="7" eb="9">
      <t>イチラン</t>
    </rPh>
    <phoneticPr fontId="2"/>
  </si>
  <si>
    <t>居宅サービスに切り替えた利用者氏名</t>
    <rPh sb="0" eb="2">
      <t>キョタク</t>
    </rPh>
    <rPh sb="7" eb="8">
      <t>キ</t>
    </rPh>
    <rPh sb="9" eb="10">
      <t>カ</t>
    </rPh>
    <rPh sb="12" eb="15">
      <t>リヨウシャ</t>
    </rPh>
    <rPh sb="15" eb="17">
      <t>シメイ</t>
    </rPh>
    <phoneticPr fontId="2"/>
  </si>
  <si>
    <t>請　求　書</t>
    <rPh sb="0" eb="1">
      <t>ショウ</t>
    </rPh>
    <rPh sb="2" eb="3">
      <t>モトム</t>
    </rPh>
    <rPh sb="4" eb="5">
      <t>ショ</t>
    </rPh>
    <phoneticPr fontId="2"/>
  </si>
  <si>
    <t>〇　請求内訳</t>
    <rPh sb="2" eb="4">
      <t>セイキュウ</t>
    </rPh>
    <rPh sb="4" eb="6">
      <t>ウチワケ</t>
    </rPh>
    <phoneticPr fontId="2"/>
  </si>
  <si>
    <t>愛 知 県 知 事　大 村　秀 章　殿</t>
    <rPh sb="0" eb="1">
      <t>アイ</t>
    </rPh>
    <rPh sb="2" eb="3">
      <t>チ</t>
    </rPh>
    <rPh sb="4" eb="5">
      <t>ケン</t>
    </rPh>
    <rPh sb="6" eb="7">
      <t>チ</t>
    </rPh>
    <rPh sb="8" eb="9">
      <t>コト</t>
    </rPh>
    <rPh sb="10" eb="11">
      <t>ダイ</t>
    </rPh>
    <rPh sb="12" eb="13">
      <t>ムラ</t>
    </rPh>
    <rPh sb="14" eb="15">
      <t>ヒデ</t>
    </rPh>
    <rPh sb="16" eb="17">
      <t>ショウ</t>
    </rPh>
    <rPh sb="18" eb="19">
      <t>ドノ</t>
    </rPh>
    <phoneticPr fontId="2"/>
  </si>
  <si>
    <t>請　求　者</t>
    <rPh sb="0" eb="1">
      <t>ショウ</t>
    </rPh>
    <rPh sb="2" eb="3">
      <t>モトム</t>
    </rPh>
    <rPh sb="4" eb="5">
      <t>モノ</t>
    </rPh>
    <phoneticPr fontId="2"/>
  </si>
  <si>
    <t>金</t>
    <rPh sb="0" eb="1">
      <t>キン</t>
    </rPh>
    <phoneticPr fontId="2"/>
  </si>
  <si>
    <t>【事業実績内容】</t>
    <rPh sb="1" eb="3">
      <t>ジギョウ</t>
    </rPh>
    <rPh sb="3" eb="5">
      <t>ジッセキ</t>
    </rPh>
    <rPh sb="5" eb="7">
      <t>ナイヨウ</t>
    </rPh>
    <phoneticPr fontId="2"/>
  </si>
  <si>
    <t>利用者に面会に来所した家族が、後日陽性であることが判明。感染後に面会に見えたことが判明した。保健所に検査を依頼したが、接触の態様から感染リスクなしと判断され、検査は行われなかった。面会５日後に当該利用者が発熱したため、自主検査を実施。陰性であることが判明した。</t>
    <rPh sb="0" eb="3">
      <t>リヨウシャ</t>
    </rPh>
    <rPh sb="4" eb="6">
      <t>メンカイ</t>
    </rPh>
    <rPh sb="7" eb="8">
      <t>ライ</t>
    </rPh>
    <rPh sb="8" eb="9">
      <t>ショ</t>
    </rPh>
    <rPh sb="11" eb="13">
      <t>カゾク</t>
    </rPh>
    <rPh sb="15" eb="17">
      <t>ゴジツ</t>
    </rPh>
    <rPh sb="17" eb="19">
      <t>ヨウセイ</t>
    </rPh>
    <rPh sb="25" eb="27">
      <t>ハンメイ</t>
    </rPh>
    <rPh sb="46" eb="49">
      <t>ホケンジョ</t>
    </rPh>
    <rPh sb="50" eb="52">
      <t>ケンサ</t>
    </rPh>
    <rPh sb="53" eb="55">
      <t>イライ</t>
    </rPh>
    <rPh sb="59" eb="61">
      <t>セッショク</t>
    </rPh>
    <rPh sb="62" eb="64">
      <t>タイヨウ</t>
    </rPh>
    <rPh sb="66" eb="68">
      <t>カンセン</t>
    </rPh>
    <rPh sb="74" eb="76">
      <t>ハンダン</t>
    </rPh>
    <rPh sb="79" eb="81">
      <t>ケンサ</t>
    </rPh>
    <rPh sb="82" eb="83">
      <t>オコナ</t>
    </rPh>
    <rPh sb="90" eb="92">
      <t>メンカイ</t>
    </rPh>
    <rPh sb="93" eb="94">
      <t>ニチ</t>
    </rPh>
    <rPh sb="94" eb="95">
      <t>ゴ</t>
    </rPh>
    <rPh sb="96" eb="98">
      <t>トウガイ</t>
    </rPh>
    <rPh sb="98" eb="101">
      <t>リヨウシャ</t>
    </rPh>
    <rPh sb="102" eb="104">
      <t>ハツネツ</t>
    </rPh>
    <rPh sb="109" eb="111">
      <t>ジシュ</t>
    </rPh>
    <rPh sb="111" eb="113">
      <t>ケンサ</t>
    </rPh>
    <rPh sb="114" eb="116">
      <t>ジッシ</t>
    </rPh>
    <rPh sb="117" eb="119">
      <t>インセイ</t>
    </rPh>
    <rPh sb="125" eb="127">
      <t>ハンメイ</t>
    </rPh>
    <phoneticPr fontId="2"/>
  </si>
  <si>
    <t>〇対象経費の区分別及び「内容・積算」の記載例</t>
    <rPh sb="1" eb="5">
      <t>タイショウケイヒ</t>
    </rPh>
    <rPh sb="6" eb="8">
      <t>クブン</t>
    </rPh>
    <rPh sb="8" eb="9">
      <t>ベツ</t>
    </rPh>
    <rPh sb="9" eb="10">
      <t>オヨ</t>
    </rPh>
    <rPh sb="12" eb="14">
      <t>ナイヨウ</t>
    </rPh>
    <rPh sb="15" eb="17">
      <t>セキサン</t>
    </rPh>
    <rPh sb="19" eb="22">
      <t>キサイレイ</t>
    </rPh>
    <phoneticPr fontId="2"/>
  </si>
  <si>
    <t>別紙様式１－２（理由書のとおり）</t>
    <rPh sb="0" eb="2">
      <t>ベッシ</t>
    </rPh>
    <rPh sb="2" eb="4">
      <t>ヨウシキ</t>
    </rPh>
    <rPh sb="8" eb="11">
      <t>リユウショ</t>
    </rPh>
    <phoneticPr fontId="2"/>
  </si>
  <si>
    <t>代替サービス実施要員を雇用する際に要した費用。○〇人材紹介（株）へ支払い。</t>
    <rPh sb="0" eb="2">
      <t>ダイタイ</t>
    </rPh>
    <rPh sb="6" eb="8">
      <t>ジッシ</t>
    </rPh>
    <rPh sb="8" eb="10">
      <t>ヨウイン</t>
    </rPh>
    <rPh sb="11" eb="13">
      <t>コヨウ</t>
    </rPh>
    <rPh sb="15" eb="16">
      <t>サイ</t>
    </rPh>
    <rPh sb="17" eb="18">
      <t>ヨウ</t>
    </rPh>
    <rPh sb="20" eb="22">
      <t>ヒヨウ</t>
    </rPh>
    <rPh sb="25" eb="27">
      <t>ジンザイ</t>
    </rPh>
    <rPh sb="27" eb="29">
      <t>ショウカイ</t>
    </rPh>
    <rPh sb="30" eb="31">
      <t>カブ</t>
    </rPh>
    <rPh sb="33" eb="35">
      <t>シハラ</t>
    </rPh>
    <phoneticPr fontId="2"/>
  </si>
  <si>
    <t>〇〇損害保険（株）と加入契約。</t>
    <rPh sb="2" eb="4">
      <t>ソンガイ</t>
    </rPh>
    <rPh sb="4" eb="6">
      <t>ホケン</t>
    </rPh>
    <rPh sb="7" eb="8">
      <t>カブ</t>
    </rPh>
    <rPh sb="10" eb="12">
      <t>カニュウ</t>
    </rPh>
    <rPh sb="12" eb="14">
      <t>ケイヤク</t>
    </rPh>
    <phoneticPr fontId="2"/>
  </si>
  <si>
    <t>代替サービス実施にあたっての、〇〇介護サービスから派遣指導（11/20）</t>
    <rPh sb="0" eb="2">
      <t>ダイタイ</t>
    </rPh>
    <rPh sb="6" eb="8">
      <t>ジッシ</t>
    </rPh>
    <rPh sb="17" eb="19">
      <t>カイゴ</t>
    </rPh>
    <rPh sb="25" eb="27">
      <t>ハケン</t>
    </rPh>
    <rPh sb="27" eb="29">
      <t>シドウ</t>
    </rPh>
    <phoneticPr fontId="2"/>
  </si>
  <si>
    <t>○〇公民館２階研修室の会場使用料。</t>
    <phoneticPr fontId="2"/>
  </si>
  <si>
    <t>訪問支援拠点（〇〇公民館２階研修室）の使用料。</t>
    <rPh sb="0" eb="4">
      <t>ホウモンシエン</t>
    </rPh>
    <rPh sb="4" eb="6">
      <t>キョテン</t>
    </rPh>
    <phoneticPr fontId="2"/>
  </si>
  <si>
    <t>居宅サービス実施のための、〇〇介護サービスから派遣指導（11/20）</t>
    <rPh sb="0" eb="2">
      <t>キョタク</t>
    </rPh>
    <rPh sb="6" eb="8">
      <t>ジッシ</t>
    </rPh>
    <rPh sb="15" eb="17">
      <t>カイゴ</t>
    </rPh>
    <rPh sb="23" eb="25">
      <t>ハケン</t>
    </rPh>
    <rPh sb="25" eb="27">
      <t>シドウ</t>
    </rPh>
    <phoneticPr fontId="2"/>
  </si>
  <si>
    <t>感染職員の代替を雇用する際に要した費用。〇〇人材紹介（株）へ支払い。</t>
    <rPh sb="0" eb="4">
      <t>カンセンショクイン</t>
    </rPh>
    <rPh sb="5" eb="7">
      <t>ダイタイ</t>
    </rPh>
    <rPh sb="8" eb="10">
      <t>コヨウ</t>
    </rPh>
    <rPh sb="12" eb="13">
      <t>サイ</t>
    </rPh>
    <rPh sb="14" eb="15">
      <t>ヨウ</t>
    </rPh>
    <rPh sb="17" eb="19">
      <t>ヒヨウ</t>
    </rPh>
    <rPh sb="22" eb="24">
      <t>ジンザイ</t>
    </rPh>
    <rPh sb="24" eb="26">
      <t>ショウカイ</t>
    </rPh>
    <rPh sb="27" eb="28">
      <t>カブ</t>
    </rPh>
    <rPh sb="30" eb="32">
      <t>シハラ</t>
    </rPh>
    <phoneticPr fontId="2"/>
  </si>
  <si>
    <t>　標記に係る</t>
    <rPh sb="1" eb="3">
      <t>ヒョウキ</t>
    </rPh>
    <rPh sb="4" eb="5">
      <t>カカ</t>
    </rPh>
    <phoneticPr fontId="2"/>
  </si>
  <si>
    <t>について、以下のとおり申請します。</t>
    <phoneticPr fontId="2"/>
  </si>
  <si>
    <t>期間の区分</t>
    <rPh sb="0" eb="2">
      <t>キカン</t>
    </rPh>
    <rPh sb="3" eb="5">
      <t>クブン</t>
    </rPh>
    <phoneticPr fontId="2"/>
  </si>
  <si>
    <t>施設・事業所の消毒・清掃費用</t>
    <rPh sb="0" eb="2">
      <t>シセツ</t>
    </rPh>
    <rPh sb="3" eb="6">
      <t>ジギョウショ</t>
    </rPh>
    <rPh sb="7" eb="9">
      <t>ショウドク</t>
    </rPh>
    <rPh sb="10" eb="14">
      <t>セイソウヒヨウ</t>
    </rPh>
    <phoneticPr fontId="2"/>
  </si>
  <si>
    <t>利用者に陽性者が派生したことによる事業所全館消毒（クリーン〇〇（株）に依頼）</t>
    <rPh sb="0" eb="3">
      <t>リヨウシャ</t>
    </rPh>
    <rPh sb="4" eb="7">
      <t>ヨウセイシャ</t>
    </rPh>
    <rPh sb="8" eb="10">
      <t>ハセイ</t>
    </rPh>
    <rPh sb="17" eb="20">
      <t>ジギョウショ</t>
    </rPh>
    <rPh sb="20" eb="22">
      <t>ゼンカン</t>
    </rPh>
    <rPh sb="22" eb="24">
      <t>ショウドク</t>
    </rPh>
    <rPh sb="32" eb="33">
      <t>カブ</t>
    </rPh>
    <rPh sb="35" eb="37">
      <t>イライ</t>
    </rPh>
    <phoneticPr fontId="2"/>
  </si>
  <si>
    <t>ただし、愛知県障害福祉サービス確保対策事業費補助金</t>
    <rPh sb="4" eb="7">
      <t>アイチケン</t>
    </rPh>
    <rPh sb="7" eb="11">
      <t>ショウガイフクシ</t>
    </rPh>
    <rPh sb="15" eb="17">
      <t>カクホ</t>
    </rPh>
    <rPh sb="17" eb="19">
      <t>タイサク</t>
    </rPh>
    <rPh sb="19" eb="22">
      <t>ジギョウヒ</t>
    </rPh>
    <rPh sb="22" eb="25">
      <t>ホジョキン</t>
    </rPh>
    <phoneticPr fontId="2"/>
  </si>
  <si>
    <t>として</t>
    <phoneticPr fontId="2"/>
  </si>
  <si>
    <t>愛知県障害福祉サービス確保対策事業費補助金　交付申請書
（障害福祉サービス施設・事業所等のサービス継続支援事業）</t>
    <rPh sb="0" eb="3">
      <t>アイチケン</t>
    </rPh>
    <rPh sb="3" eb="7">
      <t>ショウガイフクシ</t>
    </rPh>
    <rPh sb="11" eb="13">
      <t>カクホ</t>
    </rPh>
    <rPh sb="13" eb="15">
      <t>タイサク</t>
    </rPh>
    <rPh sb="15" eb="18">
      <t>ジギョウヒ</t>
    </rPh>
    <rPh sb="18" eb="21">
      <t>ホジョキン</t>
    </rPh>
    <rPh sb="22" eb="27">
      <t>コウフシンセイショ</t>
    </rPh>
    <rPh sb="29" eb="33">
      <t>ショウガイフクシ</t>
    </rPh>
    <rPh sb="37" eb="39">
      <t>シセツ</t>
    </rPh>
    <rPh sb="40" eb="43">
      <t>ジギョウショ</t>
    </rPh>
    <rPh sb="43" eb="44">
      <t>トウ</t>
    </rPh>
    <rPh sb="49" eb="51">
      <t>ケイゾク</t>
    </rPh>
    <rPh sb="51" eb="53">
      <t>シエン</t>
    </rPh>
    <rPh sb="53" eb="55">
      <t>ジギョウ</t>
    </rPh>
    <phoneticPr fontId="2"/>
  </si>
  <si>
    <t>　愛知県障害福祉サービス確保対策事業費補助金交付申請書（障害福祉サービス施設・事業所等のサービス継続支援事業）（様式１－１）において計上しました自主検査費用の詳細については、本書のとおりです。</t>
    <rPh sb="56" eb="58">
      <t>ヨウシキ</t>
    </rPh>
    <rPh sb="66" eb="68">
      <t>ケイジョウ</t>
    </rPh>
    <rPh sb="72" eb="76">
      <t>ジシュケンサ</t>
    </rPh>
    <rPh sb="76" eb="78">
      <t>ヒヨウ</t>
    </rPh>
    <rPh sb="79" eb="81">
      <t>ショウサイ</t>
    </rPh>
    <rPh sb="87" eb="89">
      <t>ホンショ</t>
    </rPh>
    <phoneticPr fontId="2"/>
  </si>
  <si>
    <t>法人の正式名称を記入してください。（×事業所・施設名）</t>
    <rPh sb="0" eb="2">
      <t>ホウジン</t>
    </rPh>
    <rPh sb="3" eb="7">
      <t>セイシキメイショウ</t>
    </rPh>
    <rPh sb="8" eb="10">
      <t>キニュウ</t>
    </rPh>
    <rPh sb="19" eb="22">
      <t>ジギョウショ</t>
    </rPh>
    <rPh sb="23" eb="25">
      <t>シセツ</t>
    </rPh>
    <rPh sb="25" eb="26">
      <t>メイ</t>
    </rPh>
    <phoneticPr fontId="2"/>
  </si>
  <si>
    <t>例）愛知県津島市〇〇町〇丁目〇番地〇号〇〇ビル１０４号　（×事業・施設所在地）</t>
    <rPh sb="0" eb="1">
      <t>レイ</t>
    </rPh>
    <rPh sb="2" eb="5">
      <t>アイチケン</t>
    </rPh>
    <rPh sb="5" eb="8">
      <t>ツシマシ</t>
    </rPh>
    <rPh sb="10" eb="11">
      <t>マチ</t>
    </rPh>
    <rPh sb="12" eb="14">
      <t>チョウメ</t>
    </rPh>
    <rPh sb="15" eb="17">
      <t>バンチ</t>
    </rPh>
    <rPh sb="18" eb="19">
      <t>ゴウ</t>
    </rPh>
    <rPh sb="26" eb="27">
      <t>ゴウ</t>
    </rPh>
    <rPh sb="30" eb="32">
      <t>ジギョウ</t>
    </rPh>
    <rPh sb="33" eb="35">
      <t>シセツ</t>
    </rPh>
    <rPh sb="35" eb="38">
      <t>ショザイチ</t>
    </rPh>
    <phoneticPr fontId="2"/>
  </si>
  <si>
    <t>利用者・職員に感染者が発生又は県から休業要請を受けた以外の事業所であって、居宅で生活している利用者に対して、当該事業所の職員が利用者の居宅等への訪問により、できる限りのサービスを提供した事業所</t>
    <rPh sb="54" eb="56">
      <t>トウガイ</t>
    </rPh>
    <rPh sb="56" eb="59">
      <t>ジギョウショ</t>
    </rPh>
    <rPh sb="60" eb="62">
      <t>ショクイン</t>
    </rPh>
    <rPh sb="63" eb="66">
      <t>リヨウシャ</t>
    </rPh>
    <rPh sb="67" eb="69">
      <t>キョタク</t>
    </rPh>
    <rPh sb="69" eb="70">
      <t>トウ</t>
    </rPh>
    <rPh sb="72" eb="74">
      <t>ホウモン</t>
    </rPh>
    <phoneticPr fontId="2"/>
  </si>
  <si>
    <r>
      <t>【感染対策徹底】（自主検査費用以外）</t>
    </r>
    <r>
      <rPr>
        <sz val="14"/>
        <color rgb="FFFF0000"/>
        <rFont val="ＭＳ ゴシック"/>
        <family val="3"/>
        <charset val="128"/>
      </rPr>
      <t>（④、⑤の場合は記入しないでください）</t>
    </r>
    <rPh sb="1" eb="5">
      <t>カンセンタイサク</t>
    </rPh>
    <rPh sb="5" eb="7">
      <t>テッテイ</t>
    </rPh>
    <rPh sb="9" eb="13">
      <t>ジシュケンサ</t>
    </rPh>
    <rPh sb="13" eb="15">
      <t>ヒヨウ</t>
    </rPh>
    <rPh sb="15" eb="17">
      <t>イガイ</t>
    </rPh>
    <rPh sb="23" eb="25">
      <t>バアイ</t>
    </rPh>
    <rPh sb="26" eb="28">
      <t>キニュウ</t>
    </rPh>
    <phoneticPr fontId="2"/>
  </si>
  <si>
    <r>
      <t>【感染対策徹底】（自主検査費用に限る）</t>
    </r>
    <r>
      <rPr>
        <sz val="14"/>
        <color rgb="FFFF0000"/>
        <rFont val="Yu Gothic"/>
        <family val="3"/>
        <charset val="128"/>
        <scheme val="minor"/>
      </rPr>
      <t>（④の場合のみ。様式１－２を併せて提出してください。）</t>
    </r>
    <rPh sb="16" eb="17">
      <t>カギ</t>
    </rPh>
    <rPh sb="27" eb="29">
      <t>ヨウシキ</t>
    </rPh>
    <rPh sb="33" eb="34">
      <t>アワ</t>
    </rPh>
    <rPh sb="36" eb="38">
      <t>テイシュツ</t>
    </rPh>
    <phoneticPr fontId="2"/>
  </si>
  <si>
    <r>
      <t>【居宅サービス切替】</t>
    </r>
    <r>
      <rPr>
        <sz val="16"/>
        <color rgb="FFFF0000"/>
        <rFont val="ＭＳ ゴシック"/>
        <family val="3"/>
        <charset val="128"/>
      </rPr>
      <t>（⑤の場合のみ。）</t>
    </r>
    <rPh sb="1" eb="3">
      <t>キョタク</t>
    </rPh>
    <rPh sb="7" eb="9">
      <t>キリカエ</t>
    </rPh>
    <rPh sb="13" eb="15">
      <t>バアイ</t>
    </rPh>
    <phoneticPr fontId="2"/>
  </si>
  <si>
    <r>
      <t>　上記の感染リスクがある中で、保健所、受診・相談センター又は地域の医療機関に行政検査として検査を依頼したが、やむをえない理由で対象にならないと判断されたものであること。（行政検査の必要性がないと判断されたにもかかわらず受検したもの</t>
    </r>
    <r>
      <rPr>
        <sz val="12"/>
        <rFont val="Yu Gothic"/>
        <family val="3"/>
        <charset val="128"/>
        <scheme val="minor"/>
      </rPr>
      <t>や、感染者が確認された場合であって、行政検査の対象とならないと判断されたものでないこと。）</t>
    </r>
    <rPh sb="1" eb="3">
      <t>ジョウキ</t>
    </rPh>
    <rPh sb="4" eb="6">
      <t>カンセン</t>
    </rPh>
    <rPh sb="12" eb="13">
      <t>ナカ</t>
    </rPh>
    <rPh sb="15" eb="18">
      <t>ホケンジョ</t>
    </rPh>
    <rPh sb="19" eb="21">
      <t>ジュシン</t>
    </rPh>
    <rPh sb="22" eb="24">
      <t>ソウダン</t>
    </rPh>
    <rPh sb="28" eb="29">
      <t>マタ</t>
    </rPh>
    <rPh sb="30" eb="32">
      <t>チイキ</t>
    </rPh>
    <rPh sb="33" eb="37">
      <t>イリョウキカン</t>
    </rPh>
    <rPh sb="38" eb="42">
      <t>ギョウセイケンサ</t>
    </rPh>
    <rPh sb="45" eb="47">
      <t>ケンサ</t>
    </rPh>
    <rPh sb="48" eb="50">
      <t>イライ</t>
    </rPh>
    <rPh sb="60" eb="62">
      <t>リユウ</t>
    </rPh>
    <rPh sb="63" eb="65">
      <t>タイショウ</t>
    </rPh>
    <rPh sb="71" eb="73">
      <t>ハンダン</t>
    </rPh>
    <rPh sb="85" eb="89">
      <t>ギョウセイケンサ</t>
    </rPh>
    <rPh sb="90" eb="92">
      <t>ヒツヨウ</t>
    </rPh>
    <rPh sb="92" eb="93">
      <t>セイ</t>
    </rPh>
    <rPh sb="97" eb="99">
      <t>ハンダン</t>
    </rPh>
    <rPh sb="109" eb="111">
      <t>ジュケン</t>
    </rPh>
    <phoneticPr fontId="2"/>
  </si>
  <si>
    <t>②</t>
    <phoneticPr fontId="2"/>
  </si>
  <si>
    <t>愛知花子</t>
    <rPh sb="0" eb="2">
      <t>アイチ</t>
    </rPh>
    <rPh sb="2" eb="4">
      <t>ハナコ</t>
    </rPh>
    <phoneticPr fontId="2"/>
  </si>
  <si>
    <t>発熱等の症状を呈するが、経過観察となったため。</t>
    <rPh sb="0" eb="2">
      <t>ハツネツ</t>
    </rPh>
    <rPh sb="2" eb="3">
      <t>トウ</t>
    </rPh>
    <rPh sb="4" eb="6">
      <t>ショウジョウ</t>
    </rPh>
    <rPh sb="7" eb="8">
      <t>テイ</t>
    </rPh>
    <rPh sb="12" eb="14">
      <t>ケイカ</t>
    </rPh>
    <rPh sb="14" eb="16">
      <t>カンサツ</t>
    </rPh>
    <phoneticPr fontId="2"/>
  </si>
  <si>
    <t/>
  </si>
  <si>
    <t>令和４年４月１日から令和５年３月３１日分</t>
    <rPh sb="0" eb="2">
      <t>レイワ</t>
    </rPh>
    <rPh sb="3" eb="4">
      <t>ネン</t>
    </rPh>
    <rPh sb="5" eb="6">
      <t>ガツ</t>
    </rPh>
    <rPh sb="7" eb="8">
      <t>ニチ</t>
    </rPh>
    <rPh sb="10" eb="12">
      <t>レイワ</t>
    </rPh>
    <rPh sb="13" eb="14">
      <t>ネン</t>
    </rPh>
    <rPh sb="15" eb="16">
      <t>ガツ</t>
    </rPh>
    <rPh sb="18" eb="19">
      <t>ニチ</t>
    </rPh>
    <rPh sb="19" eb="20">
      <t>ブン</t>
    </rPh>
    <phoneticPr fontId="2"/>
  </si>
  <si>
    <t>令和５年４月１日から令和５年５月７日分</t>
    <rPh sb="0" eb="2">
      <t>レイワ</t>
    </rPh>
    <rPh sb="3" eb="4">
      <t>ネン</t>
    </rPh>
    <rPh sb="5" eb="6">
      <t>ガツ</t>
    </rPh>
    <rPh sb="7" eb="8">
      <t>ニチ</t>
    </rPh>
    <rPh sb="10" eb="12">
      <t>レイワ</t>
    </rPh>
    <rPh sb="13" eb="14">
      <t>ネン</t>
    </rPh>
    <rPh sb="15" eb="16">
      <t>ガツ</t>
    </rPh>
    <rPh sb="17" eb="18">
      <t>ニチ</t>
    </rPh>
    <rPh sb="18" eb="19">
      <t>ブン</t>
    </rPh>
    <phoneticPr fontId="2"/>
  </si>
  <si>
    <t>(2.1更新　２類版)</t>
    <rPh sb="4" eb="6">
      <t>コウシン</t>
    </rPh>
    <rPh sb="8" eb="9">
      <t>ルイ</t>
    </rPh>
    <phoneticPr fontId="2"/>
  </si>
  <si>
    <t>(2.21更新　２類版)</t>
    <rPh sb="5" eb="7">
      <t>コウシン</t>
    </rPh>
    <rPh sb="9" eb="10">
      <t>ルイ</t>
    </rPh>
    <rPh sb="10" eb="11">
      <t>バン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</si>
</sst>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0&quot;円&quot;"/>
    <numFmt numFmtId="178" formatCode="#,##0_ &quot;円&quot;"/>
    <numFmt numFmtId="179" formatCode="\(@\)"/>
  </numFmts>
  <fonts count="30">
    <font>
      <sz val="11"/>
      <color theme="1"/>
      <name val="Yu Gothic"/>
      <family val="2"/>
      <scheme val="minor"/>
    </font>
    <font>
      <b/>
      <sz val="13"/>
      <color theme="3"/>
      <name val="Yu Gothic"/>
      <family val="2"/>
      <charset val="128"/>
      <scheme val="minor"/>
    </font>
    <font>
      <sz val="6"/>
      <name val="Yu Gothic"/>
      <family val="3"/>
      <charset val="128"/>
      <scheme val="minor"/>
    </font>
    <font>
      <sz val="14"/>
      <color theme="1"/>
      <name val="Yu Gothic"/>
      <family val="2"/>
      <scheme val="minor"/>
    </font>
    <font>
      <sz val="14"/>
      <color theme="1"/>
      <name val="Yu Gothic"/>
      <family val="3"/>
      <charset val="128"/>
      <scheme val="minor"/>
    </font>
    <font>
      <b/>
      <u/>
      <sz val="14"/>
      <color rgb="FFFF0000"/>
      <name val="Yu Gothic"/>
      <family val="3"/>
      <charset val="128"/>
      <scheme val="minor"/>
    </font>
    <font>
      <u/>
      <sz val="11"/>
      <color theme="10"/>
      <name val="Yu Gothic"/>
      <family val="2"/>
      <scheme val="minor"/>
    </font>
    <font>
      <strike/>
      <sz val="14"/>
      <color rgb="FFFF0000"/>
      <name val="Yu Gothic"/>
      <family val="3"/>
      <charset val="128"/>
      <scheme val="minor"/>
    </font>
    <font>
      <sz val="14"/>
      <color rgb="FFFF0000"/>
      <name val="Yu Gothic"/>
      <family val="3"/>
      <charset val="128"/>
      <scheme val="minor"/>
    </font>
    <font>
      <sz val="14"/>
      <name val="Yu Gothic"/>
      <family val="3"/>
      <charset val="128"/>
      <scheme val="minor"/>
    </font>
    <font>
      <sz val="14"/>
      <color theme="1"/>
      <name val="ＭＳ ゴシック"/>
      <family val="3"/>
      <charset val="128"/>
    </font>
    <font>
      <sz val="11"/>
      <color theme="1"/>
      <name val="Yu Gothic"/>
      <family val="3"/>
      <charset val="128"/>
      <scheme val="minor"/>
    </font>
    <font>
      <sz val="14"/>
      <color rgb="FFFF0000"/>
      <name val="Yu Gothic"/>
      <family val="2"/>
      <scheme val="minor"/>
    </font>
    <font>
      <sz val="16"/>
      <color theme="1"/>
      <name val="ＭＳ ゴシック"/>
      <family val="3"/>
      <charset val="128"/>
    </font>
    <font>
      <sz val="20"/>
      <color theme="1"/>
      <name val="ＭＳ ゴシック"/>
      <family val="3"/>
      <charset val="128"/>
    </font>
    <font>
      <sz val="12"/>
      <color theme="1"/>
      <name val="ＭＳ 明朝"/>
      <family val="1"/>
      <charset val="128"/>
    </font>
    <font>
      <sz val="11"/>
      <name val="ＭＳ 明朝"/>
      <family val="1"/>
      <charset val="128"/>
    </font>
    <font>
      <sz val="12"/>
      <name val="ＭＳ 明朝"/>
      <family val="1"/>
      <charset val="128"/>
    </font>
    <font>
      <sz val="6"/>
      <name val="ＭＳ Ｐゴシック"/>
      <family val="3"/>
      <charset val="128"/>
    </font>
    <font>
      <sz val="16"/>
      <color rgb="FFFF0000"/>
      <name val="ＭＳ ゴシック"/>
      <family val="3"/>
      <charset val="128"/>
    </font>
    <font>
      <sz val="14"/>
      <color theme="1"/>
      <name val="Yu Gothic Light"/>
      <family val="3"/>
      <charset val="128"/>
      <scheme val="major"/>
    </font>
    <font>
      <sz val="14"/>
      <name val="Yu Gothic Light"/>
      <family val="3"/>
      <charset val="128"/>
      <scheme val="major"/>
    </font>
    <font>
      <sz val="22"/>
      <color theme="1"/>
      <name val="ＭＳ ゴシック"/>
      <family val="3"/>
      <charset val="128"/>
    </font>
    <font>
      <sz val="24"/>
      <color theme="1"/>
      <name val="ＭＳ ゴシック"/>
      <family val="3"/>
      <charset val="128"/>
    </font>
    <font>
      <sz val="12"/>
      <color theme="1"/>
      <name val="Yu Gothic"/>
      <family val="3"/>
      <charset val="128"/>
      <scheme val="minor"/>
    </font>
    <font>
      <sz val="16"/>
      <color theme="1"/>
      <name val="Yu Gothic"/>
      <family val="3"/>
      <charset val="128"/>
      <scheme val="minor"/>
    </font>
    <font>
      <sz val="14"/>
      <color rgb="FFFF0000"/>
      <name val="ＭＳ ゴシック"/>
      <family val="3"/>
      <charset val="128"/>
    </font>
    <font>
      <sz val="12"/>
      <name val="Yu Gothic"/>
      <family val="3"/>
      <charset val="128"/>
      <scheme val="minor"/>
    </font>
    <font>
      <sz val="14"/>
      <color rgb="FFFF0000"/>
      <name val="ＭＳ Ｐ明朝"/>
      <family val="1"/>
      <charset val="128"/>
    </font>
    <font>
      <sz val="14"/>
      <color theme="1"/>
      <name val="ＭＳ Ｐ明朝"/>
      <family val="1"/>
      <charset val="128"/>
    </font>
  </fonts>
  <fills count="3">
    <fill>
      <patternFill patternType="none"/>
    </fill>
    <fill>
      <patternFill patternType="gray125"/>
    </fill>
    <fill>
      <patternFill patternType="solid">
        <fgColor theme="4" tint="0.79998168889431442"/>
        <bgColor indexed="64"/>
      </patternFill>
    </fill>
  </fills>
  <borders count="22">
    <border>
      <left/>
      <right/>
      <top/>
      <bottom/>
      <diagonal/>
    </border>
    <border>
      <left/>
      <right/>
      <top/>
      <bottom style="thin">
        <color auto="1"/>
      </bottom>
      <diagonal/>
    </border>
    <border>
      <left/>
      <right/>
      <top style="thin">
        <color auto="1"/>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bottom/>
      <diagonal/>
    </border>
    <border>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diagonalUp="1">
      <left style="thin">
        <color auto="1"/>
      </left>
      <right style="thin">
        <color auto="1"/>
      </right>
      <top style="thin">
        <color auto="1"/>
      </top>
      <bottom style="thin">
        <color auto="1"/>
      </bottom>
      <diagonal style="thin">
        <color auto="1"/>
      </diagonal>
    </border>
    <border>
      <left style="thin">
        <color indexed="64"/>
      </left>
      <right style="hair">
        <color auto="1"/>
      </right>
      <top style="thin">
        <color indexed="64"/>
      </top>
      <bottom style="thin">
        <color indexed="64"/>
      </bottom>
      <diagonal/>
    </border>
    <border>
      <left style="hair">
        <color auto="1"/>
      </left>
      <right style="hair">
        <color auto="1"/>
      </right>
      <top style="thin">
        <color indexed="64"/>
      </top>
      <bottom style="thin">
        <color indexed="64"/>
      </bottom>
      <diagonal/>
    </border>
    <border>
      <left style="hair">
        <color auto="1"/>
      </left>
      <right style="thin">
        <color indexed="64"/>
      </right>
      <top style="thin">
        <color indexed="64"/>
      </top>
      <bottom style="thin">
        <color indexed="64"/>
      </bottom>
      <diagonal/>
    </border>
    <border>
      <left/>
      <right style="hair">
        <color auto="1"/>
      </right>
      <top style="thin">
        <color auto="1"/>
      </top>
      <bottom style="thin">
        <color auto="1"/>
      </bottom>
      <diagonal/>
    </border>
    <border>
      <left style="hair">
        <color auto="1"/>
      </left>
      <right/>
      <top style="thin">
        <color auto="1"/>
      </top>
      <bottom/>
      <diagonal/>
    </border>
    <border>
      <left style="hair">
        <color auto="1"/>
      </left>
      <right/>
      <top/>
      <bottom style="thin">
        <color auto="1"/>
      </bottom>
      <diagonal/>
    </border>
  </borders>
  <cellStyleXfs count="2">
    <xf numFmtId="0" fontId="0" fillId="0" borderId="0"/>
    <xf numFmtId="0" fontId="6" fillId="0" borderId="0" applyNumberFormat="0" applyFill="0" applyBorder="0" applyAlignment="0" applyProtection="0"/>
  </cellStyleXfs>
  <cellXfs count="436">
    <xf numFmtId="0" fontId="0" fillId="0" borderId="0" xfId="0"/>
    <xf numFmtId="0" fontId="0" fillId="0" borderId="0" xfId="0" applyAlignment="1">
      <alignment vertical="center"/>
    </xf>
    <xf numFmtId="0" fontId="4" fillId="0" borderId="0" xfId="0" applyFont="1" applyAlignment="1">
      <alignment vertical="center"/>
    </xf>
    <xf numFmtId="0" fontId="4" fillId="0" borderId="0" xfId="0" applyFont="1" applyAlignment="1">
      <alignment vertical="center" shrinkToFit="1"/>
    </xf>
    <xf numFmtId="0" fontId="4" fillId="0" borderId="0" xfId="0" applyFont="1" applyAlignment="1">
      <alignment horizontal="center" vertical="center" shrinkToFit="1"/>
    </xf>
    <xf numFmtId="0" fontId="4" fillId="0" borderId="3" xfId="0" applyFont="1" applyBorder="1" applyAlignment="1">
      <alignment horizontal="center" vertical="center" shrinkToFit="1"/>
    </xf>
    <xf numFmtId="0" fontId="3" fillId="0" borderId="0" xfId="0" applyFont="1" applyAlignment="1">
      <alignment vertical="center" shrinkToFit="1"/>
    </xf>
    <xf numFmtId="0" fontId="3" fillId="0" borderId="0" xfId="0" applyFont="1" applyAlignment="1">
      <alignment horizontal="center" vertical="center" shrinkToFit="1"/>
    </xf>
    <xf numFmtId="0" fontId="3" fillId="0" borderId="0" xfId="0" applyFont="1" applyAlignment="1">
      <alignment vertical="center"/>
    </xf>
    <xf numFmtId="0" fontId="4" fillId="0" borderId="0" xfId="0" applyFont="1" applyAlignment="1">
      <alignment vertical="center" shrinkToFit="1"/>
    </xf>
    <xf numFmtId="0" fontId="4" fillId="0" borderId="3" xfId="0" applyFont="1" applyBorder="1" applyAlignment="1">
      <alignment vertical="center" shrinkToFit="1"/>
    </xf>
    <xf numFmtId="0" fontId="7" fillId="0" borderId="3" xfId="0" applyFont="1" applyBorder="1" applyAlignment="1">
      <alignment horizontal="center" vertical="center" shrinkToFit="1"/>
    </xf>
    <xf numFmtId="176" fontId="4" fillId="0" borderId="3" xfId="0" applyNumberFormat="1" applyFont="1" applyBorder="1" applyAlignment="1">
      <alignment vertical="center" shrinkToFit="1"/>
    </xf>
    <xf numFmtId="176" fontId="8" fillId="0" borderId="3" xfId="0" applyNumberFormat="1" applyFont="1" applyBorder="1" applyAlignment="1">
      <alignment horizontal="center" vertical="center" shrinkToFit="1"/>
    </xf>
    <xf numFmtId="176" fontId="9" fillId="0" borderId="3" xfId="0" applyNumberFormat="1" applyFont="1" applyBorder="1" applyAlignment="1">
      <alignment horizontal="center" vertical="center" shrinkToFit="1"/>
    </xf>
    <xf numFmtId="0" fontId="7" fillId="0" borderId="15" xfId="0" applyFont="1" applyBorder="1" applyAlignment="1">
      <alignment horizontal="center" vertical="center" shrinkToFit="1"/>
    </xf>
    <xf numFmtId="0" fontId="4" fillId="0" borderId="10" xfId="0" applyFont="1" applyBorder="1" applyAlignment="1">
      <alignment vertical="center" shrinkToFit="1"/>
    </xf>
    <xf numFmtId="0" fontId="4" fillId="0" borderId="0" xfId="0" applyFont="1" applyBorder="1" applyAlignment="1">
      <alignment horizontal="center" vertical="center" shrinkToFit="1"/>
    </xf>
    <xf numFmtId="0" fontId="4" fillId="0" borderId="0" xfId="0" applyFont="1" applyBorder="1" applyAlignment="1">
      <alignment vertical="center" shrinkToFit="1"/>
    </xf>
    <xf numFmtId="0" fontId="4" fillId="0" borderId="10" xfId="0" applyFont="1" applyBorder="1" applyAlignment="1">
      <alignment horizontal="center" vertical="center" shrinkToFit="1"/>
    </xf>
    <xf numFmtId="0" fontId="7" fillId="0" borderId="0" xfId="0" applyFont="1" applyBorder="1" applyAlignment="1">
      <alignment horizontal="center" vertical="center" shrinkToFit="1"/>
    </xf>
    <xf numFmtId="0" fontId="8" fillId="0" borderId="0" xfId="0" applyFont="1" applyAlignment="1">
      <alignment vertical="center"/>
    </xf>
    <xf numFmtId="0" fontId="3" fillId="0" borderId="3" xfId="0" applyFont="1" applyBorder="1" applyAlignment="1">
      <alignment horizontal="center" vertical="center" shrinkToFit="1"/>
    </xf>
    <xf numFmtId="0" fontId="3" fillId="0" borderId="3" xfId="0" applyFont="1" applyBorder="1" applyAlignment="1">
      <alignment vertical="center" shrinkToFit="1"/>
    </xf>
    <xf numFmtId="0" fontId="12" fillId="0" borderId="0" xfId="0" applyFont="1" applyAlignment="1">
      <alignment vertical="center"/>
    </xf>
    <xf numFmtId="0" fontId="4" fillId="0" borderId="0" xfId="0" applyFont="1" applyAlignment="1">
      <alignment horizontal="left" vertical="center"/>
    </xf>
    <xf numFmtId="0" fontId="3" fillId="0" borderId="2" xfId="0" applyFont="1" applyBorder="1" applyAlignment="1">
      <alignment vertical="center" shrinkToFit="1"/>
    </xf>
    <xf numFmtId="0" fontId="3" fillId="0" borderId="2" xfId="0" applyFont="1" applyBorder="1" applyAlignment="1">
      <alignment horizontal="center" vertical="center" shrinkToFit="1"/>
    </xf>
    <xf numFmtId="0" fontId="3" fillId="0" borderId="5" xfId="0" applyFont="1" applyBorder="1" applyAlignment="1">
      <alignment vertical="center" shrinkToFit="1"/>
    </xf>
    <xf numFmtId="0" fontId="3" fillId="0" borderId="0" xfId="0" applyFont="1" applyBorder="1" applyAlignment="1">
      <alignment vertical="center" shrinkToFit="1"/>
    </xf>
    <xf numFmtId="0" fontId="3" fillId="0" borderId="0" xfId="0" applyFont="1" applyBorder="1" applyAlignment="1">
      <alignment horizontal="center" vertical="center" shrinkToFit="1"/>
    </xf>
    <xf numFmtId="0" fontId="4" fillId="2" borderId="0" xfId="0" applyFont="1" applyFill="1" applyBorder="1" applyAlignment="1">
      <alignment horizontal="center" vertical="center" shrinkToFit="1"/>
    </xf>
    <xf numFmtId="0" fontId="3" fillId="2" borderId="0" xfId="0" applyFont="1" applyFill="1" applyBorder="1" applyAlignment="1">
      <alignment horizontal="center" vertical="center" shrinkToFit="1"/>
    </xf>
    <xf numFmtId="0" fontId="16" fillId="0" borderId="0" xfId="0" applyFont="1" applyAlignment="1">
      <alignment vertical="center"/>
    </xf>
    <xf numFmtId="0" fontId="0" fillId="0" borderId="0" xfId="0" applyBorder="1" applyAlignment="1">
      <alignment vertical="center" shrinkToFit="1"/>
    </xf>
    <xf numFmtId="0" fontId="16" fillId="0" borderId="0" xfId="0" applyFont="1" applyBorder="1" applyAlignment="1">
      <alignment vertical="center"/>
    </xf>
    <xf numFmtId="0" fontId="4" fillId="0" borderId="0" xfId="0" applyFont="1" applyFill="1" applyBorder="1" applyAlignment="1">
      <alignment vertical="center" shrinkToFit="1"/>
    </xf>
    <xf numFmtId="0" fontId="16" fillId="0" borderId="0" xfId="0" applyFont="1" applyFill="1" applyBorder="1" applyAlignment="1">
      <alignment vertical="center"/>
    </xf>
    <xf numFmtId="0" fontId="17" fillId="0" borderId="0" xfId="0" applyFont="1" applyFill="1" applyBorder="1" applyAlignment="1">
      <alignment horizontal="left" vertical="center" shrinkToFit="1"/>
    </xf>
    <xf numFmtId="0" fontId="15" fillId="0" borderId="0" xfId="0" applyFont="1" applyFill="1" applyBorder="1" applyAlignment="1">
      <alignment vertical="center" shrinkToFit="1"/>
    </xf>
    <xf numFmtId="0" fontId="16" fillId="0" borderId="0" xfId="0" applyFont="1" applyFill="1" applyBorder="1" applyAlignment="1">
      <alignment vertical="center" shrinkToFit="1"/>
    </xf>
    <xf numFmtId="0" fontId="4" fillId="0" borderId="0" xfId="0" applyFont="1" applyBorder="1" applyAlignment="1">
      <alignment horizontal="right" vertical="center" shrinkToFit="1"/>
    </xf>
    <xf numFmtId="0" fontId="0" fillId="0" borderId="0" xfId="0" applyBorder="1" applyAlignment="1">
      <alignment horizontal="right" vertical="center" shrinkToFit="1"/>
    </xf>
    <xf numFmtId="0" fontId="3" fillId="0" borderId="3" xfId="0" applyFont="1" applyBorder="1" applyAlignment="1">
      <alignment horizontal="right" vertical="center"/>
    </xf>
    <xf numFmtId="0" fontId="4" fillId="0" borderId="3" xfId="0" applyFont="1" applyBorder="1" applyAlignment="1">
      <alignment horizontal="right" vertical="center"/>
    </xf>
    <xf numFmtId="0" fontId="3" fillId="0" borderId="3" xfId="0" applyFont="1" applyBorder="1" applyAlignment="1">
      <alignment vertical="center"/>
    </xf>
    <xf numFmtId="0" fontId="3" fillId="0" borderId="3" xfId="0" applyFont="1" applyBorder="1" applyAlignment="1">
      <alignment horizontal="center" vertical="center"/>
    </xf>
    <xf numFmtId="0" fontId="13" fillId="0" borderId="0" xfId="0" applyFont="1" applyAlignment="1">
      <alignment vertical="center"/>
    </xf>
    <xf numFmtId="0" fontId="21" fillId="2" borderId="16" xfId="0" applyFont="1" applyFill="1" applyBorder="1" applyAlignment="1" applyProtection="1">
      <alignment horizontal="center" vertical="center"/>
      <protection locked="0"/>
    </xf>
    <xf numFmtId="0" fontId="20" fillId="2" borderId="19" xfId="0" applyFont="1" applyFill="1" applyBorder="1" applyAlignment="1" applyProtection="1">
      <alignment horizontal="center" vertical="center" shrinkToFit="1"/>
      <protection locked="0"/>
    </xf>
    <xf numFmtId="0" fontId="20" fillId="2" borderId="17" xfId="0" applyFont="1" applyFill="1" applyBorder="1" applyAlignment="1" applyProtection="1">
      <alignment horizontal="center" vertical="center" shrinkToFit="1"/>
      <protection locked="0"/>
    </xf>
    <xf numFmtId="0" fontId="21" fillId="2" borderId="18" xfId="0" applyFont="1" applyFill="1" applyBorder="1" applyAlignment="1" applyProtection="1">
      <alignment horizontal="center" vertical="center" shrinkToFit="1"/>
      <protection locked="0"/>
    </xf>
    <xf numFmtId="0" fontId="4" fillId="0" borderId="3" xfId="0" applyFont="1" applyBorder="1" applyAlignment="1">
      <alignment horizontal="left" vertical="center"/>
    </xf>
    <xf numFmtId="0" fontId="4" fillId="0" borderId="3" xfId="0" applyFont="1" applyBorder="1" applyAlignment="1">
      <alignment vertical="center"/>
    </xf>
    <xf numFmtId="0" fontId="4" fillId="0" borderId="0" xfId="0" applyFont="1"/>
    <xf numFmtId="0" fontId="0" fillId="0" borderId="0" xfId="0" applyBorder="1" applyAlignment="1">
      <alignment horizontal="center" vertical="center" shrinkToFit="1"/>
    </xf>
    <xf numFmtId="0" fontId="4" fillId="0" borderId="0" xfId="0" applyFont="1" applyAlignment="1">
      <alignment horizontal="left"/>
    </xf>
    <xf numFmtId="0" fontId="4" fillId="0" borderId="0" xfId="0" applyFont="1" applyBorder="1"/>
    <xf numFmtId="177" fontId="0" fillId="0" borderId="0" xfId="0" applyNumberFormat="1" applyBorder="1" applyAlignment="1">
      <alignment horizontal="right" vertical="center"/>
    </xf>
    <xf numFmtId="0" fontId="4" fillId="0" borderId="0" xfId="0" applyFont="1" applyAlignment="1">
      <alignment horizontal="center" vertical="center" shrinkToFit="1"/>
    </xf>
    <xf numFmtId="0" fontId="4" fillId="0" borderId="0" xfId="0" applyFont="1" applyAlignment="1">
      <alignment vertical="center" shrinkToFit="1"/>
    </xf>
    <xf numFmtId="0" fontId="3" fillId="0" borderId="0" xfId="0" applyFont="1" applyAlignment="1">
      <alignment vertical="center" shrinkToFit="1"/>
    </xf>
    <xf numFmtId="0" fontId="3" fillId="0" borderId="3" xfId="0" applyFont="1" applyBorder="1" applyAlignment="1">
      <alignment horizontal="center" vertical="center" shrinkToFit="1"/>
    </xf>
    <xf numFmtId="0" fontId="3" fillId="0" borderId="0" xfId="0" applyFont="1" applyFill="1" applyBorder="1" applyAlignment="1">
      <alignment horizontal="center" vertical="center" shrinkToFit="1"/>
    </xf>
    <xf numFmtId="177" fontId="0" fillId="0" borderId="0" xfId="0" applyNumberFormat="1" applyBorder="1" applyAlignment="1">
      <alignment horizontal="right" vertical="center"/>
    </xf>
    <xf numFmtId="0" fontId="0" fillId="0" borderId="0" xfId="0" applyBorder="1" applyAlignment="1">
      <alignment vertical="center"/>
    </xf>
    <xf numFmtId="0" fontId="4" fillId="0" borderId="0" xfId="0" applyFont="1" applyBorder="1" applyAlignment="1">
      <alignment horizontal="center" vertical="center"/>
    </xf>
    <xf numFmtId="0" fontId="0" fillId="0" borderId="0" xfId="0" applyBorder="1" applyAlignment="1">
      <alignment horizontal="center" vertical="center"/>
    </xf>
    <xf numFmtId="177" fontId="4" fillId="0" borderId="0" xfId="0" applyNumberFormat="1" applyFont="1" applyBorder="1" applyAlignment="1">
      <alignment horizontal="right" vertical="center" shrinkToFit="1"/>
    </xf>
    <xf numFmtId="0" fontId="0" fillId="0" borderId="0" xfId="0" applyFill="1" applyBorder="1" applyAlignment="1">
      <alignment vertical="center" shrinkToFit="1"/>
    </xf>
    <xf numFmtId="0" fontId="4" fillId="0" borderId="14" xfId="0" applyFont="1" applyBorder="1" applyAlignment="1">
      <alignment horizontal="left" vertical="center"/>
    </xf>
    <xf numFmtId="0" fontId="3" fillId="0" borderId="0" xfId="0" applyFont="1" applyAlignment="1">
      <alignment vertical="center" shrinkToFit="1"/>
    </xf>
    <xf numFmtId="0" fontId="4" fillId="0" borderId="0" xfId="0" applyFont="1" applyAlignment="1">
      <alignment vertical="center" shrinkToFit="1"/>
    </xf>
    <xf numFmtId="177" fontId="3" fillId="0" borderId="0" xfId="0" applyNumberFormat="1" applyFont="1" applyBorder="1" applyAlignment="1">
      <alignment vertical="center" shrinkToFit="1"/>
    </xf>
    <xf numFmtId="177" fontId="0" fillId="0" borderId="0" xfId="0" applyNumberFormat="1" applyBorder="1" applyAlignment="1">
      <alignment vertical="center" shrinkToFit="1"/>
    </xf>
    <xf numFmtId="0" fontId="3" fillId="0" borderId="0" xfId="0" applyFont="1" applyBorder="1" applyAlignment="1">
      <alignment horizontal="left" vertical="center" shrinkToFit="1"/>
    </xf>
    <xf numFmtId="0" fontId="3" fillId="0" borderId="0" xfId="0" applyFont="1" applyBorder="1" applyAlignment="1">
      <alignment horizontal="left" vertical="center"/>
    </xf>
    <xf numFmtId="0" fontId="25" fillId="0" borderId="0" xfId="0" applyFont="1" applyAlignment="1">
      <alignment horizontal="left" vertical="center"/>
    </xf>
    <xf numFmtId="0" fontId="10" fillId="0" borderId="0" xfId="0" applyFont="1" applyAlignment="1">
      <alignment vertical="center"/>
    </xf>
    <xf numFmtId="0" fontId="20" fillId="2" borderId="16" xfId="0" applyFont="1" applyFill="1" applyBorder="1" applyAlignment="1" applyProtection="1">
      <alignment horizontal="center" vertical="center" shrinkToFit="1"/>
      <protection locked="0"/>
    </xf>
    <xf numFmtId="0" fontId="3" fillId="2" borderId="2" xfId="0" applyFont="1" applyFill="1" applyBorder="1" applyAlignment="1" applyProtection="1">
      <alignment horizontal="center" vertical="center" shrinkToFit="1"/>
      <protection locked="0"/>
    </xf>
    <xf numFmtId="0" fontId="4" fillId="0" borderId="0" xfId="0" applyFont="1" applyProtection="1">
      <protection locked="0"/>
    </xf>
    <xf numFmtId="0" fontId="21" fillId="2" borderId="17" xfId="0" applyFont="1" applyFill="1" applyBorder="1" applyAlignment="1" applyProtection="1">
      <alignment horizontal="center" vertical="center"/>
      <protection locked="0"/>
    </xf>
    <xf numFmtId="0" fontId="21" fillId="2" borderId="18" xfId="0" applyFont="1" applyFill="1" applyBorder="1" applyAlignment="1" applyProtection="1">
      <alignment horizontal="center" vertical="center"/>
      <protection locked="0"/>
    </xf>
    <xf numFmtId="0" fontId="20" fillId="2" borderId="18" xfId="0" applyFont="1" applyFill="1" applyBorder="1" applyAlignment="1" applyProtection="1">
      <alignment horizontal="center" vertical="center" shrinkToFit="1"/>
      <protection locked="0"/>
    </xf>
    <xf numFmtId="0" fontId="8" fillId="0" borderId="0" xfId="0" applyFont="1"/>
    <xf numFmtId="0" fontId="4" fillId="0" borderId="0" xfId="0" applyFont="1" applyFill="1" applyAlignment="1">
      <alignment horizontal="center" vertical="center" shrinkToFit="1"/>
    </xf>
    <xf numFmtId="0" fontId="4" fillId="0" borderId="0" xfId="0" applyFont="1" applyFill="1" applyAlignment="1">
      <alignment vertical="center" shrinkToFit="1"/>
    </xf>
    <xf numFmtId="177" fontId="14" fillId="0" borderId="4" xfId="0" applyNumberFormat="1" applyFont="1" applyBorder="1" applyAlignment="1">
      <alignment horizontal="center" vertical="center" shrinkToFit="1"/>
    </xf>
    <xf numFmtId="0" fontId="14" fillId="0" borderId="2" xfId="0" applyFont="1" applyBorder="1" applyAlignment="1">
      <alignment horizontal="center" vertical="center" shrinkToFit="1"/>
    </xf>
    <xf numFmtId="0" fontId="14" fillId="0" borderId="5" xfId="0" applyFont="1" applyBorder="1" applyAlignment="1">
      <alignment horizontal="center" vertical="center" shrinkToFit="1"/>
    </xf>
    <xf numFmtId="0" fontId="14" fillId="0" borderId="6" xfId="0" applyFont="1" applyBorder="1" applyAlignment="1">
      <alignment horizontal="center" vertical="center" shrinkToFit="1"/>
    </xf>
    <xf numFmtId="0" fontId="14" fillId="0" borderId="1" xfId="0" applyFont="1" applyBorder="1" applyAlignment="1">
      <alignment horizontal="center" vertical="center" shrinkToFit="1"/>
    </xf>
    <xf numFmtId="0" fontId="14" fillId="0" borderId="7" xfId="0" applyFont="1" applyBorder="1" applyAlignment="1">
      <alignment horizontal="center" vertical="center" shrinkToFit="1"/>
    </xf>
    <xf numFmtId="0" fontId="4" fillId="0" borderId="8" xfId="0" applyFont="1" applyBorder="1" applyAlignment="1">
      <alignment horizontal="center" vertical="center" shrinkToFit="1"/>
    </xf>
    <xf numFmtId="0" fontId="3" fillId="0" borderId="8" xfId="0" applyFont="1" applyBorder="1" applyAlignment="1">
      <alignment horizontal="center" vertical="center" shrinkToFit="1"/>
    </xf>
    <xf numFmtId="0" fontId="3" fillId="0" borderId="9" xfId="0" applyFont="1" applyBorder="1" applyAlignment="1">
      <alignment horizontal="center" vertical="center" shrinkToFit="1"/>
    </xf>
    <xf numFmtId="0" fontId="4" fillId="0" borderId="9" xfId="0" applyFont="1" applyBorder="1" applyAlignment="1">
      <alignment horizontal="center" vertical="center" shrinkToFit="1"/>
    </xf>
    <xf numFmtId="0" fontId="3" fillId="2" borderId="4" xfId="0" applyFont="1" applyFill="1" applyBorder="1" applyAlignment="1" applyProtection="1">
      <alignment horizontal="center" vertical="center" shrinkToFit="1"/>
      <protection locked="0"/>
    </xf>
    <xf numFmtId="0" fontId="3" fillId="0" borderId="2" xfId="0" applyFont="1" applyBorder="1" applyAlignment="1" applyProtection="1">
      <alignment vertical="center" shrinkToFit="1"/>
      <protection locked="0"/>
    </xf>
    <xf numFmtId="0" fontId="3" fillId="0" borderId="5" xfId="0" applyFont="1" applyBorder="1" applyAlignment="1" applyProtection="1">
      <alignment vertical="center" shrinkToFit="1"/>
      <protection locked="0"/>
    </xf>
    <xf numFmtId="0" fontId="3" fillId="0" borderId="6" xfId="0" applyFont="1" applyBorder="1" applyAlignment="1" applyProtection="1">
      <alignment vertical="center" shrinkToFit="1"/>
      <protection locked="0"/>
    </xf>
    <xf numFmtId="0" fontId="3" fillId="0" borderId="1" xfId="0" applyFont="1" applyBorder="1" applyAlignment="1" applyProtection="1">
      <alignment vertical="center" shrinkToFit="1"/>
      <protection locked="0"/>
    </xf>
    <xf numFmtId="0" fontId="3" fillId="0" borderId="7" xfId="0" applyFont="1" applyBorder="1" applyAlignment="1" applyProtection="1">
      <alignment vertical="center" shrinkToFit="1"/>
      <protection locked="0"/>
    </xf>
    <xf numFmtId="0" fontId="4" fillId="2" borderId="4" xfId="0" applyFont="1" applyFill="1" applyBorder="1" applyAlignment="1" applyProtection="1">
      <alignment horizontal="center" vertical="center" shrinkToFit="1"/>
      <protection locked="0"/>
    </xf>
    <xf numFmtId="0" fontId="3" fillId="2" borderId="2" xfId="0" applyFont="1" applyFill="1" applyBorder="1" applyAlignment="1" applyProtection="1">
      <alignment horizontal="center" vertical="center" shrinkToFit="1"/>
      <protection locked="0"/>
    </xf>
    <xf numFmtId="0" fontId="3" fillId="2" borderId="5" xfId="0" applyFont="1" applyFill="1" applyBorder="1" applyAlignment="1" applyProtection="1">
      <alignment horizontal="center" vertical="center" shrinkToFit="1"/>
      <protection locked="0"/>
    </xf>
    <xf numFmtId="0" fontId="3" fillId="2" borderId="6" xfId="0" applyFont="1" applyFill="1" applyBorder="1" applyAlignment="1" applyProtection="1">
      <alignment horizontal="center" vertical="center" shrinkToFit="1"/>
      <protection locked="0"/>
    </xf>
    <xf numFmtId="0" fontId="3" fillId="2" borderId="1" xfId="0" applyFont="1" applyFill="1" applyBorder="1" applyAlignment="1" applyProtection="1">
      <alignment horizontal="center" vertical="center" shrinkToFit="1"/>
      <protection locked="0"/>
    </xf>
    <xf numFmtId="0" fontId="3" fillId="2" borderId="7" xfId="0" applyFont="1" applyFill="1" applyBorder="1" applyAlignment="1" applyProtection="1">
      <alignment horizontal="center" vertical="center" shrinkToFit="1"/>
      <protection locked="0"/>
    </xf>
    <xf numFmtId="0" fontId="21" fillId="0" borderId="12" xfId="0" applyFont="1" applyBorder="1" applyAlignment="1">
      <alignment horizontal="center" vertical="center"/>
    </xf>
    <xf numFmtId="0" fontId="20" fillId="0" borderId="13" xfId="0" applyFont="1" applyBorder="1" applyAlignment="1">
      <alignment horizontal="center" vertical="center"/>
    </xf>
    <xf numFmtId="0" fontId="20" fillId="0" borderId="12" xfId="0" applyFont="1" applyBorder="1" applyAlignment="1">
      <alignment horizontal="center" vertical="center" textRotation="255" shrinkToFit="1"/>
    </xf>
    <xf numFmtId="0" fontId="20" fillId="0" borderId="12" xfId="0" applyFont="1" applyBorder="1" applyAlignment="1">
      <alignment vertical="center"/>
    </xf>
    <xf numFmtId="0" fontId="21" fillId="0" borderId="12" xfId="0" applyFont="1" applyBorder="1" applyAlignment="1">
      <alignment vertical="center" shrinkToFit="1"/>
    </xf>
    <xf numFmtId="0" fontId="20" fillId="0" borderId="13" xfId="0" applyFont="1" applyBorder="1" applyAlignment="1">
      <alignment vertical="center"/>
    </xf>
    <xf numFmtId="0" fontId="20" fillId="0" borderId="14" xfId="0" applyFont="1" applyBorder="1" applyAlignment="1">
      <alignment vertical="center"/>
    </xf>
    <xf numFmtId="0" fontId="21" fillId="2" borderId="3" xfId="0" applyFont="1" applyFill="1" applyBorder="1" applyAlignment="1" applyProtection="1">
      <alignment horizontal="left" vertical="center" shrinkToFit="1"/>
      <protection locked="0"/>
    </xf>
    <xf numFmtId="0" fontId="20" fillId="0" borderId="13" xfId="0" applyFont="1" applyBorder="1" applyAlignment="1">
      <alignment vertical="center" shrinkToFit="1"/>
    </xf>
    <xf numFmtId="177" fontId="4" fillId="0" borderId="4" xfId="0" applyNumberFormat="1" applyFont="1" applyBorder="1" applyAlignment="1">
      <alignment horizontal="right" vertical="center" shrinkToFit="1"/>
    </xf>
    <xf numFmtId="177" fontId="0" fillId="0" borderId="2" xfId="0" applyNumberFormat="1" applyBorder="1" applyAlignment="1">
      <alignment horizontal="right" vertical="center"/>
    </xf>
    <xf numFmtId="177" fontId="0" fillId="0" borderId="5" xfId="0" applyNumberFormat="1" applyBorder="1" applyAlignment="1">
      <alignment horizontal="right" vertical="center"/>
    </xf>
    <xf numFmtId="177" fontId="0" fillId="0" borderId="10" xfId="0" applyNumberFormat="1" applyBorder="1" applyAlignment="1">
      <alignment horizontal="right" vertical="center"/>
    </xf>
    <xf numFmtId="177" fontId="0" fillId="0" borderId="0" xfId="0" applyNumberFormat="1" applyBorder="1" applyAlignment="1">
      <alignment horizontal="right" vertical="center"/>
    </xf>
    <xf numFmtId="177" fontId="0" fillId="0" borderId="11" xfId="0" applyNumberFormat="1" applyBorder="1" applyAlignment="1">
      <alignment horizontal="right" vertical="center"/>
    </xf>
    <xf numFmtId="177" fontId="0" fillId="0" borderId="0" xfId="0" applyNumberFormat="1" applyAlignment="1">
      <alignment horizontal="right" vertical="center"/>
    </xf>
    <xf numFmtId="177" fontId="0" fillId="0" borderId="6" xfId="0" applyNumberFormat="1" applyBorder="1" applyAlignment="1">
      <alignment horizontal="right" vertical="center"/>
    </xf>
    <xf numFmtId="177" fontId="0" fillId="0" borderId="1" xfId="0" applyNumberFormat="1" applyBorder="1" applyAlignment="1">
      <alignment horizontal="right" vertical="center"/>
    </xf>
    <xf numFmtId="177" fontId="0" fillId="0" borderId="7" xfId="0" applyNumberFormat="1" applyBorder="1" applyAlignment="1">
      <alignment horizontal="right" vertical="center"/>
    </xf>
    <xf numFmtId="177" fontId="0" fillId="0" borderId="2" xfId="0" applyNumberFormat="1" applyBorder="1" applyAlignment="1">
      <alignment horizontal="right" vertical="center" shrinkToFit="1"/>
    </xf>
    <xf numFmtId="177" fontId="0" fillId="0" borderId="5" xfId="0" applyNumberFormat="1" applyBorder="1" applyAlignment="1">
      <alignment horizontal="right" vertical="center" shrinkToFit="1"/>
    </xf>
    <xf numFmtId="177" fontId="0" fillId="0" borderId="10" xfId="0" applyNumberFormat="1" applyBorder="1" applyAlignment="1">
      <alignment horizontal="right" vertical="center" shrinkToFit="1"/>
    </xf>
    <xf numFmtId="177" fontId="0" fillId="0" borderId="0" xfId="0" applyNumberFormat="1" applyBorder="1" applyAlignment="1">
      <alignment horizontal="right" vertical="center" shrinkToFit="1"/>
    </xf>
    <xf numFmtId="177" fontId="0" fillId="0" borderId="11" xfId="0" applyNumberFormat="1" applyBorder="1" applyAlignment="1">
      <alignment horizontal="right" vertical="center" shrinkToFit="1"/>
    </xf>
    <xf numFmtId="177" fontId="0" fillId="0" borderId="0" xfId="0" applyNumberFormat="1" applyAlignment="1">
      <alignment horizontal="right" vertical="center" shrinkToFit="1"/>
    </xf>
    <xf numFmtId="177" fontId="0" fillId="0" borderId="6" xfId="0" applyNumberFormat="1" applyBorder="1" applyAlignment="1">
      <alignment horizontal="right" vertical="center" shrinkToFit="1"/>
    </xf>
    <xf numFmtId="177" fontId="0" fillId="0" borderId="1" xfId="0" applyNumberFormat="1" applyBorder="1" applyAlignment="1">
      <alignment horizontal="right" vertical="center" shrinkToFit="1"/>
    </xf>
    <xf numFmtId="177" fontId="0" fillId="0" borderId="7" xfId="0" applyNumberFormat="1" applyBorder="1" applyAlignment="1">
      <alignment horizontal="right" vertical="center" shrinkToFit="1"/>
    </xf>
    <xf numFmtId="177" fontId="4" fillId="0" borderId="3" xfId="0" applyNumberFormat="1" applyFont="1" applyBorder="1" applyAlignment="1">
      <alignment horizontal="right" vertical="center" shrinkToFit="1"/>
    </xf>
    <xf numFmtId="177" fontId="0" fillId="0" borderId="3" xfId="0" applyNumberFormat="1" applyBorder="1" applyAlignment="1">
      <alignment horizontal="right" vertical="center"/>
    </xf>
    <xf numFmtId="0" fontId="20" fillId="0" borderId="12" xfId="0" applyFont="1" applyBorder="1" applyAlignment="1">
      <alignment horizontal="center" vertical="center" shrinkToFit="1"/>
    </xf>
    <xf numFmtId="0" fontId="20" fillId="0" borderId="13" xfId="0" applyFont="1" applyBorder="1" applyAlignment="1">
      <alignment horizontal="center" vertical="center" shrinkToFit="1"/>
    </xf>
    <xf numFmtId="0" fontId="20" fillId="0" borderId="14" xfId="0" applyFont="1" applyBorder="1" applyAlignment="1">
      <alignment horizontal="center" vertical="center" shrinkToFit="1"/>
    </xf>
    <xf numFmtId="0" fontId="4" fillId="0" borderId="3" xfId="0" applyFont="1" applyBorder="1" applyAlignment="1">
      <alignment horizontal="center" vertical="center"/>
    </xf>
    <xf numFmtId="0" fontId="0" fillId="0" borderId="3" xfId="0" applyBorder="1" applyAlignment="1">
      <alignment horizontal="center" vertical="center"/>
    </xf>
    <xf numFmtId="0" fontId="21" fillId="0" borderId="12" xfId="0" applyFont="1" applyBorder="1" applyAlignment="1">
      <alignment vertical="center"/>
    </xf>
    <xf numFmtId="0" fontId="20" fillId="0" borderId="12" xfId="0" applyFont="1" applyBorder="1" applyAlignment="1">
      <alignment vertical="center" shrinkToFit="1"/>
    </xf>
    <xf numFmtId="0" fontId="20" fillId="2" borderId="12" xfId="0" applyFont="1" applyFill="1" applyBorder="1" applyAlignment="1" applyProtection="1">
      <alignment vertical="center" shrinkToFit="1"/>
      <protection locked="0"/>
    </xf>
    <xf numFmtId="0" fontId="20" fillId="2" borderId="13" xfId="0" applyFont="1" applyFill="1" applyBorder="1" applyAlignment="1" applyProtection="1">
      <alignment vertical="center" shrinkToFit="1"/>
      <protection locked="0"/>
    </xf>
    <xf numFmtId="0" fontId="20" fillId="2" borderId="14" xfId="0" applyFont="1" applyFill="1" applyBorder="1" applyAlignment="1" applyProtection="1">
      <alignment vertical="center" shrinkToFit="1"/>
      <protection locked="0"/>
    </xf>
    <xf numFmtId="0" fontId="4" fillId="2" borderId="8" xfId="0" applyFont="1" applyFill="1" applyBorder="1" applyAlignment="1" applyProtection="1">
      <alignment horizontal="center" vertical="center" shrinkToFit="1"/>
      <protection locked="0"/>
    </xf>
    <xf numFmtId="0" fontId="3" fillId="2" borderId="9" xfId="0" applyFont="1" applyFill="1" applyBorder="1" applyAlignment="1" applyProtection="1">
      <alignment horizontal="center" vertical="center" shrinkToFit="1"/>
      <protection locked="0"/>
    </xf>
    <xf numFmtId="0" fontId="3" fillId="0" borderId="4" xfId="0" applyFont="1" applyBorder="1" applyAlignment="1">
      <alignment horizontal="center" vertical="center" shrinkToFit="1"/>
    </xf>
    <xf numFmtId="0" fontId="3" fillId="0" borderId="6" xfId="0" applyFont="1" applyBorder="1" applyAlignment="1">
      <alignment horizontal="center" vertical="center" shrinkToFit="1"/>
    </xf>
    <xf numFmtId="0" fontId="4" fillId="0" borderId="4" xfId="0" applyFont="1" applyBorder="1" applyAlignment="1">
      <alignment horizontal="center" vertical="center" wrapText="1" shrinkToFit="1"/>
    </xf>
    <xf numFmtId="0" fontId="3" fillId="0" borderId="2" xfId="0" applyFont="1" applyBorder="1" applyAlignment="1">
      <alignment horizontal="center" vertical="center" shrinkToFit="1"/>
    </xf>
    <xf numFmtId="0" fontId="3" fillId="0" borderId="5" xfId="0" applyFont="1" applyBorder="1" applyAlignment="1">
      <alignment horizontal="center" vertical="center" shrinkToFit="1"/>
    </xf>
    <xf numFmtId="0" fontId="3" fillId="0" borderId="1" xfId="0" applyFont="1" applyBorder="1" applyAlignment="1">
      <alignment horizontal="center" vertical="center" shrinkToFit="1"/>
    </xf>
    <xf numFmtId="0" fontId="3" fillId="0" borderId="7" xfId="0" applyFont="1" applyBorder="1" applyAlignment="1">
      <alignment horizontal="center" vertical="center" shrinkToFit="1"/>
    </xf>
    <xf numFmtId="0" fontId="28" fillId="0" borderId="0" xfId="0" applyFont="1" applyAlignment="1">
      <alignment horizontal="left" vertical="center" shrinkToFit="1"/>
    </xf>
    <xf numFmtId="0" fontId="29" fillId="0" borderId="0" xfId="0" applyFont="1" applyAlignment="1">
      <alignment vertical="center" shrinkToFit="1"/>
    </xf>
    <xf numFmtId="0" fontId="5" fillId="0" borderId="0" xfId="0" applyFont="1" applyAlignment="1">
      <alignment horizontal="left" vertical="center" shrinkToFit="1"/>
    </xf>
    <xf numFmtId="0" fontId="3" fillId="0" borderId="0" xfId="0" applyFont="1" applyAlignment="1">
      <alignment vertical="center" shrinkToFit="1"/>
    </xf>
    <xf numFmtId="0" fontId="4" fillId="0" borderId="3" xfId="0" applyFont="1" applyBorder="1" applyAlignment="1">
      <alignment horizontal="center" vertical="center" shrinkToFit="1"/>
    </xf>
    <xf numFmtId="0" fontId="3" fillId="0" borderId="3" xfId="0" applyFont="1" applyBorder="1" applyAlignment="1">
      <alignment horizontal="center" vertical="center" shrinkToFit="1"/>
    </xf>
    <xf numFmtId="0" fontId="4" fillId="2" borderId="3" xfId="0" applyFont="1" applyFill="1" applyBorder="1" applyAlignment="1" applyProtection="1">
      <alignment horizontal="center" vertical="center" shrinkToFit="1"/>
      <protection locked="0"/>
    </xf>
    <xf numFmtId="0" fontId="3" fillId="2" borderId="3" xfId="0" applyFont="1" applyFill="1" applyBorder="1" applyAlignment="1" applyProtection="1">
      <alignment horizontal="center" vertical="center" shrinkToFit="1"/>
      <protection locked="0"/>
    </xf>
    <xf numFmtId="0" fontId="14" fillId="0" borderId="0" xfId="0" applyFont="1" applyAlignment="1">
      <alignment horizontal="center" vertical="center" wrapText="1" shrinkToFit="1"/>
    </xf>
    <xf numFmtId="0" fontId="14" fillId="0" borderId="0" xfId="0" applyFont="1" applyAlignment="1">
      <alignment horizontal="center" vertical="center" shrinkToFit="1"/>
    </xf>
    <xf numFmtId="0" fontId="4" fillId="0" borderId="0" xfId="0" applyFont="1" applyAlignment="1">
      <alignment horizontal="center" vertical="center" shrinkToFit="1"/>
    </xf>
    <xf numFmtId="0" fontId="4" fillId="0" borderId="0" xfId="0" applyFont="1" applyAlignment="1">
      <alignment vertical="center" shrinkToFit="1"/>
    </xf>
    <xf numFmtId="0" fontId="4" fillId="0" borderId="0" xfId="0" applyFont="1" applyFill="1" applyAlignment="1" applyProtection="1">
      <alignment horizontal="center" vertical="center" shrinkToFit="1"/>
      <protection locked="0"/>
    </xf>
    <xf numFmtId="0" fontId="4" fillId="2" borderId="0" xfId="0" applyFont="1" applyFill="1" applyAlignment="1" applyProtection="1">
      <alignment horizontal="center" vertical="center" shrinkToFit="1"/>
      <protection locked="0"/>
    </xf>
    <xf numFmtId="0" fontId="4" fillId="0" borderId="0" xfId="0" applyFont="1" applyAlignment="1" applyProtection="1">
      <alignment horizontal="center" vertical="center" shrinkToFit="1"/>
      <protection locked="0"/>
    </xf>
    <xf numFmtId="0" fontId="4" fillId="0" borderId="0" xfId="0" applyFont="1" applyAlignment="1" applyProtection="1">
      <alignment vertical="center" shrinkToFit="1"/>
      <protection locked="0"/>
    </xf>
    <xf numFmtId="0" fontId="20" fillId="2" borderId="12" xfId="0" applyFont="1" applyFill="1" applyBorder="1" applyAlignment="1" applyProtection="1">
      <alignment horizontal="center" vertical="center"/>
      <protection locked="0"/>
    </xf>
    <xf numFmtId="0" fontId="20" fillId="2" borderId="14" xfId="0" applyFont="1" applyFill="1" applyBorder="1" applyAlignment="1" applyProtection="1">
      <alignment horizontal="center" vertical="center"/>
      <protection locked="0"/>
    </xf>
    <xf numFmtId="0" fontId="3" fillId="0" borderId="4" xfId="0" applyFont="1" applyFill="1" applyBorder="1" applyAlignment="1">
      <alignment horizontal="center" vertical="center" shrinkToFit="1"/>
    </xf>
    <xf numFmtId="0" fontId="3" fillId="0" borderId="2" xfId="0" applyFont="1" applyFill="1" applyBorder="1" applyAlignment="1">
      <alignment vertical="center" shrinkToFit="1"/>
    </xf>
    <xf numFmtId="0" fontId="3" fillId="0" borderId="5" xfId="0" applyFont="1" applyFill="1" applyBorder="1" applyAlignment="1">
      <alignment vertical="center" shrinkToFit="1"/>
    </xf>
    <xf numFmtId="0" fontId="3" fillId="0" borderId="6" xfId="0" applyFont="1" applyFill="1" applyBorder="1" applyAlignment="1">
      <alignment vertical="center" shrinkToFit="1"/>
    </xf>
    <xf numFmtId="0" fontId="3" fillId="0" borderId="1" xfId="0" applyFont="1" applyFill="1" applyBorder="1" applyAlignment="1">
      <alignment vertical="center" shrinkToFit="1"/>
    </xf>
    <xf numFmtId="0" fontId="3" fillId="0" borderId="7" xfId="0" applyFont="1" applyFill="1" applyBorder="1" applyAlignment="1">
      <alignment vertical="center" shrinkToFit="1"/>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4" fillId="0" borderId="4" xfId="0" applyFont="1" applyFill="1" applyBorder="1" applyAlignment="1">
      <alignment horizontal="center" vertical="center" shrinkToFit="1"/>
    </xf>
    <xf numFmtId="0" fontId="3" fillId="0" borderId="2" xfId="0" applyFont="1" applyFill="1" applyBorder="1" applyAlignment="1">
      <alignment horizontal="center" vertical="center" shrinkToFit="1"/>
    </xf>
    <xf numFmtId="0" fontId="3" fillId="0" borderId="5" xfId="0" applyFont="1" applyFill="1" applyBorder="1" applyAlignment="1">
      <alignment horizontal="center" vertical="center" shrinkToFit="1"/>
    </xf>
    <xf numFmtId="0" fontId="3" fillId="0" borderId="6" xfId="0" applyFont="1" applyFill="1" applyBorder="1" applyAlignment="1">
      <alignment horizontal="center" vertical="center" shrinkToFit="1"/>
    </xf>
    <xf numFmtId="0" fontId="3" fillId="0" borderId="1" xfId="0" applyFont="1" applyFill="1" applyBorder="1" applyAlignment="1">
      <alignment horizontal="center" vertical="center" shrinkToFit="1"/>
    </xf>
    <xf numFmtId="0" fontId="3" fillId="0" borderId="7" xfId="0" applyFont="1" applyFill="1" applyBorder="1" applyAlignment="1">
      <alignment horizontal="center" vertical="center" shrinkToFit="1"/>
    </xf>
    <xf numFmtId="0" fontId="3" fillId="0" borderId="9" xfId="0" applyFont="1" applyFill="1" applyBorder="1" applyAlignment="1">
      <alignment horizontal="center" vertical="center" shrinkToFit="1"/>
    </xf>
    <xf numFmtId="0" fontId="4" fillId="0" borderId="20" xfId="0" applyFont="1" applyFill="1" applyBorder="1" applyAlignment="1">
      <alignment vertical="center" wrapText="1" shrinkToFit="1"/>
    </xf>
    <xf numFmtId="0" fontId="3" fillId="0" borderId="2" xfId="0" applyFont="1" applyFill="1" applyBorder="1" applyAlignment="1">
      <alignment vertical="center" wrapText="1" shrinkToFit="1"/>
    </xf>
    <xf numFmtId="0" fontId="3" fillId="0" borderId="5" xfId="0" applyFont="1" applyFill="1" applyBorder="1" applyAlignment="1">
      <alignment vertical="center" wrapText="1" shrinkToFit="1"/>
    </xf>
    <xf numFmtId="0" fontId="3" fillId="0" borderId="21" xfId="0" applyFont="1" applyFill="1" applyBorder="1" applyAlignment="1">
      <alignment vertical="center" wrapText="1" shrinkToFit="1"/>
    </xf>
    <xf numFmtId="0" fontId="3" fillId="0" borderId="1" xfId="0" applyFont="1" applyFill="1" applyBorder="1" applyAlignment="1">
      <alignment vertical="center" wrapText="1" shrinkToFit="1"/>
    </xf>
    <xf numFmtId="0" fontId="3" fillId="0" borderId="7" xfId="0" applyFont="1" applyFill="1" applyBorder="1" applyAlignment="1">
      <alignment vertical="center" wrapText="1" shrinkToFit="1"/>
    </xf>
    <xf numFmtId="0" fontId="4" fillId="0" borderId="20"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5" xfId="0" applyBorder="1" applyAlignment="1">
      <alignment horizontal="center" vertical="center" shrinkToFit="1"/>
    </xf>
    <xf numFmtId="0" fontId="0" fillId="0" borderId="21" xfId="0" applyBorder="1" applyAlignment="1">
      <alignment horizontal="center" vertical="center" shrinkToFit="1"/>
    </xf>
    <xf numFmtId="0" fontId="0" fillId="0" borderId="1" xfId="0" applyBorder="1" applyAlignment="1">
      <alignment horizontal="center" vertical="center" shrinkToFit="1"/>
    </xf>
    <xf numFmtId="0" fontId="0" fillId="0" borderId="7" xfId="0" applyBorder="1" applyAlignment="1">
      <alignment horizontal="center" vertical="center" shrinkToFit="1"/>
    </xf>
    <xf numFmtId="0" fontId="4" fillId="2" borderId="3" xfId="0" applyFont="1" applyFill="1" applyBorder="1" applyAlignment="1" applyProtection="1">
      <alignment vertical="center" shrinkToFit="1"/>
      <protection locked="0"/>
    </xf>
    <xf numFmtId="0" fontId="3" fillId="2" borderId="3" xfId="0" applyFont="1" applyFill="1" applyBorder="1" applyAlignment="1" applyProtection="1">
      <alignment vertical="center" shrinkToFit="1"/>
      <protection locked="0"/>
    </xf>
    <xf numFmtId="0" fontId="6" fillId="2" borderId="3" xfId="1" applyFill="1" applyBorder="1" applyAlignment="1" applyProtection="1">
      <alignment vertical="center" shrinkToFit="1"/>
      <protection locked="0"/>
    </xf>
    <xf numFmtId="0" fontId="4" fillId="0" borderId="12" xfId="0" applyFont="1" applyBorder="1" applyAlignment="1">
      <alignment horizontal="center" vertical="center" shrinkToFit="1"/>
    </xf>
    <xf numFmtId="0" fontId="3" fillId="0" borderId="14" xfId="0" applyFont="1" applyBorder="1" applyAlignment="1">
      <alignment horizontal="center" vertical="center" shrinkToFit="1"/>
    </xf>
    <xf numFmtId="0" fontId="3" fillId="0" borderId="2" xfId="0" applyFont="1" applyBorder="1" applyAlignment="1">
      <alignment vertical="center" wrapText="1" shrinkToFit="1"/>
    </xf>
    <xf numFmtId="0" fontId="3" fillId="0" borderId="5" xfId="0" applyFont="1" applyBorder="1" applyAlignment="1">
      <alignment vertical="center" wrapText="1" shrinkToFit="1"/>
    </xf>
    <xf numFmtId="0" fontId="3" fillId="0" borderId="1" xfId="0" applyFont="1" applyBorder="1" applyAlignment="1">
      <alignment vertical="center" wrapText="1" shrinkToFit="1"/>
    </xf>
    <xf numFmtId="0" fontId="3" fillId="0" borderId="7" xfId="0" applyFont="1" applyBorder="1" applyAlignment="1">
      <alignment vertical="center" wrapText="1" shrinkToFit="1"/>
    </xf>
    <xf numFmtId="0" fontId="3" fillId="0" borderId="14" xfId="0" applyFont="1" applyBorder="1" applyAlignment="1">
      <alignment vertical="center" shrinkToFit="1"/>
    </xf>
    <xf numFmtId="0" fontId="4" fillId="0" borderId="12" xfId="0" applyFont="1" applyBorder="1" applyAlignment="1">
      <alignment horizontal="left" vertical="center"/>
    </xf>
    <xf numFmtId="0" fontId="3" fillId="0" borderId="13" xfId="0" applyFont="1" applyBorder="1" applyAlignment="1">
      <alignment vertical="center"/>
    </xf>
    <xf numFmtId="0" fontId="3" fillId="0" borderId="14" xfId="0" applyFont="1" applyBorder="1" applyAlignment="1">
      <alignment vertical="center"/>
    </xf>
    <xf numFmtId="0" fontId="3" fillId="2" borderId="4" xfId="0" applyFont="1" applyFill="1" applyBorder="1" applyAlignment="1" applyProtection="1">
      <alignment vertical="center" shrinkToFit="1"/>
      <protection locked="0"/>
    </xf>
    <xf numFmtId="0" fontId="0" fillId="2" borderId="2" xfId="0" applyFill="1" applyBorder="1" applyAlignment="1" applyProtection="1">
      <alignment vertical="center" shrinkToFit="1"/>
      <protection locked="0"/>
    </xf>
    <xf numFmtId="0" fontId="0" fillId="2" borderId="5" xfId="0" applyFill="1" applyBorder="1" applyAlignment="1" applyProtection="1">
      <alignment vertical="center" shrinkToFit="1"/>
      <protection locked="0"/>
    </xf>
    <xf numFmtId="0" fontId="0" fillId="0" borderId="6" xfId="0" applyBorder="1" applyAlignment="1" applyProtection="1">
      <alignment vertical="center" shrinkToFit="1"/>
      <protection locked="0"/>
    </xf>
    <xf numFmtId="0" fontId="0" fillId="0" borderId="1" xfId="0" applyBorder="1" applyAlignment="1" applyProtection="1">
      <alignment vertical="center" shrinkToFit="1"/>
      <protection locked="0"/>
    </xf>
    <xf numFmtId="0" fontId="0" fillId="0" borderId="7" xfId="0" applyBorder="1" applyAlignment="1" applyProtection="1">
      <alignment vertical="center" shrinkToFit="1"/>
      <protection locked="0"/>
    </xf>
    <xf numFmtId="0" fontId="3" fillId="0" borderId="12" xfId="0" applyFont="1" applyBorder="1" applyAlignment="1">
      <alignment horizontal="left" vertical="center" shrinkToFit="1"/>
    </xf>
    <xf numFmtId="0" fontId="0" fillId="0" borderId="13" xfId="0" applyBorder="1" applyAlignment="1">
      <alignment vertical="center" shrinkToFit="1"/>
    </xf>
    <xf numFmtId="0" fontId="0" fillId="0" borderId="14" xfId="0" applyBorder="1" applyAlignment="1">
      <alignment vertical="center" shrinkToFit="1"/>
    </xf>
    <xf numFmtId="0" fontId="4" fillId="0" borderId="1" xfId="0" applyFont="1" applyBorder="1" applyAlignment="1">
      <alignment vertical="center"/>
    </xf>
    <xf numFmtId="0" fontId="3" fillId="0" borderId="1" xfId="0" applyFont="1" applyBorder="1" applyAlignment="1">
      <alignment vertical="center"/>
    </xf>
    <xf numFmtId="0" fontId="4" fillId="0" borderId="4" xfId="0" applyFont="1" applyBorder="1" applyAlignment="1">
      <alignment horizontal="center" vertical="center" shrinkToFit="1"/>
    </xf>
    <xf numFmtId="0" fontId="3" fillId="0" borderId="5" xfId="0" applyFont="1" applyBorder="1" applyAlignment="1">
      <alignment vertical="center" shrinkToFit="1"/>
    </xf>
    <xf numFmtId="0" fontId="4" fillId="0" borderId="8" xfId="0" applyFont="1" applyBorder="1" applyAlignment="1">
      <alignment horizontal="center" vertical="center" wrapText="1"/>
    </xf>
    <xf numFmtId="0" fontId="3" fillId="0" borderId="8" xfId="0" applyFont="1" applyBorder="1" applyAlignment="1">
      <alignment vertical="center" wrapText="1"/>
    </xf>
    <xf numFmtId="0" fontId="3" fillId="0" borderId="9" xfId="0" applyFont="1" applyBorder="1" applyAlignment="1">
      <alignment vertical="center" wrapText="1"/>
    </xf>
    <xf numFmtId="0" fontId="4" fillId="0" borderId="8" xfId="0" applyFont="1" applyBorder="1" applyAlignment="1">
      <alignment horizontal="left" vertical="center" wrapText="1"/>
    </xf>
    <xf numFmtId="0" fontId="3" fillId="0" borderId="6" xfId="0" applyFont="1" applyBorder="1" applyAlignment="1">
      <alignment vertical="center" shrinkToFit="1"/>
    </xf>
    <xf numFmtId="0" fontId="3" fillId="0" borderId="7" xfId="0" applyFont="1" applyBorder="1" applyAlignment="1">
      <alignment vertical="center" shrinkToFit="1"/>
    </xf>
    <xf numFmtId="0" fontId="9" fillId="0" borderId="4" xfId="0" applyFont="1" applyBorder="1" applyAlignment="1">
      <alignment horizontal="left" vertical="center" wrapText="1"/>
    </xf>
    <xf numFmtId="0" fontId="9" fillId="0" borderId="2" xfId="0" applyFont="1" applyBorder="1" applyAlignment="1">
      <alignment horizontal="left" vertical="center" wrapText="1"/>
    </xf>
    <xf numFmtId="0" fontId="9" fillId="0" borderId="5" xfId="0" applyFont="1" applyBorder="1" applyAlignment="1">
      <alignment horizontal="left" vertical="center" wrapText="1"/>
    </xf>
    <xf numFmtId="0" fontId="9" fillId="0" borderId="6" xfId="0" applyFont="1" applyBorder="1" applyAlignment="1">
      <alignment horizontal="left" vertical="center" wrapText="1"/>
    </xf>
    <xf numFmtId="0" fontId="9" fillId="0" borderId="1" xfId="0" applyFont="1" applyBorder="1" applyAlignment="1">
      <alignment horizontal="left" vertical="center" wrapText="1"/>
    </xf>
    <xf numFmtId="0" fontId="9" fillId="0" borderId="7" xfId="0" applyFont="1" applyBorder="1" applyAlignment="1">
      <alignment horizontal="left" vertical="center" wrapText="1"/>
    </xf>
    <xf numFmtId="0" fontId="0" fillId="0" borderId="3" xfId="0" applyBorder="1" applyAlignment="1">
      <alignment horizontal="center" vertical="center" shrinkToFit="1"/>
    </xf>
    <xf numFmtId="0" fontId="0" fillId="2" borderId="3" xfId="0" applyFill="1" applyBorder="1" applyAlignment="1" applyProtection="1">
      <alignment horizontal="center" vertical="center" shrinkToFit="1"/>
      <protection locked="0"/>
    </xf>
    <xf numFmtId="177" fontId="3" fillId="2" borderId="3" xfId="0" applyNumberFormat="1" applyFont="1" applyFill="1" applyBorder="1" applyAlignment="1" applyProtection="1">
      <alignment vertical="center" shrinkToFit="1"/>
      <protection locked="0"/>
    </xf>
    <xf numFmtId="177" fontId="0" fillId="2" borderId="3" xfId="0" applyNumberFormat="1" applyFill="1" applyBorder="1" applyAlignment="1" applyProtection="1">
      <alignment vertical="center" shrinkToFit="1"/>
      <protection locked="0"/>
    </xf>
    <xf numFmtId="0" fontId="3" fillId="0" borderId="12" xfId="0" applyFont="1" applyBorder="1" applyAlignment="1">
      <alignment horizontal="center" vertical="center" shrinkToFit="1"/>
    </xf>
    <xf numFmtId="0" fontId="0" fillId="0" borderId="13" xfId="0" applyBorder="1" applyAlignment="1">
      <alignment horizontal="center" vertical="center" shrinkToFit="1"/>
    </xf>
    <xf numFmtId="0" fontId="3" fillId="2" borderId="12" xfId="0" applyFont="1" applyFill="1" applyBorder="1" applyAlignment="1" applyProtection="1">
      <alignment horizontal="left" vertical="center" shrinkToFit="1"/>
      <protection locked="0"/>
    </xf>
    <xf numFmtId="0" fontId="0" fillId="2" borderId="13" xfId="0" applyFill="1" applyBorder="1" applyAlignment="1" applyProtection="1">
      <alignment horizontal="left" vertical="center" shrinkToFit="1"/>
      <protection locked="0"/>
    </xf>
    <xf numFmtId="0" fontId="0" fillId="0" borderId="13" xfId="0" applyBorder="1" applyAlignment="1" applyProtection="1">
      <alignment vertical="center" shrinkToFit="1"/>
      <protection locked="0"/>
    </xf>
    <xf numFmtId="0" fontId="0" fillId="0" borderId="14" xfId="0" applyBorder="1" applyAlignment="1" applyProtection="1">
      <alignment vertical="center" shrinkToFit="1"/>
      <protection locked="0"/>
    </xf>
    <xf numFmtId="0" fontId="0" fillId="2" borderId="2" xfId="0" applyFill="1" applyBorder="1" applyAlignment="1" applyProtection="1">
      <alignment horizontal="center" vertical="center" shrinkToFit="1"/>
      <protection locked="0"/>
    </xf>
    <xf numFmtId="0" fontId="3" fillId="0" borderId="12" xfId="0" applyFont="1" applyBorder="1" applyAlignment="1">
      <alignment vertical="center" shrinkToFit="1"/>
    </xf>
    <xf numFmtId="0" fontId="3" fillId="0" borderId="10" xfId="0" applyFont="1" applyBorder="1" applyAlignment="1">
      <alignment vertical="center"/>
    </xf>
    <xf numFmtId="0" fontId="3" fillId="0" borderId="12" xfId="0" applyFont="1" applyBorder="1" applyAlignment="1">
      <alignment vertical="center"/>
    </xf>
    <xf numFmtId="0" fontId="0" fillId="0" borderId="13" xfId="0" applyBorder="1" applyAlignment="1">
      <alignment vertical="center"/>
    </xf>
    <xf numFmtId="0" fontId="0" fillId="0" borderId="14" xfId="0" applyBorder="1" applyAlignment="1">
      <alignment vertical="center"/>
    </xf>
    <xf numFmtId="0" fontId="3" fillId="0" borderId="4" xfId="0" applyFont="1" applyBorder="1" applyAlignment="1">
      <alignment vertical="center" wrapText="1"/>
    </xf>
    <xf numFmtId="0" fontId="0" fillId="0" borderId="2" xfId="0" applyBorder="1" applyAlignment="1">
      <alignment vertical="center" wrapText="1"/>
    </xf>
    <xf numFmtId="0" fontId="0" fillId="0" borderId="2" xfId="0" applyBorder="1" applyAlignment="1">
      <alignment vertical="center"/>
    </xf>
    <xf numFmtId="0" fontId="0" fillId="0" borderId="5" xfId="0" applyBorder="1" applyAlignment="1">
      <alignment vertical="center"/>
    </xf>
    <xf numFmtId="0" fontId="0" fillId="0" borderId="6" xfId="0" applyBorder="1" applyAlignment="1">
      <alignment vertical="center" wrapText="1"/>
    </xf>
    <xf numFmtId="0" fontId="0" fillId="0" borderId="1" xfId="0" applyBorder="1" applyAlignment="1">
      <alignment vertical="center" wrapText="1"/>
    </xf>
    <xf numFmtId="0" fontId="0" fillId="0" borderId="1" xfId="0" applyBorder="1" applyAlignment="1">
      <alignment vertical="center"/>
    </xf>
    <xf numFmtId="0" fontId="0" fillId="0" borderId="7" xfId="0" applyBorder="1" applyAlignment="1">
      <alignment vertical="center"/>
    </xf>
    <xf numFmtId="0" fontId="3" fillId="0" borderId="4" xfId="0" applyFont="1" applyBorder="1" applyAlignment="1">
      <alignment vertical="center" shrinkToFit="1"/>
    </xf>
    <xf numFmtId="0" fontId="0" fillId="0" borderId="2" xfId="0" applyBorder="1" applyAlignment="1">
      <alignment vertical="center" shrinkToFit="1"/>
    </xf>
    <xf numFmtId="0" fontId="0" fillId="0" borderId="5" xfId="0" applyBorder="1" applyAlignment="1">
      <alignment vertical="center" shrinkToFit="1"/>
    </xf>
    <xf numFmtId="0" fontId="0" fillId="0" borderId="6" xfId="0" applyBorder="1" applyAlignment="1">
      <alignment vertical="center" shrinkToFit="1"/>
    </xf>
    <xf numFmtId="0" fontId="0" fillId="0" borderId="1" xfId="0" applyBorder="1" applyAlignment="1">
      <alignment vertical="center" shrinkToFit="1"/>
    </xf>
    <xf numFmtId="0" fontId="0" fillId="0" borderId="7" xfId="0" applyBorder="1" applyAlignment="1">
      <alignment vertical="center" shrinkToFit="1"/>
    </xf>
    <xf numFmtId="0" fontId="0" fillId="0" borderId="14" xfId="0" applyBorder="1" applyAlignment="1">
      <alignment horizontal="center" vertical="center" shrinkToFit="1"/>
    </xf>
    <xf numFmtId="0" fontId="3" fillId="0" borderId="12" xfId="0" applyFont="1" applyFill="1" applyBorder="1" applyAlignment="1">
      <alignment horizontal="left" vertical="center" shrinkToFit="1"/>
    </xf>
    <xf numFmtId="0" fontId="0" fillId="0" borderId="13" xfId="0" applyFill="1" applyBorder="1" applyAlignment="1">
      <alignment horizontal="left" vertical="center" shrinkToFit="1"/>
    </xf>
    <xf numFmtId="0" fontId="0" fillId="0" borderId="13" xfId="0" applyFill="1" applyBorder="1" applyAlignment="1">
      <alignment vertical="center" shrinkToFit="1"/>
    </xf>
    <xf numFmtId="0" fontId="0" fillId="0" borderId="14" xfId="0" applyFill="1" applyBorder="1" applyAlignment="1">
      <alignment vertical="center" shrinkToFit="1"/>
    </xf>
    <xf numFmtId="178" fontId="3" fillId="0" borderId="12" xfId="0" applyNumberFormat="1" applyFont="1" applyFill="1" applyBorder="1" applyAlignment="1">
      <alignment horizontal="right" vertical="center" shrinkToFit="1"/>
    </xf>
    <xf numFmtId="178" fontId="0" fillId="0" borderId="13" xfId="0" applyNumberFormat="1" applyFill="1" applyBorder="1" applyAlignment="1">
      <alignment horizontal="right" vertical="center" shrinkToFit="1"/>
    </xf>
    <xf numFmtId="178" fontId="0" fillId="0" borderId="14" xfId="0" applyNumberFormat="1" applyFill="1" applyBorder="1" applyAlignment="1">
      <alignment horizontal="right" vertical="center" shrinkToFit="1"/>
    </xf>
    <xf numFmtId="0" fontId="3" fillId="0" borderId="0" xfId="0" applyFont="1" applyFill="1" applyBorder="1" applyAlignment="1">
      <alignment horizontal="center" vertical="center" shrinkToFit="1"/>
    </xf>
    <xf numFmtId="0" fontId="0" fillId="0" borderId="0" xfId="0" applyFill="1" applyBorder="1" applyAlignment="1">
      <alignment horizontal="center" vertical="center" shrinkToFit="1"/>
    </xf>
    <xf numFmtId="177" fontId="3" fillId="0" borderId="0" xfId="0" applyNumberFormat="1" applyFont="1" applyFill="1" applyBorder="1" applyAlignment="1">
      <alignment vertical="center" shrinkToFit="1"/>
    </xf>
    <xf numFmtId="177" fontId="0" fillId="0" borderId="0" xfId="0" applyNumberFormat="1" applyFill="1" applyBorder="1" applyAlignment="1">
      <alignment vertical="center" shrinkToFit="1"/>
    </xf>
    <xf numFmtId="0" fontId="0" fillId="0" borderId="0" xfId="0" applyFill="1" applyBorder="1" applyAlignment="1">
      <alignment horizontal="left" vertical="center" shrinkToFit="1"/>
    </xf>
    <xf numFmtId="0" fontId="4" fillId="0" borderId="0" xfId="0" applyFont="1" applyBorder="1" applyAlignment="1">
      <alignment horizontal="center" vertical="center" shrinkToFit="1"/>
    </xf>
    <xf numFmtId="0" fontId="3" fillId="0" borderId="3" xfId="0" applyFont="1" applyBorder="1" applyAlignment="1">
      <alignment vertical="center" shrinkToFit="1"/>
    </xf>
    <xf numFmtId="0" fontId="0" fillId="0" borderId="3" xfId="0" applyBorder="1" applyAlignment="1">
      <alignment vertical="center"/>
    </xf>
    <xf numFmtId="0" fontId="11" fillId="0" borderId="3" xfId="0" applyFont="1" applyBorder="1" applyAlignment="1">
      <alignment vertical="center" wrapText="1"/>
    </xf>
    <xf numFmtId="0" fontId="3" fillId="0" borderId="3" xfId="0" applyFont="1" applyBorder="1" applyAlignment="1">
      <alignment vertical="center" wrapText="1"/>
    </xf>
    <xf numFmtId="0" fontId="0" fillId="0" borderId="3" xfId="0" applyBorder="1" applyAlignment="1">
      <alignment vertical="center" wrapText="1"/>
    </xf>
    <xf numFmtId="0" fontId="3" fillId="0" borderId="3" xfId="0" applyFont="1" applyBorder="1" applyAlignment="1">
      <alignment vertical="center"/>
    </xf>
    <xf numFmtId="0" fontId="0" fillId="0" borderId="3" xfId="0" applyBorder="1" applyAlignment="1">
      <alignment vertical="center" shrinkToFit="1"/>
    </xf>
    <xf numFmtId="0" fontId="0" fillId="0" borderId="12" xfId="0" applyBorder="1" applyAlignment="1">
      <alignment horizontal="center" vertical="center" shrinkToFit="1"/>
    </xf>
    <xf numFmtId="0" fontId="21" fillId="0" borderId="12" xfId="0" applyFont="1" applyBorder="1" applyAlignment="1">
      <alignment horizontal="center" vertical="center" shrinkToFit="1"/>
    </xf>
    <xf numFmtId="0" fontId="21" fillId="0" borderId="3" xfId="0" applyFont="1" applyBorder="1" applyAlignment="1">
      <alignment horizontal="center" vertical="center" shrinkToFit="1"/>
    </xf>
    <xf numFmtId="0" fontId="20" fillId="0" borderId="3" xfId="0" applyFont="1" applyBorder="1" applyAlignment="1">
      <alignment vertical="center" shrinkToFit="1"/>
    </xf>
    <xf numFmtId="0" fontId="20" fillId="0" borderId="14" xfId="0" applyFont="1" applyBorder="1" applyAlignment="1">
      <alignment horizontal="center" vertical="center"/>
    </xf>
    <xf numFmtId="0" fontId="3" fillId="2" borderId="12" xfId="0" applyFont="1" applyFill="1" applyBorder="1" applyAlignment="1" applyProtection="1">
      <alignment horizontal="center" vertical="center" shrinkToFit="1"/>
      <protection locked="0"/>
    </xf>
    <xf numFmtId="0" fontId="3" fillId="2" borderId="14" xfId="0" applyFont="1" applyFill="1" applyBorder="1" applyAlignment="1" applyProtection="1">
      <alignment horizontal="center" vertical="center" shrinkToFit="1"/>
      <protection locked="0"/>
    </xf>
    <xf numFmtId="177" fontId="3" fillId="2" borderId="12" xfId="0" applyNumberFormat="1" applyFont="1" applyFill="1" applyBorder="1" applyAlignment="1" applyProtection="1">
      <alignment vertical="center" shrinkToFit="1"/>
      <protection locked="0"/>
    </xf>
    <xf numFmtId="177" fontId="3" fillId="2" borderId="13" xfId="0" applyNumberFormat="1" applyFont="1" applyFill="1" applyBorder="1" applyAlignment="1" applyProtection="1">
      <alignment vertical="center" shrinkToFit="1"/>
      <protection locked="0"/>
    </xf>
    <xf numFmtId="177" fontId="3" fillId="2" borderId="14" xfId="0" applyNumberFormat="1" applyFont="1" applyFill="1" applyBorder="1" applyAlignment="1" applyProtection="1">
      <alignment vertical="center" shrinkToFit="1"/>
      <protection locked="0"/>
    </xf>
    <xf numFmtId="177" fontId="3" fillId="0" borderId="3" xfId="0" applyNumberFormat="1" applyFont="1" applyBorder="1" applyAlignment="1">
      <alignment vertical="center" shrinkToFit="1"/>
    </xf>
    <xf numFmtId="177" fontId="0" fillId="0" borderId="3" xfId="0" applyNumberFormat="1" applyBorder="1" applyAlignment="1">
      <alignment vertical="center" shrinkToFit="1"/>
    </xf>
    <xf numFmtId="0" fontId="0" fillId="0" borderId="13" xfId="0" applyBorder="1" applyAlignment="1">
      <alignment horizontal="left" vertical="center" shrinkToFit="1"/>
    </xf>
    <xf numFmtId="0" fontId="0" fillId="0" borderId="14" xfId="0" applyBorder="1" applyAlignment="1">
      <alignment horizontal="left" vertical="center" shrinkToFit="1"/>
    </xf>
    <xf numFmtId="0" fontId="20" fillId="2" borderId="13" xfId="0" applyFont="1" applyFill="1" applyBorder="1" applyAlignment="1" applyProtection="1">
      <alignment horizontal="left" vertical="center" shrinkToFit="1"/>
      <protection locked="0"/>
    </xf>
    <xf numFmtId="0" fontId="21" fillId="2" borderId="13" xfId="0" applyFont="1" applyFill="1" applyBorder="1" applyAlignment="1" applyProtection="1">
      <alignment horizontal="left" vertical="center" shrinkToFit="1"/>
      <protection locked="0"/>
    </xf>
    <xf numFmtId="0" fontId="21" fillId="2" borderId="14" xfId="0" applyFont="1" applyFill="1" applyBorder="1" applyAlignment="1" applyProtection="1">
      <alignment horizontal="left" vertical="center" shrinkToFit="1"/>
      <protection locked="0"/>
    </xf>
    <xf numFmtId="0" fontId="3" fillId="2" borderId="12" xfId="0" applyFont="1" applyFill="1" applyBorder="1" applyAlignment="1" applyProtection="1">
      <alignment vertical="center" shrinkToFit="1"/>
      <protection locked="0"/>
    </xf>
    <xf numFmtId="0" fontId="0" fillId="2" borderId="13" xfId="0" applyFill="1" applyBorder="1" applyAlignment="1" applyProtection="1">
      <alignment vertical="center" shrinkToFit="1"/>
      <protection locked="0"/>
    </xf>
    <xf numFmtId="0" fontId="0" fillId="2" borderId="14" xfId="0" applyFill="1" applyBorder="1" applyAlignment="1" applyProtection="1">
      <alignment vertical="center" shrinkToFit="1"/>
      <protection locked="0"/>
    </xf>
    <xf numFmtId="0" fontId="3" fillId="0" borderId="3" xfId="0" applyFont="1" applyBorder="1" applyAlignment="1">
      <alignment horizontal="center" vertical="top" shrinkToFit="1"/>
    </xf>
    <xf numFmtId="0" fontId="0" fillId="0" borderId="3" xfId="0" applyBorder="1" applyAlignment="1">
      <alignment horizontal="center" vertical="top" shrinkToFit="1"/>
    </xf>
    <xf numFmtId="0" fontId="4" fillId="2" borderId="20" xfId="0" applyFont="1" applyFill="1" applyBorder="1" applyAlignment="1" applyProtection="1">
      <alignment horizontal="center" vertical="center" shrinkToFit="1"/>
      <protection locked="0"/>
    </xf>
    <xf numFmtId="0" fontId="0" fillId="0" borderId="2" xfId="0" applyBorder="1" applyAlignment="1" applyProtection="1">
      <alignment horizontal="center" vertical="center" shrinkToFit="1"/>
      <protection locked="0"/>
    </xf>
    <xf numFmtId="0" fontId="0" fillId="0" borderId="5" xfId="0" applyBorder="1" applyAlignment="1" applyProtection="1">
      <alignment horizontal="center" vertical="center" shrinkToFit="1"/>
      <protection locked="0"/>
    </xf>
    <xf numFmtId="0" fontId="0" fillId="0" borderId="21" xfId="0" applyBorder="1" applyAlignment="1" applyProtection="1">
      <alignment horizontal="center" vertical="center" shrinkToFit="1"/>
      <protection locked="0"/>
    </xf>
    <xf numFmtId="0" fontId="0" fillId="0" borderId="1" xfId="0" applyBorder="1" applyAlignment="1" applyProtection="1">
      <alignment horizontal="center" vertical="center" shrinkToFit="1"/>
      <protection locked="0"/>
    </xf>
    <xf numFmtId="0" fontId="0" fillId="0" borderId="7" xfId="0" applyBorder="1" applyAlignment="1" applyProtection="1">
      <alignment horizontal="center" vertical="center" shrinkToFit="1"/>
      <protection locked="0"/>
    </xf>
    <xf numFmtId="0" fontId="23" fillId="0" borderId="0" xfId="0" applyFont="1" applyAlignment="1">
      <alignment horizontal="center" vertical="center" shrinkToFit="1"/>
    </xf>
    <xf numFmtId="0" fontId="3" fillId="0" borderId="4" xfId="0" applyFont="1" applyBorder="1" applyAlignment="1">
      <alignment horizontal="left" vertical="center" wrapText="1"/>
    </xf>
    <xf numFmtId="0" fontId="0" fillId="0" borderId="2" xfId="0" applyBorder="1" applyAlignment="1">
      <alignment horizontal="left" vertical="center" wrapText="1"/>
    </xf>
    <xf numFmtId="0" fontId="0" fillId="0" borderId="5" xfId="0" applyBorder="1" applyAlignment="1">
      <alignment horizontal="left" vertical="center" wrapText="1"/>
    </xf>
    <xf numFmtId="0" fontId="0" fillId="0" borderId="6" xfId="0" applyBorder="1" applyAlignment="1">
      <alignment horizontal="left" vertical="center" wrapText="1"/>
    </xf>
    <xf numFmtId="0" fontId="0" fillId="0" borderId="1" xfId="0" applyBorder="1" applyAlignment="1">
      <alignment horizontal="left" vertical="center" wrapText="1"/>
    </xf>
    <xf numFmtId="0" fontId="0" fillId="0" borderId="7" xfId="0" applyBorder="1" applyAlignment="1">
      <alignment horizontal="left" vertical="center" wrapText="1"/>
    </xf>
    <xf numFmtId="0" fontId="3" fillId="0" borderId="8" xfId="0" applyFont="1" applyFill="1" applyBorder="1" applyAlignment="1">
      <alignment horizontal="center" vertical="center" shrinkToFit="1"/>
    </xf>
    <xf numFmtId="0" fontId="4" fillId="0" borderId="4" xfId="0" applyFont="1" applyFill="1" applyBorder="1" applyAlignment="1">
      <alignment horizontal="left" vertical="center" wrapText="1" shrinkToFit="1"/>
    </xf>
    <xf numFmtId="0" fontId="3" fillId="0" borderId="2" xfId="0" applyFont="1" applyFill="1" applyBorder="1" applyAlignment="1">
      <alignment horizontal="left" vertical="center" wrapText="1" shrinkToFit="1"/>
    </xf>
    <xf numFmtId="0" fontId="3" fillId="0" borderId="5" xfId="0" applyFont="1" applyFill="1" applyBorder="1" applyAlignment="1">
      <alignment horizontal="left" vertical="center" wrapText="1" shrinkToFit="1"/>
    </xf>
    <xf numFmtId="0" fontId="3" fillId="0" borderId="6" xfId="0" applyFont="1" applyFill="1" applyBorder="1" applyAlignment="1">
      <alignment horizontal="left" vertical="center" wrapText="1" shrinkToFit="1"/>
    </xf>
    <xf numFmtId="0" fontId="3" fillId="0" borderId="1" xfId="0" applyFont="1" applyFill="1" applyBorder="1" applyAlignment="1">
      <alignment horizontal="left" vertical="center" wrapText="1" shrinkToFit="1"/>
    </xf>
    <xf numFmtId="0" fontId="3" fillId="0" borderId="7" xfId="0" applyFont="1" applyFill="1" applyBorder="1" applyAlignment="1">
      <alignment horizontal="left" vertical="center" wrapText="1" shrinkToFit="1"/>
    </xf>
    <xf numFmtId="0" fontId="4" fillId="0" borderId="7" xfId="0" applyFont="1" applyFill="1" applyBorder="1" applyAlignment="1">
      <alignment horizontal="center" vertical="center" shrinkToFit="1"/>
    </xf>
    <xf numFmtId="0" fontId="3" fillId="0" borderId="14" xfId="0" applyFont="1" applyFill="1" applyBorder="1" applyAlignment="1">
      <alignment horizontal="center" vertical="center" shrinkToFit="1"/>
    </xf>
    <xf numFmtId="0" fontId="3" fillId="0" borderId="3" xfId="0" applyFont="1" applyFill="1" applyBorder="1" applyAlignment="1">
      <alignment horizontal="center" vertical="center" shrinkToFit="1"/>
    </xf>
    <xf numFmtId="0" fontId="0" fillId="0" borderId="2" xfId="0" applyFill="1" applyBorder="1" applyAlignment="1">
      <alignment vertical="center" shrinkToFit="1"/>
    </xf>
    <xf numFmtId="0" fontId="0" fillId="0" borderId="5" xfId="0" applyFill="1" applyBorder="1" applyAlignment="1">
      <alignment vertical="center" shrinkToFit="1"/>
    </xf>
    <xf numFmtId="0" fontId="0" fillId="0" borderId="1" xfId="0" applyFill="1" applyBorder="1" applyAlignment="1">
      <alignment vertical="center" shrinkToFit="1"/>
    </xf>
    <xf numFmtId="0" fontId="0" fillId="0" borderId="7" xfId="0" applyFill="1" applyBorder="1" applyAlignment="1">
      <alignment vertical="center" shrinkToFit="1"/>
    </xf>
    <xf numFmtId="0" fontId="0" fillId="0" borderId="0" xfId="0" applyAlignment="1">
      <alignment vertical="center" shrinkToFit="1"/>
    </xf>
    <xf numFmtId="0" fontId="4" fillId="2" borderId="1" xfId="0" applyFont="1" applyFill="1" applyBorder="1" applyAlignment="1" applyProtection="1">
      <alignment vertical="center" shrinkToFit="1"/>
      <protection locked="0"/>
    </xf>
    <xf numFmtId="0" fontId="3" fillId="0" borderId="0" xfId="0" applyFont="1" applyAlignment="1">
      <alignment vertical="center"/>
    </xf>
    <xf numFmtId="0" fontId="0" fillId="0" borderId="0" xfId="0" applyAlignment="1">
      <alignment vertical="center"/>
    </xf>
    <xf numFmtId="179" fontId="3" fillId="0" borderId="0" xfId="0" applyNumberFormat="1" applyFont="1" applyAlignment="1">
      <alignment horizontal="center" vertical="center" shrinkToFit="1"/>
    </xf>
    <xf numFmtId="179" fontId="0" fillId="0" borderId="0" xfId="0" applyNumberFormat="1" applyAlignment="1">
      <alignment horizontal="center" vertical="center" shrinkToFit="1"/>
    </xf>
    <xf numFmtId="0" fontId="0" fillId="0" borderId="0" xfId="0" applyBorder="1" applyAlignment="1">
      <alignment vertical="center"/>
    </xf>
    <xf numFmtId="0" fontId="0" fillId="0" borderId="11" xfId="0" applyBorder="1" applyAlignment="1">
      <alignment vertical="center"/>
    </xf>
    <xf numFmtId="0" fontId="0" fillId="0" borderId="6" xfId="0" applyBorder="1" applyAlignment="1">
      <alignment horizontal="center" vertical="center" shrinkToFit="1"/>
    </xf>
    <xf numFmtId="0" fontId="23" fillId="0" borderId="0" xfId="0" applyFont="1" applyBorder="1" applyAlignment="1">
      <alignment horizontal="center" vertical="center" shrinkToFit="1"/>
    </xf>
    <xf numFmtId="0" fontId="23" fillId="0" borderId="1" xfId="0" applyFont="1" applyBorder="1" applyAlignment="1">
      <alignment horizontal="center" vertical="center" shrinkToFit="1"/>
    </xf>
    <xf numFmtId="177" fontId="23" fillId="0" borderId="0" xfId="0" applyNumberFormat="1" applyFont="1" applyBorder="1" applyAlignment="1">
      <alignment horizontal="center" vertical="center" shrinkToFit="1"/>
    </xf>
    <xf numFmtId="0" fontId="4" fillId="0" borderId="12" xfId="0" applyFont="1" applyBorder="1" applyAlignment="1">
      <alignment horizontal="center" vertical="center"/>
    </xf>
    <xf numFmtId="0" fontId="0" fillId="0" borderId="13" xfId="0" applyBorder="1" applyAlignment="1">
      <alignment horizontal="center" vertical="center"/>
    </xf>
    <xf numFmtId="0" fontId="22" fillId="0" borderId="0" xfId="0" applyFont="1" applyAlignment="1">
      <alignment horizontal="center" vertical="center" wrapText="1"/>
    </xf>
    <xf numFmtId="0" fontId="22" fillId="0" borderId="0" xfId="0" applyFont="1" applyAlignment="1">
      <alignment horizontal="center" vertical="center"/>
    </xf>
    <xf numFmtId="0" fontId="9" fillId="0" borderId="3" xfId="0" applyFont="1" applyFill="1" applyBorder="1" applyAlignment="1">
      <alignment horizontal="center" vertical="center" shrinkToFit="1"/>
    </xf>
    <xf numFmtId="0" fontId="9" fillId="0" borderId="3" xfId="0" applyFont="1" applyFill="1" applyBorder="1" applyAlignment="1">
      <alignment horizontal="center" vertical="center" wrapText="1" shrinkToFit="1"/>
    </xf>
    <xf numFmtId="0" fontId="4" fillId="0" borderId="0" xfId="0" applyFont="1" applyAlignment="1">
      <alignment vertical="center" wrapText="1"/>
    </xf>
    <xf numFmtId="0" fontId="0" fillId="0" borderId="0" xfId="0" applyAlignment="1">
      <alignment vertical="center" wrapText="1"/>
    </xf>
    <xf numFmtId="0" fontId="0" fillId="2" borderId="0" xfId="0" applyFill="1" applyBorder="1" applyAlignment="1">
      <alignment vertical="center" wrapText="1"/>
    </xf>
    <xf numFmtId="0" fontId="0" fillId="2" borderId="5" xfId="0" applyFill="1" applyBorder="1" applyAlignment="1" applyProtection="1">
      <alignment horizontal="center" vertical="center" shrinkToFit="1"/>
      <protection locked="0"/>
    </xf>
    <xf numFmtId="0" fontId="0" fillId="2" borderId="6" xfId="0" applyFill="1" applyBorder="1" applyAlignment="1" applyProtection="1">
      <alignment horizontal="center" vertical="center" shrinkToFit="1"/>
      <protection locked="0"/>
    </xf>
    <xf numFmtId="0" fontId="0" fillId="2" borderId="1" xfId="0" applyFill="1" applyBorder="1" applyAlignment="1" applyProtection="1">
      <alignment horizontal="center" vertical="center" shrinkToFit="1"/>
      <protection locked="0"/>
    </xf>
    <xf numFmtId="0" fontId="0" fillId="2" borderId="7" xfId="0" applyFill="1" applyBorder="1" applyAlignment="1" applyProtection="1">
      <alignment horizontal="center" vertical="center" shrinkToFit="1"/>
      <protection locked="0"/>
    </xf>
    <xf numFmtId="0" fontId="9" fillId="0" borderId="4" xfId="0" applyFont="1" applyFill="1" applyBorder="1" applyAlignment="1">
      <alignment horizontal="center" vertical="center" shrinkToFit="1"/>
    </xf>
    <xf numFmtId="0" fontId="4" fillId="0" borderId="0" xfId="0" applyFont="1" applyBorder="1" applyAlignment="1">
      <alignment vertical="center" wrapText="1"/>
    </xf>
    <xf numFmtId="0" fontId="0" fillId="0" borderId="0" xfId="0" applyBorder="1" applyAlignment="1">
      <alignment vertical="center" wrapText="1"/>
    </xf>
    <xf numFmtId="0" fontId="4" fillId="0" borderId="4" xfId="0" applyFont="1" applyBorder="1" applyAlignment="1">
      <alignment horizontal="center" shrinkToFit="1"/>
    </xf>
    <xf numFmtId="0" fontId="0" fillId="0" borderId="2" xfId="0" applyBorder="1" applyAlignment="1">
      <alignment horizontal="center" shrinkToFit="1"/>
    </xf>
    <xf numFmtId="0" fontId="0" fillId="0" borderId="5" xfId="0" applyBorder="1" applyAlignment="1">
      <alignment horizontal="center" shrinkToFit="1"/>
    </xf>
    <xf numFmtId="0" fontId="4" fillId="0" borderId="12" xfId="0" applyFont="1" applyBorder="1" applyAlignment="1">
      <alignment horizontal="center" wrapText="1"/>
    </xf>
    <xf numFmtId="0" fontId="0" fillId="0" borderId="13" xfId="0" applyBorder="1" applyAlignment="1">
      <alignment wrapText="1"/>
    </xf>
    <xf numFmtId="0" fontId="0" fillId="0" borderId="14" xfId="0" applyBorder="1" applyAlignment="1">
      <alignment wrapText="1"/>
    </xf>
    <xf numFmtId="0" fontId="0" fillId="0" borderId="4" xfId="0" applyFill="1" applyBorder="1" applyAlignment="1">
      <alignment horizontal="left" vertical="center" wrapText="1"/>
    </xf>
    <xf numFmtId="0" fontId="0" fillId="0" borderId="2" xfId="0" applyFill="1" applyBorder="1" applyAlignment="1">
      <alignment horizontal="left" vertical="center" wrapText="1"/>
    </xf>
    <xf numFmtId="0" fontId="0" fillId="0" borderId="5" xfId="0" applyFill="1" applyBorder="1" applyAlignment="1">
      <alignment horizontal="left" vertical="center" wrapText="1"/>
    </xf>
    <xf numFmtId="0" fontId="0" fillId="0" borderId="6" xfId="0" applyFill="1" applyBorder="1" applyAlignment="1">
      <alignment horizontal="left" vertical="center" wrapText="1"/>
    </xf>
    <xf numFmtId="0" fontId="0" fillId="0" borderId="1" xfId="0" applyFill="1" applyBorder="1" applyAlignment="1">
      <alignment horizontal="left" vertical="center" wrapText="1"/>
    </xf>
    <xf numFmtId="0" fontId="0" fillId="0" borderId="7" xfId="0" applyFill="1" applyBorder="1" applyAlignment="1">
      <alignment horizontal="left" vertical="center" wrapText="1"/>
    </xf>
    <xf numFmtId="0" fontId="4" fillId="0" borderId="12" xfId="0" applyFont="1" applyBorder="1" applyAlignment="1">
      <alignment horizontal="center" shrinkToFit="1"/>
    </xf>
    <xf numFmtId="0" fontId="0" fillId="0" borderId="14" xfId="0" applyBorder="1" applyAlignment="1">
      <alignment horizontal="center" shrinkToFit="1"/>
    </xf>
    <xf numFmtId="0" fontId="4" fillId="0" borderId="12" xfId="0" applyFont="1" applyFill="1" applyBorder="1" applyAlignment="1">
      <alignment horizontal="center" vertical="center" shrinkToFit="1"/>
    </xf>
    <xf numFmtId="0" fontId="0" fillId="0" borderId="14" xfId="0" applyFill="1" applyBorder="1" applyAlignment="1">
      <alignment horizontal="center" vertical="center" shrinkToFit="1"/>
    </xf>
    <xf numFmtId="0" fontId="0" fillId="0" borderId="12" xfId="0" applyFill="1" applyBorder="1" applyAlignment="1">
      <alignment horizontal="center" vertical="center" shrinkToFit="1"/>
    </xf>
    <xf numFmtId="0" fontId="4" fillId="2" borderId="12" xfId="0" applyFont="1" applyFill="1" applyBorder="1" applyAlignment="1">
      <alignment horizontal="center" vertical="center" shrinkToFit="1"/>
    </xf>
    <xf numFmtId="0" fontId="0" fillId="2" borderId="14" xfId="0" applyFill="1" applyBorder="1" applyAlignment="1">
      <alignment horizontal="center" vertical="center" shrinkToFit="1"/>
    </xf>
    <xf numFmtId="0" fontId="0" fillId="2" borderId="12" xfId="0" applyFill="1" applyBorder="1" applyAlignment="1">
      <alignment horizontal="center" vertical="center" shrinkToFit="1"/>
    </xf>
    <xf numFmtId="56" fontId="4" fillId="2" borderId="3" xfId="0" applyNumberFormat="1" applyFont="1" applyFill="1" applyBorder="1" applyAlignment="1" applyProtection="1">
      <alignment horizontal="center" vertical="center" wrapText="1"/>
      <protection locked="0"/>
    </xf>
    <xf numFmtId="0" fontId="0" fillId="2" borderId="3" xfId="0" applyFill="1" applyBorder="1" applyAlignment="1" applyProtection="1">
      <alignment horizontal="center" vertical="center" wrapText="1"/>
      <protection locked="0"/>
    </xf>
    <xf numFmtId="0" fontId="0" fillId="2" borderId="4" xfId="0" applyFill="1" applyBorder="1" applyAlignment="1" applyProtection="1">
      <alignment horizontal="left" vertical="center" wrapText="1"/>
      <protection locked="0"/>
    </xf>
    <xf numFmtId="0" fontId="0" fillId="0" borderId="2" xfId="0" applyBorder="1" applyAlignment="1" applyProtection="1">
      <alignment horizontal="left" vertical="center" wrapText="1"/>
      <protection locked="0"/>
    </xf>
    <xf numFmtId="0" fontId="0" fillId="0" borderId="5" xfId="0" applyBorder="1" applyAlignment="1" applyProtection="1">
      <alignment horizontal="left" vertical="center" wrapText="1"/>
      <protection locked="0"/>
    </xf>
    <xf numFmtId="0" fontId="0" fillId="0" borderId="6" xfId="0" applyBorder="1" applyAlignment="1" applyProtection="1">
      <alignment horizontal="left" vertical="center" wrapText="1"/>
      <protection locked="0"/>
    </xf>
    <xf numFmtId="0" fontId="0" fillId="0" borderId="1" xfId="0" applyBorder="1" applyAlignment="1" applyProtection="1">
      <alignment horizontal="left" vertical="center" wrapText="1"/>
      <protection locked="0"/>
    </xf>
    <xf numFmtId="0" fontId="0" fillId="0" borderId="7" xfId="0" applyBorder="1" applyAlignment="1" applyProtection="1">
      <alignment horizontal="left" vertical="center" wrapText="1"/>
      <protection locked="0"/>
    </xf>
    <xf numFmtId="0" fontId="4" fillId="0" borderId="8" xfId="0" applyFont="1" applyBorder="1" applyAlignment="1">
      <alignment horizontal="center" shrinkToFit="1"/>
    </xf>
    <xf numFmtId="0" fontId="0" fillId="0" borderId="8" xfId="0" applyBorder="1" applyAlignment="1">
      <alignment horizontal="center" shrinkToFit="1"/>
    </xf>
    <xf numFmtId="177" fontId="4" fillId="0" borderId="4" xfId="0" applyNumberFormat="1" applyFont="1" applyFill="1" applyBorder="1" applyAlignment="1">
      <alignment horizontal="right" vertical="center" shrinkToFit="1"/>
    </xf>
    <xf numFmtId="177" fontId="0" fillId="0" borderId="2" xfId="0" applyNumberFormat="1" applyFill="1" applyBorder="1" applyAlignment="1">
      <alignment horizontal="right" vertical="center" shrinkToFit="1"/>
    </xf>
    <xf numFmtId="177" fontId="0" fillId="0" borderId="5" xfId="0" applyNumberFormat="1" applyFill="1" applyBorder="1" applyAlignment="1">
      <alignment horizontal="right" vertical="center" shrinkToFit="1"/>
    </xf>
    <xf numFmtId="0" fontId="0" fillId="0" borderId="6" xfId="0" applyFill="1" applyBorder="1" applyAlignment="1">
      <alignment vertical="center" shrinkToFit="1"/>
    </xf>
    <xf numFmtId="0" fontId="24" fillId="0" borderId="0" xfId="0" applyFont="1" applyAlignment="1">
      <alignment vertical="center" wrapText="1"/>
    </xf>
    <xf numFmtId="0" fontId="24" fillId="0" borderId="0" xfId="0" applyFont="1" applyAlignment="1">
      <alignment vertical="center"/>
    </xf>
    <xf numFmtId="0" fontId="4" fillId="0" borderId="0" xfId="0" applyFont="1" applyAlignment="1">
      <alignment shrinkToFit="1"/>
    </xf>
    <xf numFmtId="0" fontId="0" fillId="0" borderId="0" xfId="0" applyAlignment="1">
      <alignment shrinkToFit="1"/>
    </xf>
    <xf numFmtId="0" fontId="4" fillId="0" borderId="3" xfId="0" applyFont="1" applyBorder="1" applyAlignment="1">
      <alignment horizontal="center" shrinkToFit="1"/>
    </xf>
    <xf numFmtId="0" fontId="0" fillId="0" borderId="3" xfId="0" applyBorder="1" applyAlignment="1">
      <alignment horizontal="center" shrinkToFit="1"/>
    </xf>
    <xf numFmtId="56" fontId="4" fillId="0" borderId="3" xfId="0" applyNumberFormat="1" applyFont="1" applyFill="1" applyBorder="1" applyAlignment="1">
      <alignment horizontal="center" vertical="center" wrapText="1"/>
    </xf>
    <xf numFmtId="0" fontId="0" fillId="0" borderId="3" xfId="0" applyFill="1" applyBorder="1" applyAlignment="1">
      <alignment horizontal="center" vertical="center" wrapText="1"/>
    </xf>
    <xf numFmtId="0" fontId="0" fillId="0" borderId="6" xfId="0" applyBorder="1" applyAlignment="1" applyProtection="1">
      <alignment horizontal="center" vertical="center" shrinkToFit="1"/>
      <protection locked="0"/>
    </xf>
    <xf numFmtId="0" fontId="4" fillId="2" borderId="3" xfId="0" applyFont="1" applyFill="1" applyBorder="1" applyAlignment="1" applyProtection="1">
      <alignment horizontal="center" vertical="center" wrapText="1"/>
      <protection locked="0"/>
    </xf>
    <xf numFmtId="0" fontId="4" fillId="2" borderId="4" xfId="0" applyFont="1" applyFill="1" applyBorder="1" applyAlignment="1" applyProtection="1">
      <alignment vertical="center" shrinkToFit="1"/>
      <protection locked="0"/>
    </xf>
    <xf numFmtId="0" fontId="0" fillId="0" borderId="2" xfId="0" applyBorder="1" applyAlignment="1" applyProtection="1">
      <alignment vertical="center" shrinkToFit="1"/>
      <protection locked="0"/>
    </xf>
    <xf numFmtId="0" fontId="0" fillId="0" borderId="5" xfId="0" applyBorder="1" applyAlignment="1" applyProtection="1">
      <alignment vertical="center" shrinkToFit="1"/>
      <protection locked="0"/>
    </xf>
    <xf numFmtId="177" fontId="4" fillId="2" borderId="4" xfId="0" applyNumberFormat="1" applyFont="1" applyFill="1" applyBorder="1" applyAlignment="1" applyProtection="1">
      <alignment horizontal="right" vertical="center" shrinkToFit="1"/>
      <protection locked="0"/>
    </xf>
    <xf numFmtId="177" fontId="0" fillId="2" borderId="2" xfId="0" applyNumberFormat="1" applyFill="1" applyBorder="1" applyAlignment="1" applyProtection="1">
      <alignment horizontal="right" vertical="center" shrinkToFit="1"/>
      <protection locked="0"/>
    </xf>
    <xf numFmtId="177" fontId="0" fillId="2" borderId="5" xfId="0" applyNumberFormat="1" applyFill="1" applyBorder="1" applyAlignment="1" applyProtection="1">
      <alignment horizontal="right" vertical="center" shrinkToFit="1"/>
      <protection locked="0"/>
    </xf>
    <xf numFmtId="0" fontId="0" fillId="0" borderId="2" xfId="0" applyFill="1" applyBorder="1" applyAlignment="1">
      <alignment horizontal="center" vertical="center" shrinkToFit="1"/>
    </xf>
    <xf numFmtId="0" fontId="0" fillId="0" borderId="5" xfId="0" applyFill="1" applyBorder="1" applyAlignment="1">
      <alignment horizontal="center" vertical="center" shrinkToFit="1"/>
    </xf>
    <xf numFmtId="0" fontId="0" fillId="0" borderId="6" xfId="0" applyFill="1" applyBorder="1" applyAlignment="1">
      <alignment horizontal="center" vertical="center" shrinkToFit="1"/>
    </xf>
    <xf numFmtId="0" fontId="0" fillId="0" borderId="1" xfId="0" applyFill="1" applyBorder="1" applyAlignment="1">
      <alignment horizontal="center" vertical="center" shrinkToFit="1"/>
    </xf>
    <xf numFmtId="0" fontId="0" fillId="0" borderId="7" xfId="0" applyFill="1" applyBorder="1" applyAlignment="1">
      <alignment horizontal="center" vertical="center" shrinkToFit="1"/>
    </xf>
    <xf numFmtId="0" fontId="4" fillId="0" borderId="4" xfId="0" applyFont="1" applyFill="1" applyBorder="1" applyAlignment="1">
      <alignment vertical="center" shrinkToFit="1"/>
    </xf>
    <xf numFmtId="0" fontId="0" fillId="0" borderId="13" xfId="0" applyBorder="1" applyAlignment="1">
      <alignment horizontal="center" shrinkToFit="1"/>
    </xf>
    <xf numFmtId="0" fontId="0" fillId="0" borderId="13" xfId="0" applyBorder="1" applyAlignment="1">
      <alignment shrinkToFit="1"/>
    </xf>
    <xf numFmtId="0" fontId="0" fillId="0" borderId="14" xfId="0" applyBorder="1" applyAlignment="1">
      <alignment shrinkToFit="1"/>
    </xf>
    <xf numFmtId="177" fontId="4" fillId="0" borderId="4" xfId="0" applyNumberFormat="1" applyFont="1" applyBorder="1" applyAlignment="1">
      <alignment vertical="center" shrinkToFit="1"/>
    </xf>
    <xf numFmtId="0" fontId="4" fillId="0" borderId="4" xfId="0" applyFont="1" applyBorder="1" applyAlignment="1">
      <alignment horizontal="right" vertical="center" shrinkToFit="1"/>
    </xf>
    <xf numFmtId="0" fontId="0" fillId="0" borderId="2" xfId="0" applyBorder="1" applyAlignment="1">
      <alignment horizontal="right" vertical="center" shrinkToFit="1"/>
    </xf>
    <xf numFmtId="0" fontId="0" fillId="0" borderId="5" xfId="0" applyBorder="1" applyAlignment="1">
      <alignment horizontal="right" vertical="center" shrinkToFit="1"/>
    </xf>
    <xf numFmtId="0" fontId="0" fillId="0" borderId="6" xfId="0" applyBorder="1" applyAlignment="1">
      <alignment horizontal="right" vertical="center" shrinkToFit="1"/>
    </xf>
    <xf numFmtId="0" fontId="0" fillId="0" borderId="1" xfId="0" applyBorder="1" applyAlignment="1">
      <alignment horizontal="right" vertical="center" shrinkToFit="1"/>
    </xf>
    <xf numFmtId="0" fontId="0" fillId="0" borderId="7" xfId="0" applyBorder="1" applyAlignment="1">
      <alignment horizontal="right" vertical="center" shrinkToFi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fmlaLink="$AM$36" lockText="1"/>
</file>

<file path=xl/ctrlProps/ctrlProp2.xml><?xml version="1.0" encoding="utf-8"?>
<formControlPr xmlns="http://schemas.microsoft.com/office/spreadsheetml/2009/9/main" objectType="CheckBox" fmlaLink="$AM$37" lockText="1"/>
</file>

<file path=xl/drawings/drawing1.xml><?xml version="1.0" encoding="utf-8"?>
<xdr:wsDr xmlns:xdr="http://schemas.openxmlformats.org/drawingml/2006/spreadsheetDrawing" xmlns:a="http://schemas.openxmlformats.org/drawingml/2006/main">
  <xdr:twoCellAnchor>
    <xdr:from>
      <xdr:col>31</xdr:col>
      <xdr:colOff>266700</xdr:colOff>
      <xdr:row>0</xdr:row>
      <xdr:rowOff>38100</xdr:rowOff>
    </xdr:from>
    <xdr:to>
      <xdr:col>35</xdr:col>
      <xdr:colOff>247650</xdr:colOff>
      <xdr:row>1</xdr:row>
      <xdr:rowOff>47625</xdr:rowOff>
    </xdr:to>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9124950" y="38100"/>
          <a:ext cx="1123950" cy="295275"/>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latin typeface="ＭＳ ゴシック" panose="020B0609070205080204" pitchFamily="49" charset="-128"/>
              <a:ea typeface="ＭＳ ゴシック" panose="020B0609070205080204" pitchFamily="49" charset="-128"/>
            </a:rPr>
            <a:t>様式１－１</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31</xdr:col>
      <xdr:colOff>261257</xdr:colOff>
      <xdr:row>1</xdr:row>
      <xdr:rowOff>54428</xdr:rowOff>
    </xdr:from>
    <xdr:to>
      <xdr:col>35</xdr:col>
      <xdr:colOff>253093</xdr:colOff>
      <xdr:row>2</xdr:row>
      <xdr:rowOff>66675</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9035143" y="337457"/>
          <a:ext cx="1123950" cy="295275"/>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latin typeface="ＭＳ ゴシック" panose="020B0609070205080204" pitchFamily="49" charset="-128"/>
              <a:ea typeface="ＭＳ ゴシック" panose="020B0609070205080204" pitchFamily="49" charset="-128"/>
            </a:rPr>
            <a:t>様式１－２</a:t>
          </a:r>
        </a:p>
      </xdr:txBody>
    </xdr:sp>
    <xdr:clientData/>
  </xdr:twoCellAnchor>
  <mc:AlternateContent xmlns:mc="http://schemas.openxmlformats.org/markup-compatibility/2006">
    <mc:Choice xmlns:a14="http://schemas.microsoft.com/office/drawing/2010/main" Requires="a14">
      <xdr:twoCellAnchor editAs="oneCell">
        <xdr:from>
          <xdr:col>1</xdr:col>
          <xdr:colOff>57150</xdr:colOff>
          <xdr:row>34</xdr:row>
          <xdr:rowOff>222250</xdr:rowOff>
        </xdr:from>
        <xdr:to>
          <xdr:col>2</xdr:col>
          <xdr:colOff>152400</xdr:colOff>
          <xdr:row>36</xdr:row>
          <xdr:rowOff>95250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36</xdr:row>
          <xdr:rowOff>222250</xdr:rowOff>
        </xdr:from>
        <xdr:to>
          <xdr:col>2</xdr:col>
          <xdr:colOff>152400</xdr:colOff>
          <xdr:row>38</xdr:row>
          <xdr:rowOff>95250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Z428"/>
  <sheetViews>
    <sheetView showGridLines="0" tabSelected="1" view="pageBreakPreview" zoomScale="80" zoomScaleNormal="80" zoomScaleSheetLayoutView="80" workbookViewId="0">
      <selection activeCell="A2" sqref="A2:AJ2"/>
    </sheetView>
  </sheetViews>
  <sheetFormatPr defaultColWidth="8.75" defaultRowHeight="22.5"/>
  <cols>
    <col min="1" max="20" width="3.75" style="6" customWidth="1"/>
    <col min="21" max="21" width="3.75" style="7" customWidth="1"/>
    <col min="22" max="36" width="3.75" style="6" customWidth="1"/>
    <col min="37" max="37" width="3.75" style="8" customWidth="1"/>
    <col min="38" max="50" width="3.75" style="6" customWidth="1"/>
    <col min="51" max="54" width="8.75" style="6"/>
    <col min="55" max="55" width="35.75" style="6" customWidth="1"/>
    <col min="56" max="91" width="8.75" style="6"/>
    <col min="92" max="92" width="25.75" style="6" customWidth="1"/>
    <col min="93" max="94" width="8.75" style="6"/>
    <col min="95" max="95" width="35.75" style="6" customWidth="1"/>
    <col min="96" max="16384" width="8.75" style="6"/>
  </cols>
  <sheetData>
    <row r="1" spans="1:54" s="3" customFormat="1">
      <c r="A1" s="159" t="s">
        <v>260</v>
      </c>
      <c r="B1" s="160"/>
      <c r="C1" s="160"/>
      <c r="D1" s="160"/>
      <c r="E1" s="160"/>
      <c r="F1" s="160"/>
      <c r="G1" s="160"/>
      <c r="H1" s="160"/>
      <c r="I1" s="160"/>
      <c r="J1" s="160"/>
      <c r="K1" s="160"/>
      <c r="L1" s="160"/>
      <c r="M1" s="160"/>
      <c r="N1" s="160"/>
      <c r="O1" s="160"/>
      <c r="P1" s="160"/>
      <c r="Q1" s="160"/>
      <c r="R1" s="160"/>
      <c r="S1" s="160"/>
      <c r="T1" s="160"/>
      <c r="U1" s="160"/>
      <c r="V1" s="160"/>
      <c r="W1" s="160"/>
      <c r="X1" s="160"/>
      <c r="Y1" s="160"/>
      <c r="Z1" s="160"/>
      <c r="AA1" s="160"/>
      <c r="AB1" s="160"/>
      <c r="AC1" s="160"/>
      <c r="AD1" s="160"/>
      <c r="AE1" s="160"/>
      <c r="AF1" s="160"/>
      <c r="AG1" s="160"/>
      <c r="AH1" s="160"/>
      <c r="AI1" s="160"/>
      <c r="AJ1" s="160"/>
      <c r="AK1" s="2"/>
    </row>
    <row r="2" spans="1:54" s="3" customFormat="1">
      <c r="A2" s="161"/>
      <c r="B2" s="162"/>
      <c r="C2" s="162"/>
      <c r="D2" s="162"/>
      <c r="E2" s="162"/>
      <c r="F2" s="162"/>
      <c r="G2" s="162"/>
      <c r="H2" s="162"/>
      <c r="I2" s="162"/>
      <c r="J2" s="162"/>
      <c r="K2" s="162"/>
      <c r="L2" s="162"/>
      <c r="M2" s="162"/>
      <c r="N2" s="162"/>
      <c r="O2" s="162"/>
      <c r="P2" s="162"/>
      <c r="Q2" s="162"/>
      <c r="R2" s="162"/>
      <c r="S2" s="162"/>
      <c r="T2" s="162"/>
      <c r="U2" s="162"/>
      <c r="V2" s="162"/>
      <c r="W2" s="162"/>
      <c r="X2" s="162"/>
      <c r="Y2" s="162"/>
      <c r="Z2" s="162"/>
      <c r="AA2" s="162"/>
      <c r="AB2" s="162"/>
      <c r="AC2" s="162"/>
      <c r="AD2" s="162"/>
      <c r="AE2" s="162"/>
      <c r="AF2" s="162"/>
      <c r="AG2" s="162"/>
      <c r="AH2" s="162"/>
      <c r="AI2" s="162"/>
      <c r="AJ2" s="162"/>
      <c r="AK2" s="53" t="str">
        <f>IF(COUNTIF(AK6:AK77,"〇")=23,"〇","×")</f>
        <v>×</v>
      </c>
      <c r="AL2" s="2" t="s">
        <v>189</v>
      </c>
      <c r="AT2" s="3">
        <f>COUNTIF(AK6:AK57,"〇")</f>
        <v>2</v>
      </c>
      <c r="BB2" s="2">
        <v>4</v>
      </c>
    </row>
    <row r="3" spans="1:54" ht="22.15" customHeight="1">
      <c r="A3" s="167" t="s">
        <v>244</v>
      </c>
      <c r="B3" s="168"/>
      <c r="C3" s="168"/>
      <c r="D3" s="168"/>
      <c r="E3" s="168"/>
      <c r="F3" s="168"/>
      <c r="G3" s="168"/>
      <c r="H3" s="168"/>
      <c r="I3" s="168"/>
      <c r="J3" s="168"/>
      <c r="K3" s="168"/>
      <c r="L3" s="168"/>
      <c r="M3" s="168"/>
      <c r="N3" s="168"/>
      <c r="O3" s="168"/>
      <c r="P3" s="168"/>
      <c r="Q3" s="168"/>
      <c r="R3" s="168"/>
      <c r="S3" s="168"/>
      <c r="T3" s="168"/>
      <c r="U3" s="168"/>
      <c r="V3" s="168"/>
      <c r="W3" s="168"/>
      <c r="X3" s="168"/>
      <c r="Y3" s="168"/>
      <c r="Z3" s="168"/>
      <c r="AA3" s="168"/>
      <c r="AB3" s="168"/>
      <c r="AC3" s="168"/>
      <c r="AD3" s="168"/>
      <c r="AE3" s="168"/>
      <c r="AF3" s="168"/>
      <c r="AG3" s="168"/>
      <c r="AH3" s="168"/>
      <c r="AI3" s="168"/>
      <c r="AJ3" s="168"/>
      <c r="BB3" s="2">
        <v>5</v>
      </c>
    </row>
    <row r="4" spans="1:54">
      <c r="A4" s="168"/>
      <c r="B4" s="168"/>
      <c r="C4" s="168"/>
      <c r="D4" s="168"/>
      <c r="E4" s="168"/>
      <c r="F4" s="168"/>
      <c r="G4" s="168"/>
      <c r="H4" s="168"/>
      <c r="I4" s="168"/>
      <c r="J4" s="168"/>
      <c r="K4" s="168"/>
      <c r="L4" s="168"/>
      <c r="M4" s="168"/>
      <c r="N4" s="168"/>
      <c r="O4" s="168"/>
      <c r="P4" s="168"/>
      <c r="Q4" s="168"/>
      <c r="R4" s="168"/>
      <c r="S4" s="168"/>
      <c r="T4" s="168"/>
      <c r="U4" s="168"/>
      <c r="V4" s="168"/>
      <c r="W4" s="168"/>
      <c r="X4" s="168"/>
      <c r="Y4" s="168"/>
      <c r="Z4" s="168"/>
      <c r="AA4" s="168"/>
      <c r="AB4" s="168"/>
      <c r="AC4" s="168"/>
      <c r="AD4" s="168"/>
      <c r="AE4" s="168"/>
      <c r="AF4" s="168"/>
      <c r="AG4" s="168"/>
      <c r="AH4" s="168"/>
      <c r="AI4" s="168"/>
      <c r="AJ4" s="168"/>
      <c r="BB4" s="3">
        <v>6</v>
      </c>
    </row>
    <row r="5" spans="1:54">
      <c r="A5" s="168"/>
      <c r="B5" s="168"/>
      <c r="C5" s="168"/>
      <c r="D5" s="168"/>
      <c r="E5" s="168"/>
      <c r="F5" s="168"/>
      <c r="G5" s="168"/>
      <c r="H5" s="168"/>
      <c r="I5" s="168"/>
      <c r="J5" s="168"/>
      <c r="K5" s="168"/>
      <c r="L5" s="168"/>
      <c r="M5" s="168"/>
      <c r="N5" s="168"/>
      <c r="O5" s="168"/>
      <c r="P5" s="168"/>
      <c r="Q5" s="168"/>
      <c r="R5" s="168"/>
      <c r="S5" s="168"/>
      <c r="T5" s="168"/>
      <c r="U5" s="168"/>
      <c r="V5" s="168"/>
      <c r="W5" s="168"/>
      <c r="X5" s="168"/>
      <c r="Y5" s="168"/>
      <c r="Z5" s="168"/>
      <c r="AA5" s="168"/>
      <c r="AB5" s="168"/>
      <c r="AC5" s="168"/>
      <c r="AD5" s="168"/>
      <c r="AE5" s="168"/>
      <c r="AF5" s="168"/>
      <c r="AG5" s="168"/>
      <c r="AH5" s="168"/>
      <c r="AI5" s="168"/>
      <c r="AJ5" s="168"/>
      <c r="BB5" s="3"/>
    </row>
    <row r="6" spans="1:54" s="3" customFormat="1">
      <c r="U6" s="4"/>
      <c r="Z6" s="169" t="s">
        <v>0</v>
      </c>
      <c r="AA6" s="169"/>
      <c r="AB6" s="171">
        <v>6</v>
      </c>
      <c r="AC6" s="171"/>
      <c r="AD6" s="169" t="s">
        <v>3</v>
      </c>
      <c r="AE6" s="172"/>
      <c r="AF6" s="173"/>
      <c r="AG6" s="169" t="s">
        <v>2</v>
      </c>
      <c r="AH6" s="172"/>
      <c r="AI6" s="173"/>
      <c r="AJ6" s="169" t="s">
        <v>1</v>
      </c>
      <c r="AK6" s="52" t="str">
        <f>IF(COUNTA(AB6)=1,"〇","×")</f>
        <v>〇</v>
      </c>
      <c r="AL6" s="9" t="s">
        <v>3</v>
      </c>
      <c r="AP6" s="2" t="s">
        <v>257</v>
      </c>
    </row>
    <row r="7" spans="1:54" s="3" customFormat="1">
      <c r="U7" s="4"/>
      <c r="Z7" s="170"/>
      <c r="AA7" s="170"/>
      <c r="AB7" s="171"/>
      <c r="AC7" s="171"/>
      <c r="AD7" s="170"/>
      <c r="AE7" s="174"/>
      <c r="AF7" s="174"/>
      <c r="AG7" s="170"/>
      <c r="AH7" s="174"/>
      <c r="AI7" s="174"/>
      <c r="AJ7" s="170"/>
      <c r="AK7" s="52" t="str">
        <f>IF(COUNTA(AE6)=1,"〇","×")</f>
        <v>×</v>
      </c>
      <c r="AL7" s="9" t="s">
        <v>173</v>
      </c>
      <c r="AP7" s="2" t="s">
        <v>258</v>
      </c>
    </row>
    <row r="8" spans="1:54" s="3" customFormat="1">
      <c r="A8" s="2" t="s">
        <v>4</v>
      </c>
      <c r="F8" s="6"/>
      <c r="G8" s="6"/>
      <c r="H8" s="6"/>
      <c r="U8" s="4"/>
      <c r="AK8" s="52" t="str">
        <f>IF(COUNTA(AH6)=1,"〇","×")</f>
        <v>×</v>
      </c>
      <c r="AL8" s="9" t="s">
        <v>1</v>
      </c>
      <c r="AP8" s="2"/>
    </row>
    <row r="9" spans="1:54" s="3" customFormat="1">
      <c r="F9" s="6"/>
      <c r="G9" s="6"/>
      <c r="H9" s="6"/>
      <c r="U9" s="4"/>
      <c r="AK9" s="2"/>
      <c r="AL9" s="9"/>
      <c r="AP9" s="2"/>
    </row>
    <row r="10" spans="1:54" s="3" customFormat="1">
      <c r="A10" s="170" t="s">
        <v>237</v>
      </c>
      <c r="B10" s="342"/>
      <c r="C10" s="342"/>
      <c r="D10" s="342"/>
      <c r="E10" s="343" t="s">
        <v>258</v>
      </c>
      <c r="F10" s="343"/>
      <c r="G10" s="343"/>
      <c r="H10" s="343"/>
      <c r="I10" s="343"/>
      <c r="J10" s="343"/>
      <c r="K10" s="343"/>
      <c r="L10" s="343"/>
      <c r="M10" s="162" t="s">
        <v>238</v>
      </c>
      <c r="N10" s="342"/>
      <c r="O10" s="342"/>
      <c r="P10" s="342"/>
      <c r="Q10" s="342"/>
      <c r="R10" s="342"/>
      <c r="S10" s="342"/>
      <c r="T10" s="342"/>
      <c r="U10" s="342"/>
      <c r="V10" s="342"/>
      <c r="W10" s="342"/>
      <c r="X10" s="342"/>
      <c r="Y10" s="342"/>
      <c r="Z10" s="342"/>
      <c r="AA10" s="342"/>
      <c r="AB10" s="342"/>
      <c r="AC10" s="342"/>
      <c r="AD10" s="342"/>
      <c r="AE10" s="342"/>
      <c r="AF10" s="342"/>
      <c r="AG10" s="342"/>
      <c r="AH10" s="342"/>
      <c r="AI10" s="342"/>
      <c r="AJ10" s="342"/>
      <c r="AK10" s="52" t="str">
        <f>IF(COUNTA(E10)=1,"〇","×")</f>
        <v>〇</v>
      </c>
      <c r="AL10" s="2" t="s">
        <v>239</v>
      </c>
      <c r="AP10" s="2"/>
    </row>
    <row r="11" spans="1:54" s="3" customFormat="1">
      <c r="N11" s="163" t="s">
        <v>10</v>
      </c>
      <c r="O11" s="164"/>
      <c r="P11" s="164"/>
      <c r="Q11" s="164"/>
      <c r="R11" s="164"/>
      <c r="S11" s="165"/>
      <c r="T11" s="166"/>
      <c r="U11" s="166"/>
      <c r="V11" s="166"/>
      <c r="W11" s="166"/>
      <c r="X11" s="166"/>
      <c r="Y11" s="166"/>
      <c r="Z11" s="166"/>
      <c r="AA11" s="166"/>
      <c r="AB11" s="166"/>
      <c r="AC11" s="166"/>
      <c r="AD11" s="166"/>
      <c r="AE11" s="166"/>
      <c r="AF11" s="166"/>
      <c r="AG11" s="166"/>
      <c r="AH11" s="166"/>
      <c r="AI11" s="166"/>
      <c r="AJ11" s="166"/>
      <c r="AK11" s="52" t="str">
        <f>IF(COUNTA(S11)=1,"〇","×")</f>
        <v>×</v>
      </c>
      <c r="AL11" s="2" t="s">
        <v>174</v>
      </c>
      <c r="AO11" s="2" t="s">
        <v>246</v>
      </c>
    </row>
    <row r="12" spans="1:54" s="3" customFormat="1">
      <c r="N12" s="164"/>
      <c r="O12" s="164"/>
      <c r="P12" s="164"/>
      <c r="Q12" s="164"/>
      <c r="R12" s="164"/>
      <c r="S12" s="166"/>
      <c r="T12" s="166"/>
      <c r="U12" s="166"/>
      <c r="V12" s="166"/>
      <c r="W12" s="166"/>
      <c r="X12" s="166"/>
      <c r="Y12" s="166"/>
      <c r="Z12" s="166"/>
      <c r="AA12" s="166"/>
      <c r="AB12" s="166"/>
      <c r="AC12" s="166"/>
      <c r="AD12" s="166"/>
      <c r="AE12" s="166"/>
      <c r="AF12" s="166"/>
      <c r="AG12" s="166"/>
      <c r="AH12" s="166"/>
      <c r="AI12" s="166"/>
      <c r="AJ12" s="166"/>
      <c r="AK12" s="9"/>
      <c r="AL12" s="2"/>
      <c r="AO12" s="2" t="s">
        <v>5</v>
      </c>
    </row>
    <row r="13" spans="1:54" s="3" customFormat="1" ht="22.15" customHeight="1">
      <c r="N13" s="163" t="s">
        <v>6</v>
      </c>
      <c r="O13" s="164"/>
      <c r="P13" s="164"/>
      <c r="Q13" s="164"/>
      <c r="R13" s="164"/>
      <c r="S13" s="165"/>
      <c r="T13" s="166"/>
      <c r="U13" s="166"/>
      <c r="V13" s="166"/>
      <c r="W13" s="166"/>
      <c r="X13" s="166"/>
      <c r="Y13" s="166"/>
      <c r="Z13" s="166"/>
      <c r="AA13" s="166"/>
      <c r="AB13" s="166"/>
      <c r="AC13" s="166"/>
      <c r="AD13" s="166"/>
      <c r="AE13" s="166"/>
      <c r="AF13" s="166"/>
      <c r="AG13" s="166"/>
      <c r="AH13" s="166"/>
      <c r="AI13" s="166"/>
      <c r="AJ13" s="166"/>
      <c r="AK13" s="52" t="str">
        <f>IF(COUNTA(S13)=1,"〇","×")</f>
        <v>×</v>
      </c>
      <c r="AL13" s="2" t="s">
        <v>175</v>
      </c>
      <c r="AO13" s="2" t="s">
        <v>7</v>
      </c>
    </row>
    <row r="14" spans="1:54" s="3" customFormat="1">
      <c r="N14" s="164"/>
      <c r="O14" s="164"/>
      <c r="P14" s="164"/>
      <c r="Q14" s="164"/>
      <c r="R14" s="164"/>
      <c r="S14" s="166"/>
      <c r="T14" s="166"/>
      <c r="U14" s="166"/>
      <c r="V14" s="166"/>
      <c r="W14" s="166"/>
      <c r="X14" s="166"/>
      <c r="Y14" s="166"/>
      <c r="Z14" s="166"/>
      <c r="AA14" s="166"/>
      <c r="AB14" s="166"/>
      <c r="AC14" s="166"/>
      <c r="AD14" s="166"/>
      <c r="AE14" s="166"/>
      <c r="AF14" s="166"/>
      <c r="AG14" s="166"/>
      <c r="AH14" s="166"/>
      <c r="AI14" s="166"/>
      <c r="AJ14" s="166"/>
      <c r="AK14" s="9"/>
      <c r="AL14" s="2"/>
      <c r="AO14" s="2" t="s">
        <v>247</v>
      </c>
    </row>
    <row r="15" spans="1:54" s="3" customFormat="1">
      <c r="N15" s="163" t="s">
        <v>8</v>
      </c>
      <c r="O15" s="164"/>
      <c r="P15" s="164"/>
      <c r="Q15" s="164"/>
      <c r="R15" s="164"/>
      <c r="S15" s="165"/>
      <c r="T15" s="166"/>
      <c r="U15" s="166"/>
      <c r="V15" s="166"/>
      <c r="W15" s="166"/>
      <c r="X15" s="163" t="s">
        <v>9</v>
      </c>
      <c r="Y15" s="164"/>
      <c r="Z15" s="164"/>
      <c r="AA15" s="164"/>
      <c r="AB15" s="164"/>
      <c r="AC15" s="165"/>
      <c r="AD15" s="166"/>
      <c r="AE15" s="166"/>
      <c r="AF15" s="166"/>
      <c r="AG15" s="166"/>
      <c r="AH15" s="166"/>
      <c r="AI15" s="166"/>
      <c r="AJ15" s="166"/>
      <c r="AK15" s="52" t="str">
        <f>IF(COUNTA(S15)=1,"〇","×")</f>
        <v>×</v>
      </c>
      <c r="AL15" s="2" t="s">
        <v>176</v>
      </c>
      <c r="AO15" s="2" t="s">
        <v>22</v>
      </c>
    </row>
    <row r="16" spans="1:54" s="3" customFormat="1">
      <c r="N16" s="164"/>
      <c r="O16" s="164"/>
      <c r="P16" s="164"/>
      <c r="Q16" s="164"/>
      <c r="R16" s="164"/>
      <c r="S16" s="166"/>
      <c r="T16" s="166"/>
      <c r="U16" s="166"/>
      <c r="V16" s="166"/>
      <c r="W16" s="166"/>
      <c r="X16" s="164"/>
      <c r="Y16" s="164"/>
      <c r="Z16" s="164"/>
      <c r="AA16" s="164"/>
      <c r="AB16" s="164"/>
      <c r="AC16" s="166"/>
      <c r="AD16" s="166"/>
      <c r="AE16" s="166"/>
      <c r="AF16" s="166"/>
      <c r="AG16" s="166"/>
      <c r="AH16" s="166"/>
      <c r="AI16" s="166"/>
      <c r="AJ16" s="166"/>
      <c r="AK16" s="52" t="str">
        <f>IF(COUNTA(AC15)=1,"〇","×")</f>
        <v>×</v>
      </c>
      <c r="AL16" s="2" t="s">
        <v>177</v>
      </c>
      <c r="AO16" s="2" t="s">
        <v>21</v>
      </c>
    </row>
    <row r="17" spans="1:41" s="3" customFormat="1">
      <c r="N17" s="163" t="s">
        <v>11</v>
      </c>
      <c r="O17" s="164"/>
      <c r="P17" s="164"/>
      <c r="Q17" s="164"/>
      <c r="R17" s="164"/>
      <c r="S17" s="163" t="s">
        <v>9</v>
      </c>
      <c r="T17" s="164"/>
      <c r="U17" s="164"/>
      <c r="V17" s="164"/>
      <c r="W17" s="204"/>
      <c r="X17" s="205"/>
      <c r="Y17" s="205"/>
      <c r="Z17" s="205"/>
      <c r="AA17" s="205"/>
      <c r="AB17" s="205"/>
      <c r="AC17" s="205"/>
      <c r="AD17" s="205"/>
      <c r="AE17" s="205"/>
      <c r="AF17" s="205"/>
      <c r="AG17" s="205"/>
      <c r="AH17" s="205"/>
      <c r="AI17" s="205"/>
      <c r="AJ17" s="205"/>
      <c r="AK17" s="52" t="str">
        <f>IF(COUNTA(W17)=1,"〇","×")</f>
        <v>×</v>
      </c>
      <c r="AL17" s="2" t="s">
        <v>178</v>
      </c>
      <c r="AO17" s="2" t="s">
        <v>20</v>
      </c>
    </row>
    <row r="18" spans="1:41" s="3" customFormat="1">
      <c r="N18" s="164"/>
      <c r="O18" s="164"/>
      <c r="P18" s="164"/>
      <c r="Q18" s="164"/>
      <c r="R18" s="164"/>
      <c r="S18" s="164"/>
      <c r="T18" s="164"/>
      <c r="U18" s="164"/>
      <c r="V18" s="164"/>
      <c r="W18" s="205"/>
      <c r="X18" s="205"/>
      <c r="Y18" s="205"/>
      <c r="Z18" s="205"/>
      <c r="AA18" s="205"/>
      <c r="AB18" s="205"/>
      <c r="AC18" s="205"/>
      <c r="AD18" s="205"/>
      <c r="AE18" s="205"/>
      <c r="AF18" s="205"/>
      <c r="AG18" s="205"/>
      <c r="AH18" s="205"/>
      <c r="AI18" s="205"/>
      <c r="AJ18" s="205"/>
      <c r="AK18" s="9"/>
      <c r="AL18" s="2"/>
      <c r="AO18" s="2" t="s">
        <v>13</v>
      </c>
    </row>
    <row r="19" spans="1:41" s="3" customFormat="1">
      <c r="N19" s="164"/>
      <c r="O19" s="164"/>
      <c r="P19" s="164"/>
      <c r="Q19" s="164"/>
      <c r="R19" s="164"/>
      <c r="S19" s="163" t="s">
        <v>19</v>
      </c>
      <c r="T19" s="164"/>
      <c r="U19" s="164"/>
      <c r="V19" s="164"/>
      <c r="W19" s="204"/>
      <c r="X19" s="205"/>
      <c r="Y19" s="205"/>
      <c r="Z19" s="205"/>
      <c r="AA19" s="205"/>
      <c r="AB19" s="205"/>
      <c r="AC19" s="205"/>
      <c r="AD19" s="205"/>
      <c r="AE19" s="205"/>
      <c r="AF19" s="205"/>
      <c r="AG19" s="205"/>
      <c r="AH19" s="205"/>
      <c r="AI19" s="205"/>
      <c r="AJ19" s="205"/>
      <c r="AK19" s="52" t="str">
        <f>IF(COUNTA(W19)=1,"〇","×")</f>
        <v>×</v>
      </c>
      <c r="AL19" s="2" t="s">
        <v>179</v>
      </c>
      <c r="AO19" s="2" t="s">
        <v>18</v>
      </c>
    </row>
    <row r="20" spans="1:41" s="3" customFormat="1">
      <c r="N20" s="164"/>
      <c r="O20" s="164"/>
      <c r="P20" s="164"/>
      <c r="Q20" s="164"/>
      <c r="R20" s="164"/>
      <c r="S20" s="164"/>
      <c r="T20" s="164"/>
      <c r="U20" s="164"/>
      <c r="V20" s="164"/>
      <c r="W20" s="205"/>
      <c r="X20" s="205"/>
      <c r="Y20" s="205"/>
      <c r="Z20" s="205"/>
      <c r="AA20" s="205"/>
      <c r="AB20" s="205"/>
      <c r="AC20" s="205"/>
      <c r="AD20" s="205"/>
      <c r="AE20" s="205"/>
      <c r="AF20" s="205"/>
      <c r="AG20" s="205"/>
      <c r="AH20" s="205"/>
      <c r="AI20" s="205"/>
      <c r="AJ20" s="205"/>
      <c r="AK20" s="9"/>
      <c r="AL20" s="2"/>
      <c r="AO20" s="2" t="s">
        <v>14</v>
      </c>
    </row>
    <row r="21" spans="1:41" s="3" customFormat="1">
      <c r="N21" s="164"/>
      <c r="O21" s="164"/>
      <c r="P21" s="164"/>
      <c r="Q21" s="164"/>
      <c r="R21" s="164"/>
      <c r="S21" s="163" t="s">
        <v>12</v>
      </c>
      <c r="T21" s="164"/>
      <c r="U21" s="164"/>
      <c r="V21" s="164"/>
      <c r="W21" s="206"/>
      <c r="X21" s="204"/>
      <c r="Y21" s="204"/>
      <c r="Z21" s="204"/>
      <c r="AA21" s="204"/>
      <c r="AB21" s="204"/>
      <c r="AC21" s="204"/>
      <c r="AD21" s="204"/>
      <c r="AE21" s="204"/>
      <c r="AF21" s="204"/>
      <c r="AG21" s="204"/>
      <c r="AH21" s="204"/>
      <c r="AI21" s="204"/>
      <c r="AJ21" s="204"/>
      <c r="AK21" s="52" t="str">
        <f>IF(COUNTA(W21)=1,"〇","×")</f>
        <v>×</v>
      </c>
      <c r="AL21" s="2" t="s">
        <v>180</v>
      </c>
      <c r="AO21" s="2" t="s">
        <v>17</v>
      </c>
    </row>
    <row r="22" spans="1:41" s="3" customFormat="1">
      <c r="N22" s="164"/>
      <c r="O22" s="164"/>
      <c r="P22" s="164"/>
      <c r="Q22" s="164"/>
      <c r="R22" s="164"/>
      <c r="S22" s="164"/>
      <c r="T22" s="164"/>
      <c r="U22" s="164"/>
      <c r="V22" s="164"/>
      <c r="W22" s="204"/>
      <c r="X22" s="204"/>
      <c r="Y22" s="204"/>
      <c r="Z22" s="204"/>
      <c r="AA22" s="204"/>
      <c r="AB22" s="204"/>
      <c r="AC22" s="204"/>
      <c r="AD22" s="204"/>
      <c r="AE22" s="204"/>
      <c r="AF22" s="204"/>
      <c r="AG22" s="204"/>
      <c r="AH22" s="204"/>
      <c r="AI22" s="204"/>
      <c r="AJ22" s="204"/>
      <c r="AO22" s="2" t="s">
        <v>15</v>
      </c>
    </row>
    <row r="23" spans="1:41" s="3" customFormat="1">
      <c r="A23" s="2" t="s">
        <v>152</v>
      </c>
      <c r="AK23" s="2"/>
    </row>
    <row r="24" spans="1:41" s="3" customFormat="1">
      <c r="A24" s="94" t="s">
        <v>16</v>
      </c>
      <c r="B24" s="95"/>
      <c r="C24" s="95"/>
      <c r="D24" s="95"/>
      <c r="E24" s="177" t="str">
        <f>IF(E53="","",E53)</f>
        <v/>
      </c>
      <c r="F24" s="178"/>
      <c r="G24" s="178"/>
      <c r="H24" s="178"/>
      <c r="I24" s="178"/>
      <c r="J24" s="178"/>
      <c r="K24" s="178"/>
      <c r="L24" s="178"/>
      <c r="M24" s="179"/>
      <c r="N24" s="183" t="s">
        <v>23</v>
      </c>
      <c r="O24" s="183"/>
      <c r="P24" s="183"/>
      <c r="Q24" s="183"/>
      <c r="R24" s="185" t="str">
        <f>IF(R53="","",R53)</f>
        <v/>
      </c>
      <c r="S24" s="186"/>
      <c r="T24" s="186"/>
      <c r="U24" s="186"/>
      <c r="V24" s="186"/>
      <c r="W24" s="186"/>
      <c r="X24" s="186"/>
      <c r="Y24" s="186"/>
      <c r="Z24" s="186"/>
      <c r="AA24" s="186"/>
      <c r="AB24" s="186"/>
      <c r="AC24" s="186"/>
      <c r="AD24" s="186"/>
      <c r="AE24" s="186"/>
      <c r="AF24" s="186"/>
      <c r="AG24" s="186"/>
      <c r="AH24" s="186"/>
      <c r="AI24" s="186"/>
      <c r="AJ24" s="187"/>
    </row>
    <row r="25" spans="1:41" s="3" customFormat="1">
      <c r="A25" s="96"/>
      <c r="B25" s="96"/>
      <c r="C25" s="96"/>
      <c r="D25" s="96"/>
      <c r="E25" s="180"/>
      <c r="F25" s="181"/>
      <c r="G25" s="181"/>
      <c r="H25" s="181"/>
      <c r="I25" s="181"/>
      <c r="J25" s="181"/>
      <c r="K25" s="181"/>
      <c r="L25" s="181"/>
      <c r="M25" s="182"/>
      <c r="N25" s="184"/>
      <c r="O25" s="184"/>
      <c r="P25" s="184"/>
      <c r="Q25" s="184"/>
      <c r="R25" s="188"/>
      <c r="S25" s="189"/>
      <c r="T25" s="189"/>
      <c r="U25" s="189"/>
      <c r="V25" s="189"/>
      <c r="W25" s="189"/>
      <c r="X25" s="189"/>
      <c r="Y25" s="189"/>
      <c r="Z25" s="189"/>
      <c r="AA25" s="189"/>
      <c r="AB25" s="189"/>
      <c r="AC25" s="189"/>
      <c r="AD25" s="189"/>
      <c r="AE25" s="189"/>
      <c r="AF25" s="189"/>
      <c r="AG25" s="189"/>
      <c r="AH25" s="189"/>
      <c r="AI25" s="189"/>
      <c r="AJ25" s="190"/>
    </row>
    <row r="26" spans="1:41" s="3" customFormat="1">
      <c r="A26" s="154" t="s">
        <v>70</v>
      </c>
      <c r="B26" s="155"/>
      <c r="C26" s="155"/>
      <c r="D26" s="156"/>
      <c r="E26" s="183" t="str">
        <f>IF(E55="","",E55)</f>
        <v/>
      </c>
      <c r="F26" s="177"/>
      <c r="G26" s="198" t="str">
        <f>IF(G55="","",G55)</f>
        <v/>
      </c>
      <c r="H26" s="199"/>
      <c r="I26" s="199"/>
      <c r="J26" s="199"/>
      <c r="K26" s="199"/>
      <c r="L26" s="200"/>
      <c r="M26" s="183" t="str">
        <f>IF(M55="","",M55)</f>
        <v/>
      </c>
      <c r="N26" s="177"/>
      <c r="O26" s="198" t="str">
        <f>IF(O55="","",O55)</f>
        <v/>
      </c>
      <c r="P26" s="199"/>
      <c r="Q26" s="199"/>
      <c r="R26" s="199"/>
      <c r="S26" s="199"/>
      <c r="T26" s="200"/>
      <c r="U26" s="183" t="str">
        <f>IF(U55="","",U55)</f>
        <v/>
      </c>
      <c r="V26" s="177"/>
      <c r="W26" s="198" t="str">
        <f>IF(W55="","",W55)</f>
        <v/>
      </c>
      <c r="X26" s="199"/>
      <c r="Y26" s="199"/>
      <c r="Z26" s="199"/>
      <c r="AA26" s="199"/>
      <c r="AB26" s="200"/>
      <c r="AC26" s="183" t="str">
        <f>IF(AC55="","",AC55)</f>
        <v/>
      </c>
      <c r="AD26" s="177"/>
      <c r="AE26" s="198" t="str">
        <f>IF(AE55="","",AE55)</f>
        <v/>
      </c>
      <c r="AF26" s="199"/>
      <c r="AG26" s="199"/>
      <c r="AH26" s="199"/>
      <c r="AI26" s="199"/>
      <c r="AJ26" s="200"/>
    </row>
    <row r="27" spans="1:41" s="3" customFormat="1">
      <c r="A27" s="153"/>
      <c r="B27" s="157"/>
      <c r="C27" s="157"/>
      <c r="D27" s="158"/>
      <c r="E27" s="191"/>
      <c r="F27" s="188"/>
      <c r="G27" s="201"/>
      <c r="H27" s="202"/>
      <c r="I27" s="202"/>
      <c r="J27" s="202"/>
      <c r="K27" s="202"/>
      <c r="L27" s="203"/>
      <c r="M27" s="191"/>
      <c r="N27" s="188"/>
      <c r="O27" s="201"/>
      <c r="P27" s="202"/>
      <c r="Q27" s="202"/>
      <c r="R27" s="202"/>
      <c r="S27" s="202"/>
      <c r="T27" s="203"/>
      <c r="U27" s="191"/>
      <c r="V27" s="188"/>
      <c r="W27" s="201"/>
      <c r="X27" s="202"/>
      <c r="Y27" s="202"/>
      <c r="Z27" s="202"/>
      <c r="AA27" s="202"/>
      <c r="AB27" s="203"/>
      <c r="AC27" s="191"/>
      <c r="AD27" s="188"/>
      <c r="AE27" s="201"/>
      <c r="AF27" s="202"/>
      <c r="AG27" s="202"/>
      <c r="AH27" s="202"/>
      <c r="AI27" s="202"/>
      <c r="AJ27" s="203"/>
    </row>
    <row r="28" spans="1:41" s="3" customFormat="1" ht="22.15" customHeight="1">
      <c r="A28" s="154" t="s">
        <v>52</v>
      </c>
      <c r="B28" s="155"/>
      <c r="C28" s="155"/>
      <c r="D28" s="156"/>
      <c r="E28" s="183" t="str">
        <f>IF(E57="","",E57)</f>
        <v/>
      </c>
      <c r="F28" s="177"/>
      <c r="G28" s="192" t="str">
        <f>G57</f>
        <v/>
      </c>
      <c r="H28" s="193"/>
      <c r="I28" s="193"/>
      <c r="J28" s="193"/>
      <c r="K28" s="193"/>
      <c r="L28" s="193"/>
      <c r="M28" s="193"/>
      <c r="N28" s="193"/>
      <c r="O28" s="193"/>
      <c r="P28" s="193"/>
      <c r="Q28" s="193"/>
      <c r="R28" s="193"/>
      <c r="S28" s="193"/>
      <c r="T28" s="193"/>
      <c r="U28" s="193"/>
      <c r="V28" s="193"/>
      <c r="W28" s="193"/>
      <c r="X28" s="193"/>
      <c r="Y28" s="193"/>
      <c r="Z28" s="193"/>
      <c r="AA28" s="193"/>
      <c r="AB28" s="193"/>
      <c r="AC28" s="193"/>
      <c r="AD28" s="193"/>
      <c r="AE28" s="193"/>
      <c r="AF28" s="193"/>
      <c r="AG28" s="193"/>
      <c r="AH28" s="193"/>
      <c r="AI28" s="193"/>
      <c r="AJ28" s="194"/>
      <c r="AK28" s="2"/>
    </row>
    <row r="29" spans="1:41" s="3" customFormat="1">
      <c r="A29" s="153"/>
      <c r="B29" s="157"/>
      <c r="C29" s="157"/>
      <c r="D29" s="158"/>
      <c r="E29" s="191"/>
      <c r="F29" s="188"/>
      <c r="G29" s="195"/>
      <c r="H29" s="196"/>
      <c r="I29" s="196"/>
      <c r="J29" s="196"/>
      <c r="K29" s="196"/>
      <c r="L29" s="196"/>
      <c r="M29" s="196"/>
      <c r="N29" s="196"/>
      <c r="O29" s="196"/>
      <c r="P29" s="196"/>
      <c r="Q29" s="196"/>
      <c r="R29" s="196"/>
      <c r="S29" s="196"/>
      <c r="T29" s="196"/>
      <c r="U29" s="196"/>
      <c r="V29" s="196"/>
      <c r="W29" s="196"/>
      <c r="X29" s="196"/>
      <c r="Y29" s="196"/>
      <c r="Z29" s="196"/>
      <c r="AA29" s="196"/>
      <c r="AB29" s="196"/>
      <c r="AC29" s="196"/>
      <c r="AD29" s="196"/>
      <c r="AE29" s="196"/>
      <c r="AF29" s="196"/>
      <c r="AG29" s="196"/>
      <c r="AH29" s="196"/>
      <c r="AI29" s="196"/>
      <c r="AJ29" s="197"/>
      <c r="AK29" s="2"/>
    </row>
    <row r="30" spans="1:41" s="3" customFormat="1" ht="22.15" customHeight="1">
      <c r="AK30" s="2"/>
    </row>
    <row r="31" spans="1:41" s="3" customFormat="1">
      <c r="G31" s="88" t="s">
        <v>159</v>
      </c>
      <c r="H31" s="89"/>
      <c r="I31" s="89"/>
      <c r="J31" s="89"/>
      <c r="K31" s="89"/>
      <c r="L31" s="89"/>
      <c r="M31" s="89"/>
      <c r="N31" s="89"/>
      <c r="O31" s="89"/>
      <c r="P31" s="89"/>
      <c r="Q31" s="89"/>
      <c r="R31" s="90"/>
      <c r="S31" s="88">
        <f>SUM(AD36:AJ41)</f>
        <v>0</v>
      </c>
      <c r="T31" s="89"/>
      <c r="U31" s="89"/>
      <c r="V31" s="89"/>
      <c r="W31" s="89"/>
      <c r="X31" s="89"/>
      <c r="Y31" s="89"/>
      <c r="Z31" s="89"/>
      <c r="AA31" s="89"/>
      <c r="AB31" s="89"/>
      <c r="AC31" s="89"/>
      <c r="AD31" s="90"/>
      <c r="AK31" s="21"/>
    </row>
    <row r="32" spans="1:41" s="3" customFormat="1" ht="22.15" customHeight="1">
      <c r="G32" s="91"/>
      <c r="H32" s="92"/>
      <c r="I32" s="92"/>
      <c r="J32" s="92"/>
      <c r="K32" s="92"/>
      <c r="L32" s="92"/>
      <c r="M32" s="92"/>
      <c r="N32" s="92"/>
      <c r="O32" s="92"/>
      <c r="P32" s="92"/>
      <c r="Q32" s="92"/>
      <c r="R32" s="93"/>
      <c r="S32" s="91"/>
      <c r="T32" s="92"/>
      <c r="U32" s="92"/>
      <c r="V32" s="92"/>
      <c r="W32" s="92"/>
      <c r="X32" s="92"/>
      <c r="Y32" s="92"/>
      <c r="Z32" s="92"/>
      <c r="AA32" s="92"/>
      <c r="AB32" s="92"/>
      <c r="AC32" s="92"/>
      <c r="AD32" s="93"/>
      <c r="AK32" s="21"/>
    </row>
    <row r="33" spans="1:42" s="3" customFormat="1">
      <c r="AK33" s="2"/>
    </row>
    <row r="34" spans="1:42" s="3" customFormat="1" ht="22.15" customHeight="1">
      <c r="A34" s="2" t="s">
        <v>153</v>
      </c>
      <c r="AK34" s="2"/>
    </row>
    <row r="35" spans="1:42" s="3" customFormat="1">
      <c r="A35" s="207" t="s">
        <v>157</v>
      </c>
      <c r="B35" s="247"/>
      <c r="C35" s="247"/>
      <c r="D35" s="247"/>
      <c r="E35" s="247"/>
      <c r="F35" s="247"/>
      <c r="G35" s="224"/>
      <c r="H35" s="225"/>
      <c r="I35" s="143" t="s">
        <v>154</v>
      </c>
      <c r="J35" s="144"/>
      <c r="K35" s="144"/>
      <c r="L35" s="144"/>
      <c r="M35" s="144"/>
      <c r="N35" s="144"/>
      <c r="O35" s="144"/>
      <c r="P35" s="143" t="s">
        <v>158</v>
      </c>
      <c r="Q35" s="144"/>
      <c r="R35" s="144"/>
      <c r="S35" s="144"/>
      <c r="T35" s="144"/>
      <c r="U35" s="144"/>
      <c r="V35" s="144"/>
      <c r="W35" s="143" t="s">
        <v>155</v>
      </c>
      <c r="X35" s="144"/>
      <c r="Y35" s="144"/>
      <c r="Z35" s="144"/>
      <c r="AA35" s="144"/>
      <c r="AB35" s="144"/>
      <c r="AC35" s="144"/>
      <c r="AD35" s="143" t="s">
        <v>156</v>
      </c>
      <c r="AE35" s="144"/>
      <c r="AF35" s="144"/>
      <c r="AG35" s="144"/>
      <c r="AH35" s="144"/>
      <c r="AI35" s="144"/>
      <c r="AJ35" s="144"/>
      <c r="AK35" s="2"/>
    </row>
    <row r="36" spans="1:42" s="3" customFormat="1">
      <c r="A36" s="207" t="s">
        <v>109</v>
      </c>
      <c r="B36" s="247"/>
      <c r="C36" s="247"/>
      <c r="D36" s="247"/>
      <c r="E36" s="247"/>
      <c r="F36" s="247"/>
      <c r="G36" s="224"/>
      <c r="H36" s="225"/>
      <c r="I36" s="138">
        <f>IF(AK2="〇",SUM(C90,A94),0)</f>
        <v>0</v>
      </c>
      <c r="J36" s="139"/>
      <c r="K36" s="139"/>
      <c r="L36" s="139"/>
      <c r="M36" s="139"/>
      <c r="N36" s="139"/>
      <c r="O36" s="139"/>
      <c r="P36" s="119">
        <f>SUM(I36:O39)</f>
        <v>0</v>
      </c>
      <c r="Q36" s="120"/>
      <c r="R36" s="120"/>
      <c r="S36" s="120"/>
      <c r="T36" s="120"/>
      <c r="U36" s="120"/>
      <c r="V36" s="121"/>
      <c r="W36" s="119">
        <f>IF(P36=0,0,IFERROR(SUM(SUMIF(CN214:CN399,G26&amp;E28,CO214:CO399),SUMIF(CN214:CN399,O26&amp;E28,CO214:CO399),SUMIF(CN214:CN399,W26&amp;E28,CO214:CO399),SUMIF(CN214:CN399,AE26&amp;E28,CO214:CO399))*1000,0))</f>
        <v>0</v>
      </c>
      <c r="X36" s="120"/>
      <c r="Y36" s="120"/>
      <c r="Z36" s="120"/>
      <c r="AA36" s="120"/>
      <c r="AB36" s="120"/>
      <c r="AC36" s="121"/>
      <c r="AD36" s="119">
        <f>IF(P36&lt;W36,ROUNDDOWN(P36,-3),W36)</f>
        <v>0</v>
      </c>
      <c r="AE36" s="129"/>
      <c r="AF36" s="129"/>
      <c r="AG36" s="129"/>
      <c r="AH36" s="129"/>
      <c r="AI36" s="129"/>
      <c r="AJ36" s="130"/>
      <c r="AK36" s="2"/>
    </row>
    <row r="37" spans="1:42" s="3" customFormat="1">
      <c r="A37" s="293"/>
      <c r="B37" s="247"/>
      <c r="C37" s="247"/>
      <c r="D37" s="247"/>
      <c r="E37" s="247"/>
      <c r="F37" s="247"/>
      <c r="G37" s="224"/>
      <c r="H37" s="225"/>
      <c r="I37" s="139"/>
      <c r="J37" s="139"/>
      <c r="K37" s="139"/>
      <c r="L37" s="139"/>
      <c r="M37" s="139"/>
      <c r="N37" s="139"/>
      <c r="O37" s="139"/>
      <c r="P37" s="122"/>
      <c r="Q37" s="123"/>
      <c r="R37" s="123"/>
      <c r="S37" s="123"/>
      <c r="T37" s="123"/>
      <c r="U37" s="123"/>
      <c r="V37" s="124"/>
      <c r="W37" s="122"/>
      <c r="X37" s="123"/>
      <c r="Y37" s="123"/>
      <c r="Z37" s="123"/>
      <c r="AA37" s="123"/>
      <c r="AB37" s="123"/>
      <c r="AC37" s="124"/>
      <c r="AD37" s="131"/>
      <c r="AE37" s="132"/>
      <c r="AF37" s="132"/>
      <c r="AG37" s="132"/>
      <c r="AH37" s="132"/>
      <c r="AI37" s="132"/>
      <c r="AJ37" s="133"/>
    </row>
    <row r="38" spans="1:42" s="3" customFormat="1">
      <c r="A38" s="207" t="s">
        <v>110</v>
      </c>
      <c r="B38" s="247"/>
      <c r="C38" s="247"/>
      <c r="D38" s="247"/>
      <c r="E38" s="247"/>
      <c r="F38" s="247"/>
      <c r="G38" s="224"/>
      <c r="H38" s="225"/>
      <c r="I38" s="138">
        <f>IF(AT2+AL112=26,C119,0)</f>
        <v>0</v>
      </c>
      <c r="J38" s="139"/>
      <c r="K38" s="139"/>
      <c r="L38" s="139"/>
      <c r="M38" s="139"/>
      <c r="N38" s="139"/>
      <c r="O38" s="139"/>
      <c r="P38" s="122"/>
      <c r="Q38" s="125"/>
      <c r="R38" s="125"/>
      <c r="S38" s="125"/>
      <c r="T38" s="125"/>
      <c r="U38" s="125"/>
      <c r="V38" s="124"/>
      <c r="W38" s="122"/>
      <c r="X38" s="125"/>
      <c r="Y38" s="125"/>
      <c r="Z38" s="125"/>
      <c r="AA38" s="125"/>
      <c r="AB38" s="125"/>
      <c r="AC38" s="124"/>
      <c r="AD38" s="131"/>
      <c r="AE38" s="134"/>
      <c r="AF38" s="134"/>
      <c r="AG38" s="134"/>
      <c r="AH38" s="134"/>
      <c r="AI38" s="134"/>
      <c r="AJ38" s="133"/>
    </row>
    <row r="39" spans="1:42" s="3" customFormat="1" ht="22.15" customHeight="1">
      <c r="A39" s="293"/>
      <c r="B39" s="247"/>
      <c r="C39" s="247"/>
      <c r="D39" s="247"/>
      <c r="E39" s="247"/>
      <c r="F39" s="247"/>
      <c r="G39" s="224"/>
      <c r="H39" s="225"/>
      <c r="I39" s="139"/>
      <c r="J39" s="139"/>
      <c r="K39" s="139"/>
      <c r="L39" s="139"/>
      <c r="M39" s="139"/>
      <c r="N39" s="139"/>
      <c r="O39" s="139"/>
      <c r="P39" s="126"/>
      <c r="Q39" s="127"/>
      <c r="R39" s="127"/>
      <c r="S39" s="127"/>
      <c r="T39" s="127"/>
      <c r="U39" s="127"/>
      <c r="V39" s="128"/>
      <c r="W39" s="126"/>
      <c r="X39" s="127"/>
      <c r="Y39" s="127"/>
      <c r="Z39" s="127"/>
      <c r="AA39" s="127"/>
      <c r="AB39" s="127"/>
      <c r="AC39" s="128"/>
      <c r="AD39" s="135"/>
      <c r="AE39" s="136"/>
      <c r="AF39" s="136"/>
      <c r="AG39" s="136"/>
      <c r="AH39" s="136"/>
      <c r="AI39" s="136"/>
      <c r="AJ39" s="137"/>
      <c r="AK39" s="2"/>
    </row>
    <row r="40" spans="1:42" s="3" customFormat="1">
      <c r="A40" s="207" t="s">
        <v>111</v>
      </c>
      <c r="B40" s="247"/>
      <c r="C40" s="247"/>
      <c r="D40" s="247"/>
      <c r="E40" s="247"/>
      <c r="F40" s="247"/>
      <c r="G40" s="224"/>
      <c r="H40" s="225"/>
      <c r="I40" s="138">
        <f>IF(AT2+AL139=25,C146,0)</f>
        <v>0</v>
      </c>
      <c r="J40" s="139"/>
      <c r="K40" s="139"/>
      <c r="L40" s="139"/>
      <c r="M40" s="139"/>
      <c r="N40" s="139"/>
      <c r="O40" s="139"/>
      <c r="P40" s="138">
        <f>I40</f>
        <v>0</v>
      </c>
      <c r="Q40" s="139"/>
      <c r="R40" s="139"/>
      <c r="S40" s="139"/>
      <c r="T40" s="139"/>
      <c r="U40" s="139"/>
      <c r="V40" s="139"/>
      <c r="W40" s="138">
        <f>IF(P40=0,0,IFERROR(SUM(SUMIF(CN400:CN428,G26&amp;E28,CO400:CO428),SUMIF(CN400:CN428,O26&amp;E28,CO400:CO428),SUMIF(CN400:CN428,W26&amp;E28,CO400:CO428),SUMIF(CN400:CN428,AE26&amp;E28,CO400:CO428))*1000,0))</f>
        <v>0</v>
      </c>
      <c r="X40" s="139"/>
      <c r="Y40" s="139"/>
      <c r="Z40" s="139"/>
      <c r="AA40" s="139"/>
      <c r="AB40" s="139"/>
      <c r="AC40" s="139"/>
      <c r="AD40" s="138">
        <f>IF(P40&lt;W40,ROUNDDOWN(P40,-3),W40)</f>
        <v>0</v>
      </c>
      <c r="AE40" s="139"/>
      <c r="AF40" s="139"/>
      <c r="AG40" s="139"/>
      <c r="AH40" s="139"/>
      <c r="AI40" s="139"/>
      <c r="AJ40" s="139"/>
      <c r="AK40" s="2"/>
    </row>
    <row r="41" spans="1:42" s="3" customFormat="1" ht="22.15" customHeight="1">
      <c r="A41" s="293"/>
      <c r="B41" s="247"/>
      <c r="C41" s="247"/>
      <c r="D41" s="247"/>
      <c r="E41" s="247"/>
      <c r="F41" s="247"/>
      <c r="G41" s="224"/>
      <c r="H41" s="225"/>
      <c r="I41" s="139"/>
      <c r="J41" s="139"/>
      <c r="K41" s="139"/>
      <c r="L41" s="139"/>
      <c r="M41" s="139"/>
      <c r="N41" s="139"/>
      <c r="O41" s="139"/>
      <c r="P41" s="139"/>
      <c r="Q41" s="139"/>
      <c r="R41" s="139"/>
      <c r="S41" s="139"/>
      <c r="T41" s="139"/>
      <c r="U41" s="139"/>
      <c r="V41" s="139"/>
      <c r="W41" s="139"/>
      <c r="X41" s="139"/>
      <c r="Y41" s="139"/>
      <c r="Z41" s="139"/>
      <c r="AA41" s="139"/>
      <c r="AB41" s="139"/>
      <c r="AC41" s="139"/>
      <c r="AD41" s="139"/>
      <c r="AE41" s="139"/>
      <c r="AF41" s="139"/>
      <c r="AG41" s="139"/>
      <c r="AH41" s="139"/>
      <c r="AI41" s="139"/>
      <c r="AJ41" s="139"/>
      <c r="AK41" s="2"/>
    </row>
    <row r="42" spans="1:42" s="3" customFormat="1">
      <c r="AK42" s="2"/>
    </row>
    <row r="43" spans="1:42" s="3" customFormat="1">
      <c r="A43" s="112" t="s">
        <v>168</v>
      </c>
      <c r="B43" s="294" t="s">
        <v>160</v>
      </c>
      <c r="C43" s="141"/>
      <c r="D43" s="141"/>
      <c r="E43" s="141"/>
      <c r="F43" s="142"/>
      <c r="G43" s="48"/>
      <c r="H43" s="82"/>
      <c r="I43" s="82"/>
      <c r="J43" s="83"/>
      <c r="K43" s="118"/>
      <c r="L43" s="115"/>
      <c r="M43" s="115"/>
      <c r="N43" s="115"/>
      <c r="O43" s="115"/>
      <c r="P43" s="115"/>
      <c r="Q43" s="115"/>
      <c r="R43" s="115"/>
      <c r="S43" s="115"/>
      <c r="T43" s="115"/>
      <c r="U43" s="115"/>
      <c r="V43" s="115"/>
      <c r="W43" s="115"/>
      <c r="X43" s="115"/>
      <c r="Y43" s="115"/>
      <c r="Z43" s="115"/>
      <c r="AA43" s="115"/>
      <c r="AB43" s="115"/>
      <c r="AC43" s="115"/>
      <c r="AD43" s="115"/>
      <c r="AE43" s="115"/>
      <c r="AF43" s="115"/>
      <c r="AG43" s="115"/>
      <c r="AH43" s="115"/>
      <c r="AI43" s="115"/>
      <c r="AJ43" s="116"/>
      <c r="AK43" s="70" t="str">
        <f>IF(COUNTA(G43:J43)=4,"〇","×")</f>
        <v>×</v>
      </c>
      <c r="AL43" s="2" t="s">
        <v>181</v>
      </c>
    </row>
    <row r="44" spans="1:42" s="3" customFormat="1">
      <c r="A44" s="113"/>
      <c r="B44" s="295" t="s">
        <v>161</v>
      </c>
      <c r="C44" s="296"/>
      <c r="D44" s="296"/>
      <c r="E44" s="296"/>
      <c r="F44" s="296"/>
      <c r="G44" s="48"/>
      <c r="H44" s="82"/>
      <c r="I44" s="83"/>
      <c r="J44" s="118"/>
      <c r="K44" s="115"/>
      <c r="L44" s="115"/>
      <c r="M44" s="115"/>
      <c r="N44" s="115"/>
      <c r="O44" s="115"/>
      <c r="P44" s="115"/>
      <c r="Q44" s="115"/>
      <c r="R44" s="115"/>
      <c r="S44" s="115"/>
      <c r="T44" s="115"/>
      <c r="U44" s="115"/>
      <c r="V44" s="115"/>
      <c r="W44" s="115"/>
      <c r="X44" s="115"/>
      <c r="Y44" s="115"/>
      <c r="Z44" s="115"/>
      <c r="AA44" s="115"/>
      <c r="AB44" s="115"/>
      <c r="AC44" s="115"/>
      <c r="AD44" s="115"/>
      <c r="AE44" s="115"/>
      <c r="AF44" s="115"/>
      <c r="AG44" s="115"/>
      <c r="AH44" s="115"/>
      <c r="AI44" s="115"/>
      <c r="AJ44" s="116"/>
      <c r="AK44" s="70" t="str">
        <f>IF(COUNTA(G44:I44)=3,"〇","×")</f>
        <v>×</v>
      </c>
      <c r="AL44" s="2" t="s">
        <v>182</v>
      </c>
    </row>
    <row r="45" spans="1:42" s="3" customFormat="1">
      <c r="A45" s="113"/>
      <c r="B45" s="110" t="s">
        <v>162</v>
      </c>
      <c r="C45" s="111"/>
      <c r="D45" s="111"/>
      <c r="E45" s="111"/>
      <c r="F45" s="297"/>
      <c r="G45" s="117"/>
      <c r="H45" s="117"/>
      <c r="I45" s="117"/>
      <c r="J45" s="117"/>
      <c r="K45" s="117"/>
      <c r="L45" s="117"/>
      <c r="M45" s="117"/>
      <c r="N45" s="117"/>
      <c r="O45" s="117"/>
      <c r="P45" s="117"/>
      <c r="Q45" s="117"/>
      <c r="R45" s="117"/>
      <c r="S45" s="117"/>
      <c r="T45" s="117"/>
      <c r="U45" s="117"/>
      <c r="V45" s="117"/>
      <c r="W45" s="117"/>
      <c r="X45" s="118"/>
      <c r="Y45" s="115"/>
      <c r="Z45" s="115"/>
      <c r="AA45" s="115"/>
      <c r="AB45" s="115"/>
      <c r="AC45" s="115"/>
      <c r="AD45" s="115"/>
      <c r="AE45" s="115"/>
      <c r="AF45" s="115"/>
      <c r="AG45" s="115"/>
      <c r="AH45" s="115"/>
      <c r="AI45" s="115"/>
      <c r="AJ45" s="116"/>
      <c r="AK45" s="70" t="str">
        <f>IF(COUNTA(G45)=1,"〇","×")</f>
        <v>×</v>
      </c>
      <c r="AL45" s="2" t="s">
        <v>183</v>
      </c>
    </row>
    <row r="46" spans="1:42" s="3" customFormat="1">
      <c r="A46" s="113"/>
      <c r="B46" s="110" t="s">
        <v>163</v>
      </c>
      <c r="C46" s="111"/>
      <c r="D46" s="111"/>
      <c r="E46" s="111"/>
      <c r="F46" s="297"/>
      <c r="G46" s="147"/>
      <c r="H46" s="148"/>
      <c r="I46" s="148"/>
      <c r="J46" s="148"/>
      <c r="K46" s="148"/>
      <c r="L46" s="148"/>
      <c r="M46" s="149"/>
      <c r="N46" s="118"/>
      <c r="O46" s="115"/>
      <c r="P46" s="115"/>
      <c r="Q46" s="115"/>
      <c r="R46" s="115"/>
      <c r="S46" s="115"/>
      <c r="T46" s="115"/>
      <c r="U46" s="115"/>
      <c r="V46" s="115"/>
      <c r="W46" s="115"/>
      <c r="X46" s="115"/>
      <c r="Y46" s="115"/>
      <c r="Z46" s="115"/>
      <c r="AA46" s="115"/>
      <c r="AB46" s="115"/>
      <c r="AC46" s="115"/>
      <c r="AD46" s="115"/>
      <c r="AE46" s="115"/>
      <c r="AF46" s="115"/>
      <c r="AG46" s="115"/>
      <c r="AH46" s="115"/>
      <c r="AI46" s="115"/>
      <c r="AJ46" s="116"/>
      <c r="AK46" s="70" t="str">
        <f>IF(COUNTA(G46)=1,"〇","×")</f>
        <v>×</v>
      </c>
      <c r="AL46" s="2" t="s">
        <v>184</v>
      </c>
    </row>
    <row r="47" spans="1:42" s="3" customFormat="1">
      <c r="A47" s="113"/>
      <c r="B47" s="114" t="s">
        <v>164</v>
      </c>
      <c r="C47" s="115"/>
      <c r="D47" s="115"/>
      <c r="E47" s="115"/>
      <c r="F47" s="115"/>
      <c r="G47" s="115"/>
      <c r="H47" s="115"/>
      <c r="I47" s="115"/>
      <c r="J47" s="115"/>
      <c r="K47" s="115"/>
      <c r="L47" s="115"/>
      <c r="M47" s="115"/>
      <c r="N47" s="115"/>
      <c r="O47" s="115"/>
      <c r="P47" s="115"/>
      <c r="Q47" s="115"/>
      <c r="R47" s="115"/>
      <c r="S47" s="115"/>
      <c r="T47" s="115"/>
      <c r="U47" s="115"/>
      <c r="V47" s="115"/>
      <c r="W47" s="115"/>
      <c r="X47" s="115"/>
      <c r="Y47" s="115"/>
      <c r="Z47" s="115"/>
      <c r="AA47" s="115"/>
      <c r="AB47" s="115"/>
      <c r="AC47" s="115"/>
      <c r="AD47" s="115"/>
      <c r="AE47" s="115"/>
      <c r="AF47" s="115"/>
      <c r="AG47" s="115"/>
      <c r="AH47" s="115"/>
      <c r="AI47" s="115"/>
      <c r="AJ47" s="116"/>
      <c r="AK47" s="25"/>
      <c r="AL47" s="9"/>
    </row>
    <row r="48" spans="1:42" s="3" customFormat="1">
      <c r="A48" s="113"/>
      <c r="B48" s="110" t="s">
        <v>165</v>
      </c>
      <c r="C48" s="111"/>
      <c r="D48" s="111"/>
      <c r="E48" s="111"/>
      <c r="F48" s="111"/>
      <c r="G48" s="175"/>
      <c r="H48" s="176"/>
      <c r="I48" s="145" t="s">
        <v>166</v>
      </c>
      <c r="J48" s="115"/>
      <c r="K48" s="115"/>
      <c r="L48" s="115"/>
      <c r="M48" s="115"/>
      <c r="N48" s="115"/>
      <c r="O48" s="115"/>
      <c r="P48" s="115"/>
      <c r="Q48" s="115"/>
      <c r="R48" s="115"/>
      <c r="S48" s="115"/>
      <c r="T48" s="115"/>
      <c r="U48" s="115"/>
      <c r="V48" s="115"/>
      <c r="W48" s="115"/>
      <c r="X48" s="115"/>
      <c r="Y48" s="115"/>
      <c r="Z48" s="115"/>
      <c r="AA48" s="115"/>
      <c r="AB48" s="115"/>
      <c r="AC48" s="115"/>
      <c r="AD48" s="115"/>
      <c r="AE48" s="115"/>
      <c r="AF48" s="115"/>
      <c r="AG48" s="115"/>
      <c r="AH48" s="115"/>
      <c r="AI48" s="115"/>
      <c r="AJ48" s="116"/>
      <c r="AK48" s="70" t="str">
        <f>IF(COUNTA(G48)=1,"〇","×")</f>
        <v>×</v>
      </c>
      <c r="AL48" s="2" t="s">
        <v>185</v>
      </c>
      <c r="AP48" s="3">
        <v>1</v>
      </c>
    </row>
    <row r="49" spans="1:45" s="3" customFormat="1">
      <c r="A49" s="113"/>
      <c r="B49" s="110" t="s">
        <v>167</v>
      </c>
      <c r="C49" s="111"/>
      <c r="D49" s="111"/>
      <c r="E49" s="111"/>
      <c r="F49" s="111"/>
      <c r="G49" s="79"/>
      <c r="H49" s="50"/>
      <c r="I49" s="50"/>
      <c r="J49" s="50"/>
      <c r="K49" s="50"/>
      <c r="L49" s="50"/>
      <c r="M49" s="84"/>
      <c r="N49" s="146"/>
      <c r="O49" s="115"/>
      <c r="P49" s="115"/>
      <c r="Q49" s="115"/>
      <c r="R49" s="115"/>
      <c r="S49" s="115"/>
      <c r="T49" s="115"/>
      <c r="U49" s="115"/>
      <c r="V49" s="115"/>
      <c r="W49" s="115"/>
      <c r="X49" s="115"/>
      <c r="Y49" s="115"/>
      <c r="Z49" s="115"/>
      <c r="AA49" s="115"/>
      <c r="AB49" s="115"/>
      <c r="AC49" s="115"/>
      <c r="AD49" s="115"/>
      <c r="AE49" s="115"/>
      <c r="AF49" s="115"/>
      <c r="AG49" s="115"/>
      <c r="AH49" s="115"/>
      <c r="AI49" s="115"/>
      <c r="AJ49" s="116"/>
      <c r="AK49" s="70" t="str">
        <f>IF(COUNTA(G49:M49)=7,"〇","×")</f>
        <v>×</v>
      </c>
      <c r="AL49" s="2" t="s">
        <v>186</v>
      </c>
      <c r="AP49" s="3">
        <v>2</v>
      </c>
    </row>
    <row r="50" spans="1:45" s="3" customFormat="1">
      <c r="A50" s="113"/>
      <c r="B50" s="140" t="s">
        <v>169</v>
      </c>
      <c r="C50" s="141"/>
      <c r="D50" s="141"/>
      <c r="E50" s="141"/>
      <c r="F50" s="142"/>
      <c r="G50" s="49"/>
      <c r="H50" s="50"/>
      <c r="I50" s="50"/>
      <c r="J50" s="50"/>
      <c r="K50" s="50"/>
      <c r="L50" s="50"/>
      <c r="M50" s="50"/>
      <c r="N50" s="50"/>
      <c r="O50" s="50"/>
      <c r="P50" s="50"/>
      <c r="Q50" s="50"/>
      <c r="R50" s="50"/>
      <c r="S50" s="50"/>
      <c r="T50" s="50"/>
      <c r="U50" s="50"/>
      <c r="V50" s="50"/>
      <c r="W50" s="50"/>
      <c r="X50" s="50"/>
      <c r="Y50" s="50"/>
      <c r="Z50" s="50"/>
      <c r="AA50" s="50"/>
      <c r="AB50" s="50"/>
      <c r="AC50" s="50"/>
      <c r="AD50" s="50"/>
      <c r="AE50" s="50"/>
      <c r="AF50" s="50"/>
      <c r="AG50" s="50"/>
      <c r="AH50" s="50"/>
      <c r="AI50" s="50"/>
      <c r="AJ50" s="51"/>
      <c r="AK50" s="70" t="str">
        <f>IF(COUNTA(G50:AJ50)&gt;=1,"〇","×")</f>
        <v>×</v>
      </c>
      <c r="AL50" s="2" t="s">
        <v>187</v>
      </c>
      <c r="AP50" s="21"/>
    </row>
    <row r="51" spans="1:45" s="3" customFormat="1">
      <c r="A51" s="113"/>
      <c r="B51" s="140" t="s">
        <v>170</v>
      </c>
      <c r="C51" s="141"/>
      <c r="D51" s="141"/>
      <c r="E51" s="141"/>
      <c r="F51" s="142"/>
      <c r="G51" s="307"/>
      <c r="H51" s="308"/>
      <c r="I51" s="308"/>
      <c r="J51" s="308"/>
      <c r="K51" s="308"/>
      <c r="L51" s="308"/>
      <c r="M51" s="308"/>
      <c r="N51" s="308"/>
      <c r="O51" s="308"/>
      <c r="P51" s="308"/>
      <c r="Q51" s="308"/>
      <c r="R51" s="308"/>
      <c r="S51" s="308"/>
      <c r="T51" s="308"/>
      <c r="U51" s="308"/>
      <c r="V51" s="308"/>
      <c r="W51" s="308"/>
      <c r="X51" s="308"/>
      <c r="Y51" s="308"/>
      <c r="Z51" s="308"/>
      <c r="AA51" s="308"/>
      <c r="AB51" s="308"/>
      <c r="AC51" s="308"/>
      <c r="AD51" s="308"/>
      <c r="AE51" s="308"/>
      <c r="AF51" s="308"/>
      <c r="AG51" s="308"/>
      <c r="AH51" s="308"/>
      <c r="AI51" s="308"/>
      <c r="AJ51" s="309"/>
      <c r="AK51" s="70" t="str">
        <f>IF(COUNTA(G51:AJ51)&gt;=1,"〇","×")</f>
        <v>×</v>
      </c>
      <c r="AL51" s="2" t="s">
        <v>170</v>
      </c>
      <c r="AM51" s="37"/>
      <c r="AN51" s="37"/>
      <c r="AO51" s="17"/>
      <c r="AP51" s="30"/>
      <c r="AQ51" s="31"/>
      <c r="AR51" s="32"/>
      <c r="AS51" s="32"/>
    </row>
    <row r="52" spans="1:45" s="3" customFormat="1" ht="26.5">
      <c r="A52" s="77" t="s">
        <v>226</v>
      </c>
      <c r="B52" s="33"/>
      <c r="C52" s="33"/>
      <c r="D52" s="35"/>
      <c r="E52" s="38"/>
      <c r="F52" s="39"/>
      <c r="G52" s="39"/>
      <c r="H52" s="39"/>
      <c r="I52" s="39"/>
      <c r="J52" s="40"/>
      <c r="K52" s="36"/>
      <c r="L52" s="36"/>
      <c r="M52" s="36"/>
      <c r="N52" s="36"/>
      <c r="O52" s="36"/>
      <c r="P52" s="36"/>
      <c r="Q52" s="36"/>
      <c r="R52" s="36"/>
      <c r="S52" s="36"/>
      <c r="T52" s="36"/>
      <c r="U52" s="36"/>
      <c r="V52" s="36"/>
      <c r="W52" s="36"/>
      <c r="X52" s="36"/>
      <c r="Y52" s="36"/>
      <c r="Z52" s="36"/>
      <c r="AA52" s="36"/>
      <c r="AB52" s="36"/>
      <c r="AC52" s="36"/>
      <c r="AD52" s="36"/>
      <c r="AE52" s="36"/>
      <c r="AF52" s="36"/>
      <c r="AG52" s="36"/>
      <c r="AH52" s="36"/>
      <c r="AI52" s="36"/>
      <c r="AJ52" s="36"/>
      <c r="AK52" s="36"/>
      <c r="AL52" s="36"/>
      <c r="AM52" s="36"/>
      <c r="AN52" s="36"/>
      <c r="AO52" s="30"/>
      <c r="AP52" s="30"/>
      <c r="AQ52" s="32"/>
      <c r="AR52" s="32"/>
      <c r="AS52" s="32"/>
    </row>
    <row r="53" spans="1:45" s="3" customFormat="1" ht="20.149999999999999" customHeight="1">
      <c r="A53" s="94" t="s">
        <v>16</v>
      </c>
      <c r="B53" s="95"/>
      <c r="C53" s="95"/>
      <c r="D53" s="95"/>
      <c r="E53" s="98"/>
      <c r="F53" s="99"/>
      <c r="G53" s="99"/>
      <c r="H53" s="99"/>
      <c r="I53" s="99"/>
      <c r="J53" s="99"/>
      <c r="K53" s="99"/>
      <c r="L53" s="99"/>
      <c r="M53" s="100"/>
      <c r="N53" s="94" t="s">
        <v>23</v>
      </c>
      <c r="O53" s="94"/>
      <c r="P53" s="94"/>
      <c r="Q53" s="94"/>
      <c r="R53" s="104"/>
      <c r="S53" s="105"/>
      <c r="T53" s="105"/>
      <c r="U53" s="105"/>
      <c r="V53" s="105"/>
      <c r="W53" s="105"/>
      <c r="X53" s="105"/>
      <c r="Y53" s="105"/>
      <c r="Z53" s="105"/>
      <c r="AA53" s="105"/>
      <c r="AB53" s="105"/>
      <c r="AC53" s="105"/>
      <c r="AD53" s="105"/>
      <c r="AE53" s="105"/>
      <c r="AF53" s="105"/>
      <c r="AG53" s="105"/>
      <c r="AH53" s="105"/>
      <c r="AI53" s="105"/>
      <c r="AJ53" s="106"/>
      <c r="AK53" s="52" t="str">
        <f>IF(COUNTA(E53)=1,"〇","×")</f>
        <v>×</v>
      </c>
      <c r="AL53" s="2" t="s">
        <v>16</v>
      </c>
    </row>
    <row r="54" spans="1:45" s="3" customFormat="1" ht="20.149999999999999" customHeight="1">
      <c r="A54" s="96"/>
      <c r="B54" s="96"/>
      <c r="C54" s="96"/>
      <c r="D54" s="96"/>
      <c r="E54" s="101"/>
      <c r="F54" s="102"/>
      <c r="G54" s="102"/>
      <c r="H54" s="102"/>
      <c r="I54" s="102"/>
      <c r="J54" s="102"/>
      <c r="K54" s="102"/>
      <c r="L54" s="102"/>
      <c r="M54" s="103"/>
      <c r="N54" s="97"/>
      <c r="O54" s="97"/>
      <c r="P54" s="97"/>
      <c r="Q54" s="97"/>
      <c r="R54" s="107"/>
      <c r="S54" s="108"/>
      <c r="T54" s="108"/>
      <c r="U54" s="108"/>
      <c r="V54" s="108"/>
      <c r="W54" s="108"/>
      <c r="X54" s="108"/>
      <c r="Y54" s="108"/>
      <c r="Z54" s="108"/>
      <c r="AA54" s="108"/>
      <c r="AB54" s="108"/>
      <c r="AC54" s="108"/>
      <c r="AD54" s="108"/>
      <c r="AE54" s="108"/>
      <c r="AF54" s="108"/>
      <c r="AG54" s="108"/>
      <c r="AH54" s="108"/>
      <c r="AI54" s="108"/>
      <c r="AJ54" s="109"/>
      <c r="AK54" s="52" t="str">
        <f>IF(COUNTA(R53)=1,"〇","×")</f>
        <v>×</v>
      </c>
      <c r="AL54" s="2" t="s">
        <v>23</v>
      </c>
    </row>
    <row r="55" spans="1:45" s="3" customFormat="1" ht="20.149999999999999" customHeight="1">
      <c r="A55" s="154" t="s">
        <v>70</v>
      </c>
      <c r="B55" s="155"/>
      <c r="C55" s="155"/>
      <c r="D55" s="156"/>
      <c r="E55" s="94" t="str">
        <f>IFERROR(VLOOKUP(G55,CQ215:CR243,2,FALSE),"")</f>
        <v/>
      </c>
      <c r="F55" s="152"/>
      <c r="G55" s="315"/>
      <c r="H55" s="316"/>
      <c r="I55" s="316"/>
      <c r="J55" s="316"/>
      <c r="K55" s="316"/>
      <c r="L55" s="317"/>
      <c r="M55" s="94" t="str">
        <f>IFERROR(VLOOKUP(O55,CQ215:CR243,2,FALSE),"")</f>
        <v/>
      </c>
      <c r="N55" s="152"/>
      <c r="O55" s="315"/>
      <c r="P55" s="316"/>
      <c r="Q55" s="316"/>
      <c r="R55" s="316"/>
      <c r="S55" s="316"/>
      <c r="T55" s="317"/>
      <c r="U55" s="94" t="str">
        <f>IFERROR(VLOOKUP(W55,CQ215:CR243,2,FALSE),"")</f>
        <v/>
      </c>
      <c r="V55" s="152"/>
      <c r="W55" s="315"/>
      <c r="X55" s="316"/>
      <c r="Y55" s="316"/>
      <c r="Z55" s="316"/>
      <c r="AA55" s="316"/>
      <c r="AB55" s="317"/>
      <c r="AC55" s="94" t="str">
        <f>IFERROR(VLOOKUP(AE55,CQ215:CR243,2,FALSE),"")</f>
        <v/>
      </c>
      <c r="AD55" s="152"/>
      <c r="AE55" s="315"/>
      <c r="AF55" s="316"/>
      <c r="AG55" s="316"/>
      <c r="AH55" s="316"/>
      <c r="AI55" s="316"/>
      <c r="AJ55" s="317"/>
      <c r="AK55" s="52" t="str">
        <f>IF(COUNTA(G55,O55,W55,AE55)&gt;=1,"〇","×")</f>
        <v>×</v>
      </c>
      <c r="AL55" s="2" t="s">
        <v>70</v>
      </c>
    </row>
    <row r="56" spans="1:45" s="3" customFormat="1" ht="20.149999999999999" customHeight="1">
      <c r="A56" s="153"/>
      <c r="B56" s="157"/>
      <c r="C56" s="157"/>
      <c r="D56" s="158"/>
      <c r="E56" s="96"/>
      <c r="F56" s="153"/>
      <c r="G56" s="318"/>
      <c r="H56" s="319"/>
      <c r="I56" s="319"/>
      <c r="J56" s="319"/>
      <c r="K56" s="319"/>
      <c r="L56" s="320"/>
      <c r="M56" s="96"/>
      <c r="N56" s="153"/>
      <c r="O56" s="318"/>
      <c r="P56" s="319"/>
      <c r="Q56" s="319"/>
      <c r="R56" s="319"/>
      <c r="S56" s="319"/>
      <c r="T56" s="320"/>
      <c r="U56" s="96"/>
      <c r="V56" s="153"/>
      <c r="W56" s="318"/>
      <c r="X56" s="319"/>
      <c r="Y56" s="319"/>
      <c r="Z56" s="319"/>
      <c r="AA56" s="319"/>
      <c r="AB56" s="320"/>
      <c r="AC56" s="96"/>
      <c r="AD56" s="153"/>
      <c r="AE56" s="318"/>
      <c r="AF56" s="319"/>
      <c r="AG56" s="319"/>
      <c r="AH56" s="319"/>
      <c r="AI56" s="319"/>
      <c r="AJ56" s="320"/>
      <c r="AK56" s="2"/>
      <c r="AL56" s="9"/>
    </row>
    <row r="57" spans="1:45" s="3" customFormat="1" ht="20.149999999999999" customHeight="1">
      <c r="A57" s="154" t="s">
        <v>52</v>
      </c>
      <c r="B57" s="155"/>
      <c r="C57" s="155"/>
      <c r="D57" s="156"/>
      <c r="E57" s="150"/>
      <c r="F57" s="98"/>
      <c r="G57" s="192" t="str">
        <f>IFERROR(VLOOKUP(E57,A61:C69,3,FALSE),"")</f>
        <v/>
      </c>
      <c r="H57" s="193"/>
      <c r="I57" s="193"/>
      <c r="J57" s="193"/>
      <c r="K57" s="193"/>
      <c r="L57" s="193"/>
      <c r="M57" s="193"/>
      <c r="N57" s="193"/>
      <c r="O57" s="193"/>
      <c r="P57" s="193"/>
      <c r="Q57" s="193"/>
      <c r="R57" s="193"/>
      <c r="S57" s="193"/>
      <c r="T57" s="193"/>
      <c r="U57" s="193"/>
      <c r="V57" s="193"/>
      <c r="W57" s="193"/>
      <c r="X57" s="209"/>
      <c r="Y57" s="209"/>
      <c r="Z57" s="209"/>
      <c r="AA57" s="209"/>
      <c r="AB57" s="209"/>
      <c r="AC57" s="209"/>
      <c r="AD57" s="209"/>
      <c r="AE57" s="209"/>
      <c r="AF57" s="209"/>
      <c r="AG57" s="209"/>
      <c r="AH57" s="209"/>
      <c r="AI57" s="209"/>
      <c r="AJ57" s="210"/>
      <c r="AK57" s="52" t="str">
        <f>IF(COUNTA(E57)=1,"〇","×")</f>
        <v>×</v>
      </c>
      <c r="AL57" s="2" t="s">
        <v>188</v>
      </c>
    </row>
    <row r="58" spans="1:45" s="3" customFormat="1" ht="20.149999999999999" customHeight="1">
      <c r="A58" s="153"/>
      <c r="B58" s="157"/>
      <c r="C58" s="157"/>
      <c r="D58" s="158"/>
      <c r="E58" s="151"/>
      <c r="F58" s="107"/>
      <c r="G58" s="195"/>
      <c r="H58" s="196"/>
      <c r="I58" s="196"/>
      <c r="J58" s="196"/>
      <c r="K58" s="196"/>
      <c r="L58" s="196"/>
      <c r="M58" s="196"/>
      <c r="N58" s="196"/>
      <c r="O58" s="196"/>
      <c r="P58" s="196"/>
      <c r="Q58" s="196"/>
      <c r="R58" s="196"/>
      <c r="S58" s="196"/>
      <c r="T58" s="196"/>
      <c r="U58" s="196"/>
      <c r="V58" s="196"/>
      <c r="W58" s="196"/>
      <c r="X58" s="211"/>
      <c r="Y58" s="211"/>
      <c r="Z58" s="211"/>
      <c r="AA58" s="211"/>
      <c r="AB58" s="211"/>
      <c r="AC58" s="211"/>
      <c r="AD58" s="211"/>
      <c r="AE58" s="211"/>
      <c r="AF58" s="211"/>
      <c r="AG58" s="211"/>
      <c r="AH58" s="211"/>
      <c r="AI58" s="211"/>
      <c r="AJ58" s="212"/>
      <c r="AK58" s="2"/>
    </row>
    <row r="59" spans="1:45" s="72" customFormat="1" ht="10.15" customHeight="1">
      <c r="A59" s="35"/>
      <c r="B59" s="35"/>
      <c r="C59" s="35"/>
      <c r="D59" s="35"/>
      <c r="E59" s="38"/>
      <c r="F59" s="39"/>
      <c r="G59" s="39"/>
      <c r="H59" s="39"/>
      <c r="I59" s="39"/>
      <c r="J59" s="40"/>
    </row>
    <row r="60" spans="1:45" s="3" customFormat="1">
      <c r="A60" s="226" t="s">
        <v>82</v>
      </c>
      <c r="B60" s="227"/>
      <c r="C60" s="227"/>
      <c r="D60" s="227"/>
      <c r="E60" s="227"/>
      <c r="F60" s="227"/>
      <c r="G60" s="227"/>
      <c r="H60" s="227"/>
      <c r="I60" s="227"/>
      <c r="J60" s="227"/>
      <c r="K60" s="227"/>
      <c r="L60" s="227"/>
      <c r="M60" s="227"/>
      <c r="N60" s="227"/>
      <c r="O60" s="227"/>
      <c r="P60" s="227"/>
      <c r="Q60" s="227"/>
      <c r="R60" s="227"/>
      <c r="S60" s="227"/>
      <c r="T60" s="227"/>
      <c r="U60" s="227"/>
      <c r="V60" s="227"/>
      <c r="W60" s="227"/>
      <c r="X60" s="227"/>
      <c r="Y60" s="227"/>
      <c r="Z60" s="227"/>
      <c r="AA60" s="227"/>
      <c r="AB60" s="227"/>
      <c r="AC60" s="227"/>
      <c r="AD60" s="227"/>
      <c r="AE60" s="227"/>
      <c r="AF60" s="227"/>
      <c r="AG60" s="227"/>
      <c r="AH60" s="227"/>
      <c r="AI60" s="227"/>
      <c r="AJ60" s="227"/>
    </row>
    <row r="61" spans="1:45" s="3" customFormat="1">
      <c r="A61" s="207" t="s">
        <v>24</v>
      </c>
      <c r="B61" s="213"/>
      <c r="C61" s="214" t="s">
        <v>76</v>
      </c>
      <c r="D61" s="215"/>
      <c r="E61" s="215"/>
      <c r="F61" s="215"/>
      <c r="G61" s="215"/>
      <c r="H61" s="215"/>
      <c r="I61" s="215"/>
      <c r="J61" s="215"/>
      <c r="K61" s="215"/>
      <c r="L61" s="215"/>
      <c r="M61" s="215"/>
      <c r="N61" s="215"/>
      <c r="O61" s="215"/>
      <c r="P61" s="215"/>
      <c r="Q61" s="215"/>
      <c r="R61" s="215"/>
      <c r="S61" s="215"/>
      <c r="T61" s="215"/>
      <c r="U61" s="215"/>
      <c r="V61" s="215"/>
      <c r="W61" s="215"/>
      <c r="X61" s="215"/>
      <c r="Y61" s="215"/>
      <c r="Z61" s="215"/>
      <c r="AA61" s="215"/>
      <c r="AB61" s="215"/>
      <c r="AC61" s="215"/>
      <c r="AD61" s="215"/>
      <c r="AE61" s="215"/>
      <c r="AF61" s="215"/>
      <c r="AG61" s="215"/>
      <c r="AH61" s="215"/>
      <c r="AI61" s="215"/>
      <c r="AJ61" s="216"/>
    </row>
    <row r="62" spans="1:45" s="3" customFormat="1">
      <c r="A62" s="207" t="s">
        <v>25</v>
      </c>
      <c r="B62" s="213"/>
      <c r="C62" s="214" t="s">
        <v>77</v>
      </c>
      <c r="D62" s="215"/>
      <c r="E62" s="215"/>
      <c r="F62" s="215"/>
      <c r="G62" s="215"/>
      <c r="H62" s="215"/>
      <c r="I62" s="215"/>
      <c r="J62" s="215"/>
      <c r="K62" s="215"/>
      <c r="L62" s="215"/>
      <c r="M62" s="215"/>
      <c r="N62" s="215"/>
      <c r="O62" s="215"/>
      <c r="P62" s="215"/>
      <c r="Q62" s="215"/>
      <c r="R62" s="215"/>
      <c r="S62" s="215"/>
      <c r="T62" s="215"/>
      <c r="U62" s="215"/>
      <c r="V62" s="215"/>
      <c r="W62" s="215"/>
      <c r="X62" s="215"/>
      <c r="Y62" s="215"/>
      <c r="Z62" s="215"/>
      <c r="AA62" s="215"/>
      <c r="AB62" s="215"/>
      <c r="AC62" s="215"/>
      <c r="AD62" s="215"/>
      <c r="AE62" s="215"/>
      <c r="AF62" s="215"/>
      <c r="AG62" s="215"/>
      <c r="AH62" s="215"/>
      <c r="AI62" s="215"/>
      <c r="AJ62" s="216"/>
      <c r="AK62" s="2"/>
    </row>
    <row r="63" spans="1:45" s="3" customFormat="1">
      <c r="A63" s="228" t="s">
        <v>26</v>
      </c>
      <c r="B63" s="229"/>
      <c r="C63" s="214" t="s">
        <v>78</v>
      </c>
      <c r="D63" s="215"/>
      <c r="E63" s="215"/>
      <c r="F63" s="215"/>
      <c r="G63" s="215"/>
      <c r="H63" s="215"/>
      <c r="I63" s="215"/>
      <c r="J63" s="215"/>
      <c r="K63" s="215"/>
      <c r="L63" s="215"/>
      <c r="M63" s="215"/>
      <c r="N63" s="215"/>
      <c r="O63" s="215"/>
      <c r="P63" s="215"/>
      <c r="Q63" s="215"/>
      <c r="R63" s="215"/>
      <c r="S63" s="215"/>
      <c r="T63" s="215"/>
      <c r="U63" s="215"/>
      <c r="V63" s="215"/>
      <c r="W63" s="215"/>
      <c r="X63" s="215"/>
      <c r="Y63" s="215"/>
      <c r="Z63" s="215"/>
      <c r="AA63" s="215"/>
      <c r="AB63" s="215"/>
      <c r="AC63" s="215"/>
      <c r="AD63" s="215"/>
      <c r="AE63" s="215"/>
      <c r="AF63" s="215"/>
      <c r="AG63" s="215"/>
      <c r="AH63" s="215"/>
      <c r="AI63" s="215"/>
      <c r="AJ63" s="216"/>
      <c r="AK63" s="2"/>
    </row>
    <row r="64" spans="1:45" s="3" customFormat="1">
      <c r="A64" s="230" t="s">
        <v>27</v>
      </c>
      <c r="B64" s="231"/>
      <c r="C64" s="233" t="s">
        <v>79</v>
      </c>
      <c r="D64" s="231"/>
      <c r="E64" s="231"/>
      <c r="F64" s="231"/>
      <c r="G64" s="231"/>
      <c r="H64" s="231"/>
      <c r="I64" s="231"/>
      <c r="J64" s="231"/>
      <c r="K64" s="231"/>
      <c r="L64" s="231"/>
      <c r="M64" s="231"/>
      <c r="N64" s="231"/>
      <c r="O64" s="231"/>
      <c r="P64" s="231"/>
      <c r="Q64" s="231"/>
      <c r="R64" s="231"/>
      <c r="S64" s="231"/>
      <c r="T64" s="231"/>
      <c r="U64" s="231"/>
      <c r="V64" s="231"/>
      <c r="W64" s="231"/>
      <c r="X64" s="231"/>
      <c r="Y64" s="231"/>
      <c r="Z64" s="231"/>
      <c r="AA64" s="231"/>
      <c r="AB64" s="231"/>
      <c r="AC64" s="231"/>
      <c r="AD64" s="231"/>
      <c r="AE64" s="231"/>
      <c r="AF64" s="231"/>
      <c r="AG64" s="231"/>
      <c r="AH64" s="231"/>
      <c r="AI64" s="231"/>
      <c r="AJ64" s="231"/>
      <c r="AK64" s="2"/>
    </row>
    <row r="65" spans="1:40" s="3" customFormat="1">
      <c r="A65" s="232"/>
      <c r="B65" s="232"/>
      <c r="C65" s="232"/>
      <c r="D65" s="232"/>
      <c r="E65" s="232"/>
      <c r="F65" s="232"/>
      <c r="G65" s="232"/>
      <c r="H65" s="232"/>
      <c r="I65" s="232"/>
      <c r="J65" s="232"/>
      <c r="K65" s="232"/>
      <c r="L65" s="232"/>
      <c r="M65" s="232"/>
      <c r="N65" s="232"/>
      <c r="O65" s="232"/>
      <c r="P65" s="232"/>
      <c r="Q65" s="232"/>
      <c r="R65" s="232"/>
      <c r="S65" s="232"/>
      <c r="T65" s="232"/>
      <c r="U65" s="232"/>
      <c r="V65" s="232"/>
      <c r="W65" s="232"/>
      <c r="X65" s="232"/>
      <c r="Y65" s="232"/>
      <c r="Z65" s="232"/>
      <c r="AA65" s="232"/>
      <c r="AB65" s="232"/>
      <c r="AC65" s="232"/>
      <c r="AD65" s="232"/>
      <c r="AE65" s="232"/>
      <c r="AF65" s="232"/>
      <c r="AG65" s="232"/>
      <c r="AH65" s="232"/>
      <c r="AI65" s="232"/>
      <c r="AJ65" s="232"/>
      <c r="AK65" s="2"/>
    </row>
    <row r="66" spans="1:40" s="3" customFormat="1">
      <c r="A66" s="228" t="s">
        <v>57</v>
      </c>
      <c r="B66" s="229"/>
      <c r="C66" s="236" t="s">
        <v>248</v>
      </c>
      <c r="D66" s="237"/>
      <c r="E66" s="237"/>
      <c r="F66" s="237"/>
      <c r="G66" s="237"/>
      <c r="H66" s="237"/>
      <c r="I66" s="237"/>
      <c r="J66" s="237"/>
      <c r="K66" s="237"/>
      <c r="L66" s="237"/>
      <c r="M66" s="237"/>
      <c r="N66" s="237"/>
      <c r="O66" s="237"/>
      <c r="P66" s="237"/>
      <c r="Q66" s="237"/>
      <c r="R66" s="237"/>
      <c r="S66" s="237"/>
      <c r="T66" s="237"/>
      <c r="U66" s="237"/>
      <c r="V66" s="237"/>
      <c r="W66" s="237"/>
      <c r="X66" s="237"/>
      <c r="Y66" s="237"/>
      <c r="Z66" s="237"/>
      <c r="AA66" s="237"/>
      <c r="AB66" s="237"/>
      <c r="AC66" s="237"/>
      <c r="AD66" s="237"/>
      <c r="AE66" s="237"/>
      <c r="AF66" s="237"/>
      <c r="AG66" s="237"/>
      <c r="AH66" s="237"/>
      <c r="AI66" s="237"/>
      <c r="AJ66" s="238"/>
      <c r="AK66" s="2"/>
    </row>
    <row r="67" spans="1:40" s="3" customFormat="1">
      <c r="A67" s="234"/>
      <c r="B67" s="235"/>
      <c r="C67" s="239"/>
      <c r="D67" s="240"/>
      <c r="E67" s="240"/>
      <c r="F67" s="240"/>
      <c r="G67" s="240"/>
      <c r="H67" s="240"/>
      <c r="I67" s="240"/>
      <c r="J67" s="240"/>
      <c r="K67" s="240"/>
      <c r="L67" s="240"/>
      <c r="M67" s="240"/>
      <c r="N67" s="240"/>
      <c r="O67" s="240"/>
      <c r="P67" s="240"/>
      <c r="Q67" s="240"/>
      <c r="R67" s="240"/>
      <c r="S67" s="240"/>
      <c r="T67" s="240"/>
      <c r="U67" s="240"/>
      <c r="V67" s="240"/>
      <c r="W67" s="240"/>
      <c r="X67" s="240"/>
      <c r="Y67" s="240"/>
      <c r="Z67" s="240"/>
      <c r="AA67" s="240"/>
      <c r="AB67" s="240"/>
      <c r="AC67" s="240"/>
      <c r="AD67" s="240"/>
      <c r="AE67" s="240"/>
      <c r="AF67" s="240"/>
      <c r="AG67" s="240"/>
      <c r="AH67" s="240"/>
      <c r="AI67" s="240"/>
      <c r="AJ67" s="241"/>
      <c r="AK67" s="2"/>
    </row>
    <row r="68" spans="1:40" s="3" customFormat="1">
      <c r="A68" s="207" t="s">
        <v>55</v>
      </c>
      <c r="B68" s="213"/>
      <c r="C68" s="214" t="s">
        <v>81</v>
      </c>
      <c r="D68" s="215"/>
      <c r="E68" s="215"/>
      <c r="F68" s="215"/>
      <c r="G68" s="215"/>
      <c r="H68" s="215"/>
      <c r="I68" s="215"/>
      <c r="J68" s="215"/>
      <c r="K68" s="215"/>
      <c r="L68" s="215"/>
      <c r="M68" s="215"/>
      <c r="N68" s="215"/>
      <c r="O68" s="215"/>
      <c r="P68" s="215"/>
      <c r="Q68" s="215"/>
      <c r="R68" s="215"/>
      <c r="S68" s="215"/>
      <c r="T68" s="215"/>
      <c r="U68" s="215"/>
      <c r="V68" s="215"/>
      <c r="W68" s="215"/>
      <c r="X68" s="215"/>
      <c r="Y68" s="215"/>
      <c r="Z68" s="215"/>
      <c r="AA68" s="215"/>
      <c r="AB68" s="215"/>
      <c r="AC68" s="215"/>
      <c r="AD68" s="215"/>
      <c r="AE68" s="215"/>
      <c r="AF68" s="215"/>
      <c r="AG68" s="215"/>
      <c r="AH68" s="215"/>
      <c r="AI68" s="215"/>
      <c r="AJ68" s="216"/>
      <c r="AK68" s="2"/>
    </row>
    <row r="69" spans="1:40" s="3" customFormat="1">
      <c r="A69" s="207" t="s">
        <v>56</v>
      </c>
      <c r="B69" s="213"/>
      <c r="C69" s="214" t="s">
        <v>80</v>
      </c>
      <c r="D69" s="215"/>
      <c r="E69" s="215"/>
      <c r="F69" s="215"/>
      <c r="G69" s="215"/>
      <c r="H69" s="215"/>
      <c r="I69" s="215"/>
      <c r="J69" s="215"/>
      <c r="K69" s="215"/>
      <c r="L69" s="215"/>
      <c r="M69" s="215"/>
      <c r="N69" s="215"/>
      <c r="O69" s="215"/>
      <c r="P69" s="215"/>
      <c r="Q69" s="215"/>
      <c r="R69" s="215"/>
      <c r="S69" s="215"/>
      <c r="T69" s="215"/>
      <c r="U69" s="215"/>
      <c r="V69" s="215"/>
      <c r="W69" s="215"/>
      <c r="X69" s="215"/>
      <c r="Y69" s="215"/>
      <c r="Z69" s="215"/>
      <c r="AA69" s="215"/>
      <c r="AB69" s="215"/>
      <c r="AC69" s="215"/>
      <c r="AD69" s="215"/>
      <c r="AE69" s="215"/>
      <c r="AF69" s="215"/>
      <c r="AG69" s="215"/>
      <c r="AH69" s="215"/>
      <c r="AI69" s="215"/>
      <c r="AJ69" s="216"/>
      <c r="AK69" s="2"/>
    </row>
    <row r="70" spans="1:40" s="72" customFormat="1" ht="10.15" customHeight="1">
      <c r="A70" s="35"/>
      <c r="B70" s="35"/>
      <c r="C70" s="35"/>
      <c r="D70" s="35"/>
      <c r="E70" s="38"/>
      <c r="F70" s="39"/>
      <c r="G70" s="39"/>
      <c r="H70" s="39"/>
      <c r="I70" s="39"/>
      <c r="J70" s="40"/>
    </row>
    <row r="71" spans="1:40" s="3" customFormat="1">
      <c r="A71" s="8" t="s">
        <v>113</v>
      </c>
      <c r="B71" s="6"/>
      <c r="C71" s="6"/>
      <c r="AK71" s="2"/>
    </row>
    <row r="72" spans="1:40" s="3" customFormat="1">
      <c r="A72" s="8" t="s">
        <v>117</v>
      </c>
      <c r="B72" s="6"/>
      <c r="C72" s="6"/>
      <c r="AK72" s="2"/>
    </row>
    <row r="73" spans="1:40">
      <c r="A73" s="8" t="s">
        <v>114</v>
      </c>
      <c r="B73" s="8"/>
    </row>
    <row r="74" spans="1:40">
      <c r="A74" s="8" t="s">
        <v>115</v>
      </c>
    </row>
    <row r="75" spans="1:40">
      <c r="A75" s="8" t="s">
        <v>116</v>
      </c>
      <c r="U75" s="6"/>
    </row>
    <row r="76" spans="1:40" ht="10.15" customHeight="1">
      <c r="U76" s="6"/>
    </row>
    <row r="77" spans="1:40">
      <c r="A77" s="78" t="s">
        <v>249</v>
      </c>
      <c r="U77" s="6"/>
      <c r="AN77" s="8"/>
    </row>
    <row r="78" spans="1:40">
      <c r="A78" s="164" t="s">
        <v>171</v>
      </c>
      <c r="B78" s="242"/>
      <c r="C78" s="164" t="s">
        <v>112</v>
      </c>
      <c r="D78" s="242"/>
      <c r="E78" s="242"/>
      <c r="F78" s="242"/>
      <c r="G78" s="246" t="s">
        <v>118</v>
      </c>
      <c r="H78" s="247"/>
      <c r="I78" s="247"/>
      <c r="J78" s="247"/>
      <c r="K78" s="247"/>
      <c r="L78" s="247"/>
      <c r="M78" s="247"/>
      <c r="N78" s="247"/>
      <c r="O78" s="247"/>
      <c r="P78" s="247"/>
      <c r="Q78" s="247"/>
      <c r="R78" s="247"/>
      <c r="S78" s="247"/>
      <c r="T78" s="247"/>
      <c r="U78" s="247"/>
      <c r="V78" s="247"/>
      <c r="W78" s="247"/>
      <c r="X78" s="247"/>
      <c r="Y78" s="247"/>
      <c r="Z78" s="247"/>
      <c r="AA78" s="247"/>
      <c r="AB78" s="247"/>
      <c r="AC78" s="247"/>
      <c r="AD78" s="247"/>
      <c r="AE78" s="247"/>
      <c r="AF78" s="247"/>
      <c r="AG78" s="247"/>
      <c r="AH78" s="224"/>
      <c r="AI78" s="224"/>
      <c r="AJ78" s="225"/>
      <c r="AN78" s="8"/>
    </row>
    <row r="79" spans="1:40">
      <c r="A79" s="166"/>
      <c r="B79" s="243"/>
      <c r="C79" s="244"/>
      <c r="D79" s="245"/>
      <c r="E79" s="245"/>
      <c r="F79" s="245"/>
      <c r="G79" s="248"/>
      <c r="H79" s="249"/>
      <c r="I79" s="249"/>
      <c r="J79" s="249"/>
      <c r="K79" s="249"/>
      <c r="L79" s="249"/>
      <c r="M79" s="249"/>
      <c r="N79" s="249"/>
      <c r="O79" s="249"/>
      <c r="P79" s="249"/>
      <c r="Q79" s="249"/>
      <c r="R79" s="249"/>
      <c r="S79" s="249"/>
      <c r="T79" s="249"/>
      <c r="U79" s="249"/>
      <c r="V79" s="249"/>
      <c r="W79" s="249"/>
      <c r="X79" s="249"/>
      <c r="Y79" s="249"/>
      <c r="Z79" s="249"/>
      <c r="AA79" s="249"/>
      <c r="AB79" s="249"/>
      <c r="AC79" s="249"/>
      <c r="AD79" s="249"/>
      <c r="AE79" s="249"/>
      <c r="AF79" s="249"/>
      <c r="AG79" s="249"/>
      <c r="AH79" s="250"/>
      <c r="AI79" s="250"/>
      <c r="AJ79" s="251"/>
      <c r="AN79" s="8"/>
    </row>
    <row r="80" spans="1:40">
      <c r="A80" s="166"/>
      <c r="B80" s="243"/>
      <c r="C80" s="244"/>
      <c r="D80" s="245"/>
      <c r="E80" s="245"/>
      <c r="F80" s="245"/>
      <c r="G80" s="248"/>
      <c r="H80" s="249"/>
      <c r="I80" s="249"/>
      <c r="J80" s="249"/>
      <c r="K80" s="249"/>
      <c r="L80" s="249"/>
      <c r="M80" s="249"/>
      <c r="N80" s="249"/>
      <c r="O80" s="249"/>
      <c r="P80" s="249"/>
      <c r="Q80" s="249"/>
      <c r="R80" s="249"/>
      <c r="S80" s="249"/>
      <c r="T80" s="249"/>
      <c r="U80" s="249"/>
      <c r="V80" s="249"/>
      <c r="W80" s="249"/>
      <c r="X80" s="249"/>
      <c r="Y80" s="249"/>
      <c r="Z80" s="249"/>
      <c r="AA80" s="249"/>
      <c r="AB80" s="249"/>
      <c r="AC80" s="249"/>
      <c r="AD80" s="249"/>
      <c r="AE80" s="249"/>
      <c r="AF80" s="249"/>
      <c r="AG80" s="249"/>
      <c r="AH80" s="250"/>
      <c r="AI80" s="250"/>
      <c r="AJ80" s="251"/>
    </row>
    <row r="81" spans="1:45">
      <c r="A81" s="166"/>
      <c r="B81" s="243"/>
      <c r="C81" s="244"/>
      <c r="D81" s="245"/>
      <c r="E81" s="245"/>
      <c r="F81" s="245"/>
      <c r="G81" s="248"/>
      <c r="H81" s="250"/>
      <c r="I81" s="250"/>
      <c r="J81" s="250"/>
      <c r="K81" s="250"/>
      <c r="L81" s="250"/>
      <c r="M81" s="250"/>
      <c r="N81" s="250"/>
      <c r="O81" s="250"/>
      <c r="P81" s="250"/>
      <c r="Q81" s="250"/>
      <c r="R81" s="250"/>
      <c r="S81" s="250"/>
      <c r="T81" s="250"/>
      <c r="U81" s="250"/>
      <c r="V81" s="250"/>
      <c r="W81" s="250"/>
      <c r="X81" s="250"/>
      <c r="Y81" s="250"/>
      <c r="Z81" s="250"/>
      <c r="AA81" s="250"/>
      <c r="AB81" s="250"/>
      <c r="AC81" s="250"/>
      <c r="AD81" s="250"/>
      <c r="AE81" s="250"/>
      <c r="AF81" s="250"/>
      <c r="AG81" s="250"/>
      <c r="AH81" s="250"/>
      <c r="AI81" s="250"/>
      <c r="AJ81" s="251"/>
    </row>
    <row r="82" spans="1:45">
      <c r="A82" s="166"/>
      <c r="B82" s="243"/>
      <c r="C82" s="244"/>
      <c r="D82" s="245"/>
      <c r="E82" s="245"/>
      <c r="F82" s="245"/>
      <c r="G82" s="248"/>
      <c r="H82" s="250"/>
      <c r="I82" s="250"/>
      <c r="J82" s="250"/>
      <c r="K82" s="250"/>
      <c r="L82" s="250"/>
      <c r="M82" s="250"/>
      <c r="N82" s="250"/>
      <c r="O82" s="250"/>
      <c r="P82" s="250"/>
      <c r="Q82" s="250"/>
      <c r="R82" s="250"/>
      <c r="S82" s="250"/>
      <c r="T82" s="250"/>
      <c r="U82" s="250"/>
      <c r="V82" s="250"/>
      <c r="W82" s="250"/>
      <c r="X82" s="250"/>
      <c r="Y82" s="250"/>
      <c r="Z82" s="250"/>
      <c r="AA82" s="250"/>
      <c r="AB82" s="250"/>
      <c r="AC82" s="250"/>
      <c r="AD82" s="250"/>
      <c r="AE82" s="250"/>
      <c r="AF82" s="250"/>
      <c r="AG82" s="250"/>
      <c r="AH82" s="250"/>
      <c r="AI82" s="250"/>
      <c r="AJ82" s="251"/>
    </row>
    <row r="83" spans="1:45">
      <c r="A83" s="166"/>
      <c r="B83" s="243"/>
      <c r="C83" s="244"/>
      <c r="D83" s="245"/>
      <c r="E83" s="245"/>
      <c r="F83" s="245"/>
      <c r="G83" s="248"/>
      <c r="H83" s="250"/>
      <c r="I83" s="250"/>
      <c r="J83" s="250"/>
      <c r="K83" s="250"/>
      <c r="L83" s="250"/>
      <c r="M83" s="250"/>
      <c r="N83" s="250"/>
      <c r="O83" s="250"/>
      <c r="P83" s="250"/>
      <c r="Q83" s="250"/>
      <c r="R83" s="250"/>
      <c r="S83" s="250"/>
      <c r="T83" s="250"/>
      <c r="U83" s="250"/>
      <c r="V83" s="250"/>
      <c r="W83" s="250"/>
      <c r="X83" s="250"/>
      <c r="Y83" s="250"/>
      <c r="Z83" s="250"/>
      <c r="AA83" s="250"/>
      <c r="AB83" s="250"/>
      <c r="AC83" s="250"/>
      <c r="AD83" s="250"/>
      <c r="AE83" s="250"/>
      <c r="AF83" s="250"/>
      <c r="AG83" s="250"/>
      <c r="AH83" s="250"/>
      <c r="AI83" s="250"/>
      <c r="AJ83" s="251"/>
    </row>
    <row r="84" spans="1:45">
      <c r="A84" s="166"/>
      <c r="B84" s="243"/>
      <c r="C84" s="244"/>
      <c r="D84" s="245"/>
      <c r="E84" s="245"/>
      <c r="F84" s="245"/>
      <c r="G84" s="248"/>
      <c r="H84" s="250"/>
      <c r="I84" s="250"/>
      <c r="J84" s="250"/>
      <c r="K84" s="250"/>
      <c r="L84" s="250"/>
      <c r="M84" s="250"/>
      <c r="N84" s="250"/>
      <c r="O84" s="250"/>
      <c r="P84" s="250"/>
      <c r="Q84" s="250"/>
      <c r="R84" s="250"/>
      <c r="S84" s="250"/>
      <c r="T84" s="250"/>
      <c r="U84" s="250"/>
      <c r="V84" s="250"/>
      <c r="W84" s="250"/>
      <c r="X84" s="250"/>
      <c r="Y84" s="250"/>
      <c r="Z84" s="250"/>
      <c r="AA84" s="250"/>
      <c r="AB84" s="250"/>
      <c r="AC84" s="250"/>
      <c r="AD84" s="250"/>
      <c r="AE84" s="250"/>
      <c r="AF84" s="250"/>
      <c r="AG84" s="250"/>
      <c r="AH84" s="250"/>
      <c r="AI84" s="250"/>
      <c r="AJ84" s="251"/>
    </row>
    <row r="85" spans="1:45">
      <c r="A85" s="166"/>
      <c r="B85" s="243"/>
      <c r="C85" s="244"/>
      <c r="D85" s="245"/>
      <c r="E85" s="245"/>
      <c r="F85" s="245"/>
      <c r="G85" s="248"/>
      <c r="H85" s="250"/>
      <c r="I85" s="250"/>
      <c r="J85" s="250"/>
      <c r="K85" s="250"/>
      <c r="L85" s="250"/>
      <c r="M85" s="250"/>
      <c r="N85" s="250"/>
      <c r="O85" s="250"/>
      <c r="P85" s="250"/>
      <c r="Q85" s="250"/>
      <c r="R85" s="250"/>
      <c r="S85" s="250"/>
      <c r="T85" s="250"/>
      <c r="U85" s="250"/>
      <c r="V85" s="250"/>
      <c r="W85" s="250"/>
      <c r="X85" s="250"/>
      <c r="Y85" s="250"/>
      <c r="Z85" s="250"/>
      <c r="AA85" s="250"/>
      <c r="AB85" s="250"/>
      <c r="AC85" s="250"/>
      <c r="AD85" s="250"/>
      <c r="AE85" s="250"/>
      <c r="AF85" s="250"/>
      <c r="AG85" s="250"/>
      <c r="AH85" s="250"/>
      <c r="AI85" s="250"/>
      <c r="AJ85" s="251"/>
    </row>
    <row r="86" spans="1:45">
      <c r="A86" s="166"/>
      <c r="B86" s="243"/>
      <c r="C86" s="244"/>
      <c r="D86" s="245"/>
      <c r="E86" s="245"/>
      <c r="F86" s="245"/>
      <c r="G86" s="248"/>
      <c r="H86" s="250"/>
      <c r="I86" s="250"/>
      <c r="J86" s="250"/>
      <c r="K86" s="250"/>
      <c r="L86" s="250"/>
      <c r="M86" s="250"/>
      <c r="N86" s="250"/>
      <c r="O86" s="250"/>
      <c r="P86" s="250"/>
      <c r="Q86" s="250"/>
      <c r="R86" s="250"/>
      <c r="S86" s="250"/>
      <c r="T86" s="250"/>
      <c r="U86" s="250"/>
      <c r="V86" s="250"/>
      <c r="W86" s="250"/>
      <c r="X86" s="250"/>
      <c r="Y86" s="250"/>
      <c r="Z86" s="250"/>
      <c r="AA86" s="250"/>
      <c r="AB86" s="250"/>
      <c r="AC86" s="250"/>
      <c r="AD86" s="250"/>
      <c r="AE86" s="250"/>
      <c r="AF86" s="250"/>
      <c r="AG86" s="250"/>
      <c r="AH86" s="250"/>
      <c r="AI86" s="250"/>
      <c r="AJ86" s="251"/>
    </row>
    <row r="87" spans="1:45">
      <c r="A87" s="166"/>
      <c r="B87" s="243"/>
      <c r="C87" s="244"/>
      <c r="D87" s="245"/>
      <c r="E87" s="245"/>
      <c r="F87" s="245"/>
      <c r="G87" s="248"/>
      <c r="H87" s="250"/>
      <c r="I87" s="250"/>
      <c r="J87" s="250"/>
      <c r="K87" s="250"/>
      <c r="L87" s="250"/>
      <c r="M87" s="250"/>
      <c r="N87" s="250"/>
      <c r="O87" s="250"/>
      <c r="P87" s="250"/>
      <c r="Q87" s="250"/>
      <c r="R87" s="250"/>
      <c r="S87" s="250"/>
      <c r="T87" s="250"/>
      <c r="U87" s="250"/>
      <c r="V87" s="250"/>
      <c r="W87" s="250"/>
      <c r="X87" s="250"/>
      <c r="Y87" s="250"/>
      <c r="Z87" s="250"/>
      <c r="AA87" s="250"/>
      <c r="AB87" s="250"/>
      <c r="AC87" s="250"/>
      <c r="AD87" s="250"/>
      <c r="AE87" s="250"/>
      <c r="AF87" s="250"/>
      <c r="AG87" s="250"/>
      <c r="AH87" s="250"/>
      <c r="AI87" s="250"/>
      <c r="AJ87" s="251"/>
    </row>
    <row r="88" spans="1:45">
      <c r="A88" s="166"/>
      <c r="B88" s="243"/>
      <c r="C88" s="244"/>
      <c r="D88" s="245"/>
      <c r="E88" s="245"/>
      <c r="F88" s="245"/>
      <c r="G88" s="248"/>
      <c r="H88" s="250"/>
      <c r="I88" s="250"/>
      <c r="J88" s="250"/>
      <c r="K88" s="250"/>
      <c r="L88" s="250"/>
      <c r="M88" s="250"/>
      <c r="N88" s="250"/>
      <c r="O88" s="250"/>
      <c r="P88" s="250"/>
      <c r="Q88" s="250"/>
      <c r="R88" s="250"/>
      <c r="S88" s="250"/>
      <c r="T88" s="250"/>
      <c r="U88" s="250"/>
      <c r="V88" s="250"/>
      <c r="W88" s="250"/>
      <c r="X88" s="250"/>
      <c r="Y88" s="250"/>
      <c r="Z88" s="250"/>
      <c r="AA88" s="250"/>
      <c r="AB88" s="250"/>
      <c r="AC88" s="250"/>
      <c r="AD88" s="250"/>
      <c r="AE88" s="250"/>
      <c r="AF88" s="250"/>
      <c r="AG88" s="250"/>
      <c r="AH88" s="250"/>
      <c r="AI88" s="250"/>
      <c r="AJ88" s="251"/>
    </row>
    <row r="89" spans="1:45">
      <c r="A89" s="166"/>
      <c r="B89" s="243"/>
      <c r="C89" s="244"/>
      <c r="D89" s="245"/>
      <c r="E89" s="245"/>
      <c r="F89" s="245"/>
      <c r="G89" s="248"/>
      <c r="H89" s="250"/>
      <c r="I89" s="250"/>
      <c r="J89" s="250"/>
      <c r="K89" s="250"/>
      <c r="L89" s="250"/>
      <c r="M89" s="250"/>
      <c r="N89" s="250"/>
      <c r="O89" s="250"/>
      <c r="P89" s="250"/>
      <c r="Q89" s="250"/>
      <c r="R89" s="250"/>
      <c r="S89" s="250"/>
      <c r="T89" s="250"/>
      <c r="U89" s="250"/>
      <c r="V89" s="250"/>
      <c r="W89" s="250"/>
      <c r="X89" s="250"/>
      <c r="Y89" s="250"/>
      <c r="Z89" s="250"/>
      <c r="AA89" s="250"/>
      <c r="AB89" s="250"/>
      <c r="AC89" s="250"/>
      <c r="AD89" s="250"/>
      <c r="AE89" s="250"/>
      <c r="AF89" s="250"/>
      <c r="AG89" s="250"/>
      <c r="AH89" s="250"/>
      <c r="AI89" s="250"/>
      <c r="AJ89" s="251"/>
      <c r="AO89" s="29"/>
      <c r="AP89" s="41"/>
      <c r="AQ89" s="34"/>
      <c r="AR89" s="34"/>
      <c r="AS89" s="34"/>
    </row>
    <row r="90" spans="1:45">
      <c r="A90" s="164" t="s">
        <v>123</v>
      </c>
      <c r="B90" s="242"/>
      <c r="C90" s="303" t="str">
        <f>IF(SUM(C79:F89)=0,"",SUM(C79:F89))</f>
        <v/>
      </c>
      <c r="D90" s="304"/>
      <c r="E90" s="304"/>
      <c r="F90" s="304"/>
      <c r="G90" s="223"/>
      <c r="H90" s="224"/>
      <c r="I90" s="224"/>
      <c r="J90" s="224"/>
      <c r="K90" s="224"/>
      <c r="L90" s="224"/>
      <c r="M90" s="224"/>
      <c r="N90" s="224"/>
      <c r="O90" s="224"/>
      <c r="P90" s="224"/>
      <c r="Q90" s="224"/>
      <c r="R90" s="224"/>
      <c r="S90" s="224"/>
      <c r="T90" s="224"/>
      <c r="U90" s="224"/>
      <c r="V90" s="224"/>
      <c r="W90" s="224"/>
      <c r="X90" s="224"/>
      <c r="Y90" s="224"/>
      <c r="Z90" s="224"/>
      <c r="AA90" s="224"/>
      <c r="AB90" s="224"/>
      <c r="AC90" s="224"/>
      <c r="AD90" s="224"/>
      <c r="AE90" s="224"/>
      <c r="AF90" s="224"/>
      <c r="AG90" s="224"/>
      <c r="AH90" s="224"/>
      <c r="AI90" s="224"/>
      <c r="AJ90" s="225"/>
      <c r="AO90" s="29"/>
      <c r="AP90" s="41"/>
      <c r="AQ90" s="34"/>
      <c r="AR90" s="34"/>
      <c r="AS90" s="34"/>
    </row>
    <row r="91" spans="1:45" s="71" customFormat="1" ht="10.15" customHeight="1">
      <c r="AK91" s="8"/>
    </row>
    <row r="92" spans="1:45" s="71" customFormat="1">
      <c r="A92" s="76" t="s">
        <v>250</v>
      </c>
      <c r="B92" s="55"/>
      <c r="C92" s="73"/>
      <c r="D92" s="74"/>
      <c r="E92" s="74"/>
      <c r="F92" s="74"/>
      <c r="G92" s="75"/>
      <c r="H92" s="34"/>
      <c r="I92" s="34"/>
      <c r="J92" s="34"/>
      <c r="K92" s="34"/>
      <c r="L92" s="34"/>
      <c r="M92" s="34"/>
      <c r="N92" s="34"/>
      <c r="O92" s="34"/>
      <c r="P92" s="34"/>
      <c r="Q92" s="34"/>
      <c r="R92" s="34"/>
      <c r="S92" s="34"/>
      <c r="T92" s="34"/>
      <c r="U92" s="34"/>
      <c r="V92" s="34"/>
      <c r="W92" s="34"/>
      <c r="X92" s="34"/>
      <c r="Y92" s="34"/>
      <c r="Z92" s="34"/>
      <c r="AA92" s="34"/>
      <c r="AB92" s="34"/>
      <c r="AC92" s="34"/>
      <c r="AD92" s="34"/>
      <c r="AE92" s="34"/>
      <c r="AF92" s="34"/>
      <c r="AG92" s="34"/>
      <c r="AH92" s="34"/>
      <c r="AI92" s="34"/>
      <c r="AJ92" s="34"/>
      <c r="AK92" s="8"/>
      <c r="AO92" s="29"/>
      <c r="AP92" s="41"/>
      <c r="AQ92" s="34"/>
      <c r="AR92" s="34"/>
      <c r="AS92" s="34"/>
    </row>
    <row r="93" spans="1:45" s="71" customFormat="1">
      <c r="A93" s="246" t="s">
        <v>112</v>
      </c>
      <c r="B93" s="224"/>
      <c r="C93" s="224"/>
      <c r="D93" s="224"/>
      <c r="E93" s="224"/>
      <c r="F93" s="225"/>
      <c r="G93" s="246" t="s">
        <v>118</v>
      </c>
      <c r="H93" s="247"/>
      <c r="I93" s="247"/>
      <c r="J93" s="247"/>
      <c r="K93" s="247"/>
      <c r="L93" s="247"/>
      <c r="M93" s="247"/>
      <c r="N93" s="247"/>
      <c r="O93" s="247"/>
      <c r="P93" s="247"/>
      <c r="Q93" s="247"/>
      <c r="R93" s="247"/>
      <c r="S93" s="247"/>
      <c r="T93" s="247"/>
      <c r="U93" s="247"/>
      <c r="V93" s="247"/>
      <c r="W93" s="247"/>
      <c r="X93" s="247"/>
      <c r="Y93" s="247"/>
      <c r="Z93" s="247"/>
      <c r="AA93" s="247"/>
      <c r="AB93" s="247"/>
      <c r="AC93" s="247"/>
      <c r="AD93" s="247"/>
      <c r="AE93" s="247"/>
      <c r="AF93" s="247"/>
      <c r="AG93" s="247"/>
      <c r="AH93" s="224"/>
      <c r="AI93" s="224"/>
      <c r="AJ93" s="225"/>
      <c r="AK93" s="8"/>
      <c r="AN93" s="8"/>
    </row>
    <row r="94" spans="1:45" s="71" customFormat="1">
      <c r="A94" s="277" t="str">
        <f>IF('様式１－２（理由書）'!AK38=2,IF('様式１－２（理由書）'!AG105=0,"",'様式１－２（理由書）'!AG105),"")</f>
        <v/>
      </c>
      <c r="B94" s="278"/>
      <c r="C94" s="278"/>
      <c r="D94" s="278"/>
      <c r="E94" s="278"/>
      <c r="F94" s="279"/>
      <c r="G94" s="273" t="s">
        <v>229</v>
      </c>
      <c r="H94" s="274"/>
      <c r="I94" s="274"/>
      <c r="J94" s="274"/>
      <c r="K94" s="274"/>
      <c r="L94" s="274"/>
      <c r="M94" s="274"/>
      <c r="N94" s="274"/>
      <c r="O94" s="274"/>
      <c r="P94" s="274"/>
      <c r="Q94" s="274"/>
      <c r="R94" s="274"/>
      <c r="S94" s="274"/>
      <c r="T94" s="274"/>
      <c r="U94" s="274"/>
      <c r="V94" s="274"/>
      <c r="W94" s="274"/>
      <c r="X94" s="274"/>
      <c r="Y94" s="274"/>
      <c r="Z94" s="274"/>
      <c r="AA94" s="274"/>
      <c r="AB94" s="274"/>
      <c r="AC94" s="274"/>
      <c r="AD94" s="274"/>
      <c r="AE94" s="274"/>
      <c r="AF94" s="274"/>
      <c r="AG94" s="274"/>
      <c r="AH94" s="275"/>
      <c r="AI94" s="275"/>
      <c r="AJ94" s="276"/>
      <c r="AK94" s="8"/>
      <c r="AN94" s="8"/>
    </row>
    <row r="95" spans="1:45" s="71" customFormat="1" ht="10.15" customHeight="1">
      <c r="AK95" s="8"/>
    </row>
    <row r="96" spans="1:45">
      <c r="A96" s="8" t="s">
        <v>228</v>
      </c>
      <c r="AO96" s="29"/>
      <c r="AP96" s="42"/>
      <c r="AQ96" s="34"/>
      <c r="AR96" s="34"/>
      <c r="AS96" s="34"/>
    </row>
    <row r="97" spans="1:45">
      <c r="A97" s="22" t="s">
        <v>121</v>
      </c>
      <c r="B97" s="246" t="s">
        <v>122</v>
      </c>
      <c r="C97" s="247"/>
      <c r="D97" s="247"/>
      <c r="E97" s="247"/>
      <c r="F97" s="247"/>
      <c r="G97" s="247"/>
      <c r="H97" s="247"/>
      <c r="I97" s="247"/>
      <c r="J97" s="247"/>
      <c r="K97" s="247"/>
      <c r="L97" s="247"/>
      <c r="M97" s="247"/>
      <c r="N97" s="272"/>
      <c r="O97" s="246" t="s">
        <v>124</v>
      </c>
      <c r="P97" s="247"/>
      <c r="Q97" s="247"/>
      <c r="R97" s="247"/>
      <c r="S97" s="247"/>
      <c r="T97" s="247"/>
      <c r="U97" s="247"/>
      <c r="V97" s="247"/>
      <c r="W97" s="247"/>
      <c r="X97" s="247"/>
      <c r="Y97" s="247"/>
      <c r="Z97" s="247"/>
      <c r="AA97" s="247"/>
      <c r="AB97" s="247"/>
      <c r="AC97" s="247"/>
      <c r="AD97" s="247"/>
      <c r="AE97" s="247"/>
      <c r="AF97" s="247"/>
      <c r="AG97" s="247"/>
      <c r="AH97" s="247"/>
      <c r="AI97" s="247"/>
      <c r="AJ97" s="272"/>
      <c r="AO97" s="29"/>
      <c r="AP97" s="42"/>
      <c r="AQ97" s="34"/>
      <c r="AR97" s="34"/>
      <c r="AS97" s="34"/>
    </row>
    <row r="98" spans="1:45">
      <c r="A98" s="22" t="s">
        <v>91</v>
      </c>
      <c r="B98" s="255" t="s">
        <v>83</v>
      </c>
      <c r="C98" s="256"/>
      <c r="D98" s="256"/>
      <c r="E98" s="256"/>
      <c r="F98" s="256"/>
      <c r="G98" s="256"/>
      <c r="H98" s="256"/>
      <c r="I98" s="256"/>
      <c r="J98" s="256"/>
      <c r="K98" s="256"/>
      <c r="L98" s="256"/>
      <c r="M98" s="256"/>
      <c r="N98" s="257"/>
      <c r="O98" s="253" t="s">
        <v>125</v>
      </c>
      <c r="P98" s="224"/>
      <c r="Q98" s="224"/>
      <c r="R98" s="224"/>
      <c r="S98" s="224"/>
      <c r="T98" s="224"/>
      <c r="U98" s="224"/>
      <c r="V98" s="224"/>
      <c r="W98" s="224"/>
      <c r="X98" s="224"/>
      <c r="Y98" s="224"/>
      <c r="Z98" s="224"/>
      <c r="AA98" s="224"/>
      <c r="AB98" s="224"/>
      <c r="AC98" s="224"/>
      <c r="AD98" s="224"/>
      <c r="AE98" s="224"/>
      <c r="AF98" s="224"/>
      <c r="AG98" s="224"/>
      <c r="AH98" s="224"/>
      <c r="AI98" s="224"/>
      <c r="AJ98" s="225"/>
      <c r="AK98" s="8" t="s">
        <v>120</v>
      </c>
      <c r="AO98" s="29"/>
      <c r="AP98" s="42"/>
      <c r="AQ98" s="34"/>
      <c r="AR98" s="34"/>
      <c r="AS98" s="34"/>
    </row>
    <row r="99" spans="1:45">
      <c r="A99" s="22" t="s">
        <v>92</v>
      </c>
      <c r="B99" s="255" t="s">
        <v>84</v>
      </c>
      <c r="C99" s="256"/>
      <c r="D99" s="256"/>
      <c r="E99" s="256"/>
      <c r="F99" s="256"/>
      <c r="G99" s="256"/>
      <c r="H99" s="256"/>
      <c r="I99" s="256"/>
      <c r="J99" s="256"/>
      <c r="K99" s="256"/>
      <c r="L99" s="256"/>
      <c r="M99" s="256"/>
      <c r="N99" s="257"/>
      <c r="O99" s="253" t="s">
        <v>126</v>
      </c>
      <c r="P99" s="224"/>
      <c r="Q99" s="224"/>
      <c r="R99" s="224"/>
      <c r="S99" s="224"/>
      <c r="T99" s="224"/>
      <c r="U99" s="224"/>
      <c r="V99" s="224"/>
      <c r="W99" s="224"/>
      <c r="X99" s="224"/>
      <c r="Y99" s="224"/>
      <c r="Z99" s="224"/>
      <c r="AA99" s="224"/>
      <c r="AB99" s="224"/>
      <c r="AC99" s="224"/>
      <c r="AD99" s="224"/>
      <c r="AE99" s="224"/>
      <c r="AF99" s="224"/>
      <c r="AG99" s="224"/>
      <c r="AH99" s="224"/>
      <c r="AI99" s="224"/>
      <c r="AJ99" s="225"/>
      <c r="AK99" s="8" t="s">
        <v>120</v>
      </c>
      <c r="AO99" s="29"/>
      <c r="AP99" s="34"/>
      <c r="AQ99" s="34"/>
      <c r="AR99" s="34"/>
      <c r="AS99" s="34"/>
    </row>
    <row r="100" spans="1:45">
      <c r="A100" s="22" t="s">
        <v>93</v>
      </c>
      <c r="B100" s="255" t="s">
        <v>85</v>
      </c>
      <c r="C100" s="256"/>
      <c r="D100" s="256"/>
      <c r="E100" s="256"/>
      <c r="F100" s="256"/>
      <c r="G100" s="256"/>
      <c r="H100" s="256"/>
      <c r="I100" s="256"/>
      <c r="J100" s="256"/>
      <c r="K100" s="256"/>
      <c r="L100" s="256"/>
      <c r="M100" s="256"/>
      <c r="N100" s="257"/>
      <c r="O100" s="253" t="s">
        <v>236</v>
      </c>
      <c r="P100" s="224"/>
      <c r="Q100" s="224"/>
      <c r="R100" s="224"/>
      <c r="S100" s="224"/>
      <c r="T100" s="224"/>
      <c r="U100" s="224"/>
      <c r="V100" s="224"/>
      <c r="W100" s="224"/>
      <c r="X100" s="224"/>
      <c r="Y100" s="224"/>
      <c r="Z100" s="224"/>
      <c r="AA100" s="224"/>
      <c r="AB100" s="224"/>
      <c r="AC100" s="224"/>
      <c r="AD100" s="224"/>
      <c r="AE100" s="224"/>
      <c r="AF100" s="224"/>
      <c r="AG100" s="224"/>
      <c r="AH100" s="224"/>
      <c r="AI100" s="224"/>
      <c r="AJ100" s="225"/>
      <c r="AK100" s="8" t="s">
        <v>120</v>
      </c>
      <c r="AO100" s="29"/>
      <c r="AP100" s="34"/>
      <c r="AQ100" s="34"/>
      <c r="AR100" s="34"/>
      <c r="AS100" s="34"/>
    </row>
    <row r="101" spans="1:45">
      <c r="A101" s="22" t="s">
        <v>94</v>
      </c>
      <c r="B101" s="255" t="s">
        <v>86</v>
      </c>
      <c r="C101" s="256"/>
      <c r="D101" s="256"/>
      <c r="E101" s="256"/>
      <c r="F101" s="256"/>
      <c r="G101" s="256"/>
      <c r="H101" s="256"/>
      <c r="I101" s="256"/>
      <c r="J101" s="256"/>
      <c r="K101" s="256"/>
      <c r="L101" s="256"/>
      <c r="M101" s="256"/>
      <c r="N101" s="257"/>
      <c r="O101" s="253" t="s">
        <v>231</v>
      </c>
      <c r="P101" s="224"/>
      <c r="Q101" s="224"/>
      <c r="R101" s="224"/>
      <c r="S101" s="224"/>
      <c r="T101" s="224"/>
      <c r="U101" s="224"/>
      <c r="V101" s="224"/>
      <c r="W101" s="224"/>
      <c r="X101" s="224"/>
      <c r="Y101" s="224"/>
      <c r="Z101" s="224"/>
      <c r="AA101" s="224"/>
      <c r="AB101" s="224"/>
      <c r="AC101" s="224"/>
      <c r="AD101" s="224"/>
      <c r="AE101" s="224"/>
      <c r="AF101" s="224"/>
      <c r="AG101" s="224"/>
      <c r="AH101" s="224"/>
      <c r="AI101" s="224"/>
      <c r="AJ101" s="225"/>
      <c r="AK101" s="8" t="s">
        <v>120</v>
      </c>
    </row>
    <row r="102" spans="1:45">
      <c r="A102" s="22" t="s">
        <v>95</v>
      </c>
      <c r="B102" s="255" t="s">
        <v>87</v>
      </c>
      <c r="C102" s="256"/>
      <c r="D102" s="256"/>
      <c r="E102" s="256"/>
      <c r="F102" s="256"/>
      <c r="G102" s="256"/>
      <c r="H102" s="256"/>
      <c r="I102" s="256"/>
      <c r="J102" s="256"/>
      <c r="K102" s="256"/>
      <c r="L102" s="256"/>
      <c r="M102" s="256"/>
      <c r="N102" s="257"/>
      <c r="O102" s="253" t="s">
        <v>128</v>
      </c>
      <c r="P102" s="224"/>
      <c r="Q102" s="224"/>
      <c r="R102" s="224"/>
      <c r="S102" s="224"/>
      <c r="T102" s="224"/>
      <c r="U102" s="224"/>
      <c r="V102" s="224"/>
      <c r="W102" s="224"/>
      <c r="X102" s="224"/>
      <c r="Y102" s="224"/>
      <c r="Z102" s="224"/>
      <c r="AA102" s="224"/>
      <c r="AB102" s="224"/>
      <c r="AC102" s="224"/>
      <c r="AD102" s="224"/>
      <c r="AE102" s="224"/>
      <c r="AF102" s="224"/>
      <c r="AG102" s="224"/>
      <c r="AH102" s="224"/>
      <c r="AI102" s="224"/>
      <c r="AJ102" s="225"/>
      <c r="AK102" s="8" t="s">
        <v>120</v>
      </c>
      <c r="AN102" s="8"/>
    </row>
    <row r="103" spans="1:45">
      <c r="A103" s="22" t="s">
        <v>96</v>
      </c>
      <c r="B103" s="255" t="s">
        <v>88</v>
      </c>
      <c r="C103" s="256"/>
      <c r="D103" s="256"/>
      <c r="E103" s="256"/>
      <c r="F103" s="256"/>
      <c r="G103" s="256"/>
      <c r="H103" s="256"/>
      <c r="I103" s="256"/>
      <c r="J103" s="256"/>
      <c r="K103" s="256"/>
      <c r="L103" s="256"/>
      <c r="M103" s="256"/>
      <c r="N103" s="257"/>
      <c r="O103" s="253" t="s">
        <v>129</v>
      </c>
      <c r="P103" s="224"/>
      <c r="Q103" s="224"/>
      <c r="R103" s="224"/>
      <c r="S103" s="224"/>
      <c r="T103" s="224"/>
      <c r="U103" s="224"/>
      <c r="V103" s="224"/>
      <c r="W103" s="224"/>
      <c r="X103" s="224"/>
      <c r="Y103" s="224"/>
      <c r="Z103" s="224"/>
      <c r="AA103" s="224"/>
      <c r="AB103" s="224"/>
      <c r="AC103" s="224"/>
      <c r="AD103" s="224"/>
      <c r="AE103" s="224"/>
      <c r="AF103" s="224"/>
      <c r="AG103" s="224"/>
      <c r="AH103" s="224"/>
      <c r="AI103" s="224"/>
      <c r="AJ103" s="225"/>
      <c r="AK103" s="8" t="s">
        <v>120</v>
      </c>
    </row>
    <row r="104" spans="1:45">
      <c r="A104" s="46" t="s">
        <v>97</v>
      </c>
      <c r="B104" s="255" t="s">
        <v>240</v>
      </c>
      <c r="C104" s="256"/>
      <c r="D104" s="256"/>
      <c r="E104" s="256"/>
      <c r="F104" s="256"/>
      <c r="G104" s="256"/>
      <c r="H104" s="256"/>
      <c r="I104" s="256"/>
      <c r="J104" s="256"/>
      <c r="K104" s="256"/>
      <c r="L104" s="256"/>
      <c r="M104" s="256"/>
      <c r="N104" s="257"/>
      <c r="O104" s="253" t="s">
        <v>241</v>
      </c>
      <c r="P104" s="224"/>
      <c r="Q104" s="224"/>
      <c r="R104" s="224"/>
      <c r="S104" s="224"/>
      <c r="T104" s="224"/>
      <c r="U104" s="224"/>
      <c r="V104" s="224"/>
      <c r="W104" s="224"/>
      <c r="X104" s="224"/>
      <c r="Y104" s="224"/>
      <c r="Z104" s="224"/>
      <c r="AA104" s="224"/>
      <c r="AB104" s="224"/>
      <c r="AC104" s="224"/>
      <c r="AD104" s="224"/>
      <c r="AE104" s="224"/>
      <c r="AF104" s="224"/>
      <c r="AG104" s="224"/>
      <c r="AH104" s="224"/>
      <c r="AI104" s="224"/>
      <c r="AJ104" s="225"/>
      <c r="AK104" s="8" t="s">
        <v>119</v>
      </c>
      <c r="AM104" s="24"/>
    </row>
    <row r="105" spans="1:45">
      <c r="A105" s="22" t="s">
        <v>98</v>
      </c>
      <c r="B105" s="255" t="s">
        <v>89</v>
      </c>
      <c r="C105" s="256"/>
      <c r="D105" s="256"/>
      <c r="E105" s="256"/>
      <c r="F105" s="256"/>
      <c r="G105" s="256"/>
      <c r="H105" s="256"/>
      <c r="I105" s="256"/>
      <c r="J105" s="256"/>
      <c r="K105" s="256"/>
      <c r="L105" s="256"/>
      <c r="M105" s="256"/>
      <c r="N105" s="257"/>
      <c r="O105" s="253" t="s">
        <v>130</v>
      </c>
      <c r="P105" s="224"/>
      <c r="Q105" s="224"/>
      <c r="R105" s="224"/>
      <c r="S105" s="224"/>
      <c r="T105" s="224"/>
      <c r="U105" s="224"/>
      <c r="V105" s="224"/>
      <c r="W105" s="224"/>
      <c r="X105" s="224"/>
      <c r="Y105" s="224"/>
      <c r="Z105" s="224"/>
      <c r="AA105" s="224"/>
      <c r="AB105" s="224"/>
      <c r="AC105" s="224"/>
      <c r="AD105" s="224"/>
      <c r="AE105" s="224"/>
      <c r="AF105" s="224"/>
      <c r="AG105" s="224"/>
      <c r="AH105" s="224"/>
      <c r="AI105" s="224"/>
      <c r="AJ105" s="225"/>
      <c r="AK105" s="8" t="s">
        <v>120</v>
      </c>
    </row>
    <row r="106" spans="1:45">
      <c r="A106" s="313" t="s">
        <v>99</v>
      </c>
      <c r="B106" s="258" t="s">
        <v>90</v>
      </c>
      <c r="C106" s="259"/>
      <c r="D106" s="259"/>
      <c r="E106" s="259"/>
      <c r="F106" s="259"/>
      <c r="G106" s="259"/>
      <c r="H106" s="259"/>
      <c r="I106" s="259"/>
      <c r="J106" s="259"/>
      <c r="K106" s="259"/>
      <c r="L106" s="259"/>
      <c r="M106" s="260"/>
      <c r="N106" s="261"/>
      <c r="O106" s="266" t="s">
        <v>131</v>
      </c>
      <c r="P106" s="267"/>
      <c r="Q106" s="267"/>
      <c r="R106" s="267"/>
      <c r="S106" s="267"/>
      <c r="T106" s="267"/>
      <c r="U106" s="267"/>
      <c r="V106" s="267"/>
      <c r="W106" s="267"/>
      <c r="X106" s="267"/>
      <c r="Y106" s="267"/>
      <c r="Z106" s="267"/>
      <c r="AA106" s="267"/>
      <c r="AB106" s="267"/>
      <c r="AC106" s="267"/>
      <c r="AD106" s="267"/>
      <c r="AE106" s="267"/>
      <c r="AF106" s="267"/>
      <c r="AG106" s="267"/>
      <c r="AH106" s="267"/>
      <c r="AI106" s="267"/>
      <c r="AJ106" s="268"/>
      <c r="AK106" s="254" t="s">
        <v>120</v>
      </c>
    </row>
    <row r="107" spans="1:45">
      <c r="A107" s="314"/>
      <c r="B107" s="262"/>
      <c r="C107" s="263"/>
      <c r="D107" s="263"/>
      <c r="E107" s="263"/>
      <c r="F107" s="263"/>
      <c r="G107" s="263"/>
      <c r="H107" s="263"/>
      <c r="I107" s="263"/>
      <c r="J107" s="263"/>
      <c r="K107" s="263"/>
      <c r="L107" s="263"/>
      <c r="M107" s="264"/>
      <c r="N107" s="265"/>
      <c r="O107" s="269"/>
      <c r="P107" s="270"/>
      <c r="Q107" s="270"/>
      <c r="R107" s="270"/>
      <c r="S107" s="270"/>
      <c r="T107" s="270"/>
      <c r="U107" s="270"/>
      <c r="V107" s="270"/>
      <c r="W107" s="270"/>
      <c r="X107" s="270"/>
      <c r="Y107" s="270"/>
      <c r="Z107" s="270"/>
      <c r="AA107" s="270"/>
      <c r="AB107" s="270"/>
      <c r="AC107" s="270"/>
      <c r="AD107" s="270"/>
      <c r="AE107" s="270"/>
      <c r="AF107" s="270"/>
      <c r="AG107" s="270"/>
      <c r="AH107" s="270"/>
      <c r="AI107" s="270"/>
      <c r="AJ107" s="271"/>
      <c r="AK107" s="254"/>
    </row>
    <row r="108" spans="1:45">
      <c r="A108" s="47" t="s">
        <v>132</v>
      </c>
    </row>
    <row r="109" spans="1:45">
      <c r="A109" s="253" t="s">
        <v>133</v>
      </c>
      <c r="B109" s="224"/>
      <c r="C109" s="224"/>
      <c r="D109" s="224"/>
      <c r="E109" s="224"/>
      <c r="F109" s="224"/>
      <c r="G109" s="224"/>
      <c r="H109" s="224"/>
      <c r="I109" s="224"/>
      <c r="J109" s="224"/>
      <c r="K109" s="224"/>
      <c r="L109" s="224"/>
      <c r="M109" s="225"/>
      <c r="N109" s="155" t="s">
        <v>137</v>
      </c>
      <c r="O109" s="199"/>
      <c r="P109" s="155" t="s">
        <v>0</v>
      </c>
      <c r="Q109" s="199"/>
      <c r="R109" s="80"/>
      <c r="S109" s="26" t="s">
        <v>3</v>
      </c>
      <c r="T109" s="80"/>
      <c r="U109" s="27" t="s">
        <v>2</v>
      </c>
      <c r="V109" s="105"/>
      <c r="W109" s="252"/>
      <c r="X109" s="26" t="s">
        <v>1</v>
      </c>
      <c r="Y109" s="26" t="s">
        <v>136</v>
      </c>
      <c r="Z109" s="155" t="s">
        <v>138</v>
      </c>
      <c r="AA109" s="199"/>
      <c r="AB109" s="155" t="s">
        <v>0</v>
      </c>
      <c r="AC109" s="199"/>
      <c r="AD109" s="80"/>
      <c r="AE109" s="26" t="s">
        <v>3</v>
      </c>
      <c r="AF109" s="80"/>
      <c r="AG109" s="27" t="s">
        <v>2</v>
      </c>
      <c r="AH109" s="105"/>
      <c r="AI109" s="252"/>
      <c r="AJ109" s="28" t="s">
        <v>1</v>
      </c>
      <c r="AK109" s="8" t="s">
        <v>139</v>
      </c>
      <c r="AL109" s="8" t="str">
        <f>IF(COUNTA(R109,T109,V109,AD109,AF109,AH109)=6,"〇","【申請する際】未入力あり")</f>
        <v>【申請する際】未入力あり</v>
      </c>
    </row>
    <row r="110" spans="1:45">
      <c r="A110" s="253" t="s">
        <v>134</v>
      </c>
      <c r="B110" s="224"/>
      <c r="C110" s="224"/>
      <c r="D110" s="224"/>
      <c r="E110" s="224"/>
      <c r="F110" s="224"/>
      <c r="G110" s="224"/>
      <c r="H110" s="224"/>
      <c r="I110" s="224"/>
      <c r="J110" s="224"/>
      <c r="K110" s="224"/>
      <c r="L110" s="224"/>
      <c r="M110" s="225"/>
      <c r="N110" s="217"/>
      <c r="O110" s="218"/>
      <c r="P110" s="218"/>
      <c r="Q110" s="218"/>
      <c r="R110" s="218"/>
      <c r="S110" s="218"/>
      <c r="T110" s="218"/>
      <c r="U110" s="218"/>
      <c r="V110" s="218"/>
      <c r="W110" s="218"/>
      <c r="X110" s="218"/>
      <c r="Y110" s="218"/>
      <c r="Z110" s="218"/>
      <c r="AA110" s="218"/>
      <c r="AB110" s="218"/>
      <c r="AC110" s="218"/>
      <c r="AD110" s="218"/>
      <c r="AE110" s="218"/>
      <c r="AF110" s="218"/>
      <c r="AG110" s="218"/>
      <c r="AH110" s="218"/>
      <c r="AI110" s="218"/>
      <c r="AJ110" s="219"/>
      <c r="AK110" s="8" t="s">
        <v>139</v>
      </c>
      <c r="AL110" s="8" t="str">
        <f>IF(COUNTA(N110)=1,"〇","【申請する際】未入力あり")</f>
        <v>【申請する際】未入力あり</v>
      </c>
    </row>
    <row r="111" spans="1:45">
      <c r="A111" s="253" t="s">
        <v>135</v>
      </c>
      <c r="B111" s="224"/>
      <c r="C111" s="224"/>
      <c r="D111" s="224"/>
      <c r="E111" s="224"/>
      <c r="F111" s="224"/>
      <c r="G111" s="224"/>
      <c r="H111" s="224"/>
      <c r="I111" s="224"/>
      <c r="J111" s="224"/>
      <c r="K111" s="224"/>
      <c r="L111" s="224"/>
      <c r="M111" s="225"/>
      <c r="N111" s="310"/>
      <c r="O111" s="311"/>
      <c r="P111" s="311"/>
      <c r="Q111" s="311"/>
      <c r="R111" s="311"/>
      <c r="S111" s="311"/>
      <c r="T111" s="311"/>
      <c r="U111" s="311"/>
      <c r="V111" s="311"/>
      <c r="W111" s="311"/>
      <c r="X111" s="311"/>
      <c r="Y111" s="311"/>
      <c r="Z111" s="311"/>
      <c r="AA111" s="311"/>
      <c r="AB111" s="311"/>
      <c r="AC111" s="311"/>
      <c r="AD111" s="311"/>
      <c r="AE111" s="311"/>
      <c r="AF111" s="311"/>
      <c r="AG111" s="311"/>
      <c r="AH111" s="311"/>
      <c r="AI111" s="311"/>
      <c r="AJ111" s="312"/>
      <c r="AK111" s="8" t="s">
        <v>139</v>
      </c>
      <c r="AL111" s="8" t="str">
        <f>IF(COUNTA(N111)=1,"〇","【申請する際】未入力あり")</f>
        <v>【申請する際】未入力あり</v>
      </c>
      <c r="AO111" s="8"/>
    </row>
    <row r="112" spans="1:45" ht="20.149999999999999" customHeight="1">
      <c r="AK112" s="8" t="s">
        <v>123</v>
      </c>
      <c r="AL112" s="6">
        <f>COUNTIF(AL109:AL111,"〇")</f>
        <v>0</v>
      </c>
      <c r="AM112" s="24"/>
    </row>
    <row r="113" spans="1:45">
      <c r="A113" s="164" t="s">
        <v>108</v>
      </c>
      <c r="B113" s="242"/>
      <c r="C113" s="164" t="s">
        <v>112</v>
      </c>
      <c r="D113" s="242"/>
      <c r="E113" s="242"/>
      <c r="F113" s="242"/>
      <c r="G113" s="246" t="s">
        <v>118</v>
      </c>
      <c r="H113" s="247"/>
      <c r="I113" s="247"/>
      <c r="J113" s="247"/>
      <c r="K113" s="247"/>
      <c r="L113" s="247"/>
      <c r="M113" s="247"/>
      <c r="N113" s="247"/>
      <c r="O113" s="247"/>
      <c r="P113" s="247"/>
      <c r="Q113" s="247"/>
      <c r="R113" s="247"/>
      <c r="S113" s="247"/>
      <c r="T113" s="247"/>
      <c r="U113" s="247"/>
      <c r="V113" s="247"/>
      <c r="W113" s="247"/>
      <c r="X113" s="247"/>
      <c r="Y113" s="247"/>
      <c r="Z113" s="247"/>
      <c r="AA113" s="247"/>
      <c r="AB113" s="247"/>
      <c r="AC113" s="247"/>
      <c r="AD113" s="247"/>
      <c r="AE113" s="247"/>
      <c r="AF113" s="247"/>
      <c r="AG113" s="247"/>
      <c r="AH113" s="224"/>
      <c r="AI113" s="224"/>
      <c r="AJ113" s="225"/>
    </row>
    <row r="114" spans="1:45">
      <c r="A114" s="166"/>
      <c r="B114" s="243"/>
      <c r="C114" s="244"/>
      <c r="D114" s="245"/>
      <c r="E114" s="245"/>
      <c r="F114" s="245"/>
      <c r="G114" s="248"/>
      <c r="H114" s="250"/>
      <c r="I114" s="250"/>
      <c r="J114" s="250"/>
      <c r="K114" s="250"/>
      <c r="L114" s="250"/>
      <c r="M114" s="250"/>
      <c r="N114" s="250"/>
      <c r="O114" s="250"/>
      <c r="P114" s="250"/>
      <c r="Q114" s="250"/>
      <c r="R114" s="250"/>
      <c r="S114" s="250"/>
      <c r="T114" s="250"/>
      <c r="U114" s="250"/>
      <c r="V114" s="250"/>
      <c r="W114" s="250"/>
      <c r="X114" s="250"/>
      <c r="Y114" s="250"/>
      <c r="Z114" s="250"/>
      <c r="AA114" s="250"/>
      <c r="AB114" s="250"/>
      <c r="AC114" s="250"/>
      <c r="AD114" s="250"/>
      <c r="AE114" s="250"/>
      <c r="AF114" s="250"/>
      <c r="AG114" s="250"/>
      <c r="AH114" s="250"/>
      <c r="AI114" s="250"/>
      <c r="AJ114" s="251"/>
    </row>
    <row r="115" spans="1:45">
      <c r="A115" s="166"/>
      <c r="B115" s="243"/>
      <c r="C115" s="244"/>
      <c r="D115" s="245"/>
      <c r="E115" s="245"/>
      <c r="F115" s="245"/>
      <c r="G115" s="248"/>
      <c r="H115" s="250"/>
      <c r="I115" s="250"/>
      <c r="J115" s="250"/>
      <c r="K115" s="250"/>
      <c r="L115" s="250"/>
      <c r="M115" s="250"/>
      <c r="N115" s="250"/>
      <c r="O115" s="250"/>
      <c r="P115" s="250"/>
      <c r="Q115" s="250"/>
      <c r="R115" s="250"/>
      <c r="S115" s="250"/>
      <c r="T115" s="250"/>
      <c r="U115" s="250"/>
      <c r="V115" s="250"/>
      <c r="W115" s="250"/>
      <c r="X115" s="250"/>
      <c r="Y115" s="250"/>
      <c r="Z115" s="250"/>
      <c r="AA115" s="250"/>
      <c r="AB115" s="250"/>
      <c r="AC115" s="250"/>
      <c r="AD115" s="250"/>
      <c r="AE115" s="250"/>
      <c r="AF115" s="250"/>
      <c r="AG115" s="250"/>
      <c r="AH115" s="250"/>
      <c r="AI115" s="250"/>
      <c r="AJ115" s="251"/>
    </row>
    <row r="116" spans="1:45">
      <c r="A116" s="166"/>
      <c r="B116" s="243"/>
      <c r="C116" s="244"/>
      <c r="D116" s="245"/>
      <c r="E116" s="245"/>
      <c r="F116" s="245"/>
      <c r="G116" s="248"/>
      <c r="H116" s="250"/>
      <c r="I116" s="250"/>
      <c r="J116" s="250"/>
      <c r="K116" s="250"/>
      <c r="L116" s="250"/>
      <c r="M116" s="250"/>
      <c r="N116" s="250"/>
      <c r="O116" s="250"/>
      <c r="P116" s="250"/>
      <c r="Q116" s="250"/>
      <c r="R116" s="250"/>
      <c r="S116" s="250"/>
      <c r="T116" s="250"/>
      <c r="U116" s="250"/>
      <c r="V116" s="250"/>
      <c r="W116" s="250"/>
      <c r="X116" s="250"/>
      <c r="Y116" s="250"/>
      <c r="Z116" s="250"/>
      <c r="AA116" s="250"/>
      <c r="AB116" s="250"/>
      <c r="AC116" s="250"/>
      <c r="AD116" s="250"/>
      <c r="AE116" s="250"/>
      <c r="AF116" s="250"/>
      <c r="AG116" s="250"/>
      <c r="AH116" s="250"/>
      <c r="AI116" s="250"/>
      <c r="AJ116" s="251"/>
    </row>
    <row r="117" spans="1:45">
      <c r="A117" s="298"/>
      <c r="B117" s="299"/>
      <c r="C117" s="300"/>
      <c r="D117" s="301"/>
      <c r="E117" s="301"/>
      <c r="F117" s="302"/>
      <c r="G117" s="248"/>
      <c r="H117" s="250"/>
      <c r="I117" s="250"/>
      <c r="J117" s="250"/>
      <c r="K117" s="250"/>
      <c r="L117" s="250"/>
      <c r="M117" s="250"/>
      <c r="N117" s="250"/>
      <c r="O117" s="250"/>
      <c r="P117" s="250"/>
      <c r="Q117" s="250"/>
      <c r="R117" s="250"/>
      <c r="S117" s="250"/>
      <c r="T117" s="250"/>
      <c r="U117" s="250"/>
      <c r="V117" s="250"/>
      <c r="W117" s="250"/>
      <c r="X117" s="250"/>
      <c r="Y117" s="250"/>
      <c r="Z117" s="250"/>
      <c r="AA117" s="250"/>
      <c r="AB117" s="250"/>
      <c r="AC117" s="250"/>
      <c r="AD117" s="250"/>
      <c r="AE117" s="250"/>
      <c r="AF117" s="250"/>
      <c r="AG117" s="250"/>
      <c r="AH117" s="250"/>
      <c r="AI117" s="250"/>
      <c r="AJ117" s="251"/>
    </row>
    <row r="118" spans="1:45">
      <c r="A118" s="298"/>
      <c r="B118" s="299"/>
      <c r="C118" s="300"/>
      <c r="D118" s="301"/>
      <c r="E118" s="301"/>
      <c r="F118" s="302"/>
      <c r="G118" s="248"/>
      <c r="H118" s="250"/>
      <c r="I118" s="250"/>
      <c r="J118" s="250"/>
      <c r="K118" s="250"/>
      <c r="L118" s="250"/>
      <c r="M118" s="250"/>
      <c r="N118" s="250"/>
      <c r="O118" s="250"/>
      <c r="P118" s="250"/>
      <c r="Q118" s="250"/>
      <c r="R118" s="250"/>
      <c r="S118" s="250"/>
      <c r="T118" s="250"/>
      <c r="U118" s="250"/>
      <c r="V118" s="250"/>
      <c r="W118" s="250"/>
      <c r="X118" s="250"/>
      <c r="Y118" s="250"/>
      <c r="Z118" s="250"/>
      <c r="AA118" s="250"/>
      <c r="AB118" s="250"/>
      <c r="AC118" s="250"/>
      <c r="AD118" s="250"/>
      <c r="AE118" s="250"/>
      <c r="AF118" s="250"/>
      <c r="AG118" s="250"/>
      <c r="AH118" s="250"/>
      <c r="AI118" s="250"/>
      <c r="AJ118" s="251"/>
    </row>
    <row r="119" spans="1:45">
      <c r="A119" s="164" t="s">
        <v>123</v>
      </c>
      <c r="B119" s="242"/>
      <c r="C119" s="303">
        <f>SUM(C114:F118)</f>
        <v>0</v>
      </c>
      <c r="D119" s="304"/>
      <c r="E119" s="304"/>
      <c r="F119" s="304"/>
      <c r="G119" s="223"/>
      <c r="H119" s="224"/>
      <c r="I119" s="224"/>
      <c r="J119" s="224"/>
      <c r="K119" s="224"/>
      <c r="L119" s="224"/>
      <c r="M119" s="224"/>
      <c r="N119" s="224"/>
      <c r="O119" s="224"/>
      <c r="P119" s="224"/>
      <c r="Q119" s="224"/>
      <c r="R119" s="224"/>
      <c r="S119" s="224"/>
      <c r="T119" s="224"/>
      <c r="U119" s="224"/>
      <c r="V119" s="224"/>
      <c r="W119" s="224"/>
      <c r="X119" s="224"/>
      <c r="Y119" s="224"/>
      <c r="Z119" s="224"/>
      <c r="AA119" s="224"/>
      <c r="AB119" s="224"/>
      <c r="AC119" s="224"/>
      <c r="AD119" s="224"/>
      <c r="AE119" s="224"/>
      <c r="AF119" s="224"/>
      <c r="AG119" s="224"/>
      <c r="AH119" s="224"/>
      <c r="AI119" s="224"/>
      <c r="AJ119" s="225"/>
      <c r="AN119" s="280"/>
      <c r="AO119" s="281"/>
      <c r="AP119" s="282"/>
      <c r="AQ119" s="283"/>
      <c r="AR119" s="283"/>
      <c r="AS119" s="283"/>
    </row>
    <row r="120" spans="1:45" ht="20.149999999999999" customHeight="1">
      <c r="A120" s="8" t="s">
        <v>228</v>
      </c>
    </row>
    <row r="121" spans="1:45">
      <c r="A121" s="22" t="s">
        <v>121</v>
      </c>
      <c r="B121" s="246" t="s">
        <v>122</v>
      </c>
      <c r="C121" s="247"/>
      <c r="D121" s="247"/>
      <c r="E121" s="247"/>
      <c r="F121" s="247"/>
      <c r="G121" s="247"/>
      <c r="H121" s="247"/>
      <c r="I121" s="247"/>
      <c r="J121" s="247"/>
      <c r="K121" s="247"/>
      <c r="L121" s="247"/>
      <c r="M121" s="247"/>
      <c r="N121" s="272"/>
      <c r="O121" s="246" t="s">
        <v>124</v>
      </c>
      <c r="P121" s="247"/>
      <c r="Q121" s="247"/>
      <c r="R121" s="247"/>
      <c r="S121" s="247"/>
      <c r="T121" s="247"/>
      <c r="U121" s="247"/>
      <c r="V121" s="247"/>
      <c r="W121" s="247"/>
      <c r="X121" s="247"/>
      <c r="Y121" s="247"/>
      <c r="Z121" s="247"/>
      <c r="AA121" s="247"/>
      <c r="AB121" s="247"/>
      <c r="AC121" s="247"/>
      <c r="AD121" s="247"/>
      <c r="AE121" s="247"/>
      <c r="AF121" s="247"/>
      <c r="AG121" s="247"/>
      <c r="AH121" s="247"/>
      <c r="AI121" s="247"/>
      <c r="AJ121" s="272"/>
    </row>
    <row r="122" spans="1:45">
      <c r="A122" s="23" t="s">
        <v>91</v>
      </c>
      <c r="B122" s="291" t="s">
        <v>83</v>
      </c>
      <c r="C122" s="287"/>
      <c r="D122" s="287"/>
      <c r="E122" s="287"/>
      <c r="F122" s="287"/>
      <c r="G122" s="287"/>
      <c r="H122" s="287"/>
      <c r="I122" s="287"/>
      <c r="J122" s="287"/>
      <c r="K122" s="287"/>
      <c r="L122" s="287"/>
      <c r="M122" s="287"/>
      <c r="N122" s="287"/>
      <c r="O122" s="253" t="s">
        <v>140</v>
      </c>
      <c r="P122" s="224"/>
      <c r="Q122" s="224"/>
      <c r="R122" s="224"/>
      <c r="S122" s="224"/>
      <c r="T122" s="224"/>
      <c r="U122" s="224"/>
      <c r="V122" s="224"/>
      <c r="W122" s="224"/>
      <c r="X122" s="224"/>
      <c r="Y122" s="224"/>
      <c r="Z122" s="224"/>
      <c r="AA122" s="224"/>
      <c r="AB122" s="224"/>
      <c r="AC122" s="224"/>
      <c r="AD122" s="224"/>
      <c r="AE122" s="224"/>
      <c r="AF122" s="224"/>
      <c r="AG122" s="224"/>
      <c r="AH122" s="224"/>
      <c r="AI122" s="224"/>
      <c r="AJ122" s="225"/>
    </row>
    <row r="123" spans="1:45">
      <c r="A123" s="23" t="s">
        <v>92</v>
      </c>
      <c r="B123" s="291" t="s">
        <v>84</v>
      </c>
      <c r="C123" s="287"/>
      <c r="D123" s="287"/>
      <c r="E123" s="287"/>
      <c r="F123" s="287"/>
      <c r="G123" s="287"/>
      <c r="H123" s="287"/>
      <c r="I123" s="287"/>
      <c r="J123" s="287"/>
      <c r="K123" s="287"/>
      <c r="L123" s="287"/>
      <c r="M123" s="287"/>
      <c r="N123" s="287"/>
      <c r="O123" s="223" t="s">
        <v>141</v>
      </c>
      <c r="P123" s="305"/>
      <c r="Q123" s="305"/>
      <c r="R123" s="305"/>
      <c r="S123" s="305"/>
      <c r="T123" s="305"/>
      <c r="U123" s="305"/>
      <c r="V123" s="305"/>
      <c r="W123" s="305"/>
      <c r="X123" s="305"/>
      <c r="Y123" s="305"/>
      <c r="Z123" s="305"/>
      <c r="AA123" s="305"/>
      <c r="AB123" s="305"/>
      <c r="AC123" s="305"/>
      <c r="AD123" s="305"/>
      <c r="AE123" s="305"/>
      <c r="AF123" s="305"/>
      <c r="AG123" s="305"/>
      <c r="AH123" s="305"/>
      <c r="AI123" s="305"/>
      <c r="AJ123" s="306"/>
    </row>
    <row r="124" spans="1:45">
      <c r="A124" s="23" t="s">
        <v>93</v>
      </c>
      <c r="B124" s="291" t="s">
        <v>85</v>
      </c>
      <c r="C124" s="287"/>
      <c r="D124" s="287"/>
      <c r="E124" s="287"/>
      <c r="F124" s="287"/>
      <c r="G124" s="287"/>
      <c r="H124" s="287"/>
      <c r="I124" s="287"/>
      <c r="J124" s="287"/>
      <c r="K124" s="287"/>
      <c r="L124" s="287"/>
      <c r="M124" s="287"/>
      <c r="N124" s="287"/>
      <c r="O124" s="223" t="s">
        <v>230</v>
      </c>
      <c r="P124" s="305"/>
      <c r="Q124" s="305"/>
      <c r="R124" s="305"/>
      <c r="S124" s="305"/>
      <c r="T124" s="305"/>
      <c r="U124" s="305"/>
      <c r="V124" s="305"/>
      <c r="W124" s="305"/>
      <c r="X124" s="305"/>
      <c r="Y124" s="305"/>
      <c r="Z124" s="305"/>
      <c r="AA124" s="305"/>
      <c r="AB124" s="305"/>
      <c r="AC124" s="305"/>
      <c r="AD124" s="305"/>
      <c r="AE124" s="305"/>
      <c r="AF124" s="305"/>
      <c r="AG124" s="305"/>
      <c r="AH124" s="305"/>
      <c r="AI124" s="305"/>
      <c r="AJ124" s="306"/>
    </row>
    <row r="125" spans="1:45">
      <c r="A125" s="23" t="s">
        <v>94</v>
      </c>
      <c r="B125" s="291" t="s">
        <v>102</v>
      </c>
      <c r="C125" s="287"/>
      <c r="D125" s="287"/>
      <c r="E125" s="287"/>
      <c r="F125" s="287"/>
      <c r="G125" s="287"/>
      <c r="H125" s="287"/>
      <c r="I125" s="287"/>
      <c r="J125" s="287"/>
      <c r="K125" s="287"/>
      <c r="L125" s="287"/>
      <c r="M125" s="287"/>
      <c r="N125" s="287"/>
      <c r="O125" s="223" t="s">
        <v>142</v>
      </c>
      <c r="P125" s="305"/>
      <c r="Q125" s="305"/>
      <c r="R125" s="305"/>
      <c r="S125" s="305"/>
      <c r="T125" s="305"/>
      <c r="U125" s="305"/>
      <c r="V125" s="305"/>
      <c r="W125" s="305"/>
      <c r="X125" s="305"/>
      <c r="Y125" s="305"/>
      <c r="Z125" s="305"/>
      <c r="AA125" s="305"/>
      <c r="AB125" s="305"/>
      <c r="AC125" s="305"/>
      <c r="AD125" s="305"/>
      <c r="AE125" s="305"/>
      <c r="AF125" s="305"/>
      <c r="AG125" s="305"/>
      <c r="AH125" s="305"/>
      <c r="AI125" s="305"/>
      <c r="AJ125" s="306"/>
    </row>
    <row r="126" spans="1:45">
      <c r="A126" s="23" t="s">
        <v>95</v>
      </c>
      <c r="B126" s="291" t="s">
        <v>86</v>
      </c>
      <c r="C126" s="287"/>
      <c r="D126" s="287"/>
      <c r="E126" s="287"/>
      <c r="F126" s="287"/>
      <c r="G126" s="287"/>
      <c r="H126" s="287"/>
      <c r="I126" s="287"/>
      <c r="J126" s="287"/>
      <c r="K126" s="287"/>
      <c r="L126" s="287"/>
      <c r="M126" s="287"/>
      <c r="N126" s="287"/>
      <c r="O126" s="253" t="s">
        <v>231</v>
      </c>
      <c r="P126" s="224"/>
      <c r="Q126" s="224"/>
      <c r="R126" s="224"/>
      <c r="S126" s="224"/>
      <c r="T126" s="224"/>
      <c r="U126" s="224"/>
      <c r="V126" s="224"/>
      <c r="W126" s="224"/>
      <c r="X126" s="224"/>
      <c r="Y126" s="224"/>
      <c r="Z126" s="224"/>
      <c r="AA126" s="224"/>
      <c r="AB126" s="224"/>
      <c r="AC126" s="224"/>
      <c r="AD126" s="224"/>
      <c r="AE126" s="224"/>
      <c r="AF126" s="224"/>
      <c r="AG126" s="224"/>
      <c r="AH126" s="224"/>
      <c r="AI126" s="224"/>
      <c r="AJ126" s="225"/>
    </row>
    <row r="127" spans="1:45">
      <c r="A127" s="23" t="s">
        <v>96</v>
      </c>
      <c r="B127" s="291" t="s">
        <v>103</v>
      </c>
      <c r="C127" s="287"/>
      <c r="D127" s="287"/>
      <c r="E127" s="287"/>
      <c r="F127" s="287"/>
      <c r="G127" s="287"/>
      <c r="H127" s="287"/>
      <c r="I127" s="287"/>
      <c r="J127" s="287"/>
      <c r="K127" s="287"/>
      <c r="L127" s="287"/>
      <c r="M127" s="287"/>
      <c r="N127" s="287"/>
      <c r="O127" s="223" t="s">
        <v>233</v>
      </c>
      <c r="P127" s="305"/>
      <c r="Q127" s="305"/>
      <c r="R127" s="305"/>
      <c r="S127" s="305"/>
      <c r="T127" s="305"/>
      <c r="U127" s="305"/>
      <c r="V127" s="305"/>
      <c r="W127" s="305"/>
      <c r="X127" s="305"/>
      <c r="Y127" s="305"/>
      <c r="Z127" s="305"/>
      <c r="AA127" s="305"/>
      <c r="AB127" s="305"/>
      <c r="AC127" s="305"/>
      <c r="AD127" s="305"/>
      <c r="AE127" s="305"/>
      <c r="AF127" s="305"/>
      <c r="AG127" s="305"/>
      <c r="AH127" s="305"/>
      <c r="AI127" s="305"/>
      <c r="AJ127" s="306"/>
    </row>
    <row r="128" spans="1:45">
      <c r="A128" s="23" t="s">
        <v>97</v>
      </c>
      <c r="B128" s="286" t="s">
        <v>104</v>
      </c>
      <c r="C128" s="292"/>
      <c r="D128" s="292"/>
      <c r="E128" s="292"/>
      <c r="F128" s="292"/>
      <c r="G128" s="292"/>
      <c r="H128" s="292"/>
      <c r="I128" s="292"/>
      <c r="J128" s="292"/>
      <c r="K128" s="292"/>
      <c r="L128" s="292"/>
      <c r="M128" s="292"/>
      <c r="N128" s="292"/>
      <c r="O128" s="223" t="s">
        <v>232</v>
      </c>
      <c r="P128" s="305"/>
      <c r="Q128" s="305"/>
      <c r="R128" s="305"/>
      <c r="S128" s="305"/>
      <c r="T128" s="305"/>
      <c r="U128" s="305"/>
      <c r="V128" s="305"/>
      <c r="W128" s="305"/>
      <c r="X128" s="305"/>
      <c r="Y128" s="305"/>
      <c r="Z128" s="305"/>
      <c r="AA128" s="305"/>
      <c r="AB128" s="305"/>
      <c r="AC128" s="305"/>
      <c r="AD128" s="305"/>
      <c r="AE128" s="305"/>
      <c r="AF128" s="305"/>
      <c r="AG128" s="305"/>
      <c r="AH128" s="305"/>
      <c r="AI128" s="305"/>
      <c r="AJ128" s="306"/>
    </row>
    <row r="129" spans="1:38">
      <c r="A129" s="23" t="s">
        <v>98</v>
      </c>
      <c r="B129" s="291" t="s">
        <v>105</v>
      </c>
      <c r="C129" s="287"/>
      <c r="D129" s="287"/>
      <c r="E129" s="287"/>
      <c r="F129" s="287"/>
      <c r="G129" s="287"/>
      <c r="H129" s="287"/>
      <c r="I129" s="287"/>
      <c r="J129" s="287"/>
      <c r="K129" s="287"/>
      <c r="L129" s="287"/>
      <c r="M129" s="287"/>
      <c r="N129" s="287"/>
      <c r="O129" s="223" t="s">
        <v>143</v>
      </c>
      <c r="P129" s="305"/>
      <c r="Q129" s="305"/>
      <c r="R129" s="305"/>
      <c r="S129" s="305"/>
      <c r="T129" s="305"/>
      <c r="U129" s="305"/>
      <c r="V129" s="305"/>
      <c r="W129" s="305"/>
      <c r="X129" s="305"/>
      <c r="Y129" s="305"/>
      <c r="Z129" s="305"/>
      <c r="AA129" s="305"/>
      <c r="AB129" s="305"/>
      <c r="AC129" s="305"/>
      <c r="AD129" s="305"/>
      <c r="AE129" s="305"/>
      <c r="AF129" s="305"/>
      <c r="AG129" s="305"/>
      <c r="AH129" s="305"/>
      <c r="AI129" s="305"/>
      <c r="AJ129" s="306"/>
    </row>
    <row r="130" spans="1:38">
      <c r="A130" s="286" t="s">
        <v>99</v>
      </c>
      <c r="B130" s="288" t="s">
        <v>106</v>
      </c>
      <c r="C130" s="288"/>
      <c r="D130" s="288"/>
      <c r="E130" s="288"/>
      <c r="F130" s="288"/>
      <c r="G130" s="288"/>
      <c r="H130" s="288"/>
      <c r="I130" s="288"/>
      <c r="J130" s="288"/>
      <c r="K130" s="288"/>
      <c r="L130" s="288"/>
      <c r="M130" s="288"/>
      <c r="N130" s="288"/>
      <c r="O130" s="322" t="s">
        <v>151</v>
      </c>
      <c r="P130" s="323"/>
      <c r="Q130" s="323"/>
      <c r="R130" s="323"/>
      <c r="S130" s="323"/>
      <c r="T130" s="323"/>
      <c r="U130" s="323"/>
      <c r="V130" s="323"/>
      <c r="W130" s="323"/>
      <c r="X130" s="323"/>
      <c r="Y130" s="323"/>
      <c r="Z130" s="323"/>
      <c r="AA130" s="323"/>
      <c r="AB130" s="323"/>
      <c r="AC130" s="323"/>
      <c r="AD130" s="323"/>
      <c r="AE130" s="323"/>
      <c r="AF130" s="323"/>
      <c r="AG130" s="323"/>
      <c r="AH130" s="323"/>
      <c r="AI130" s="323"/>
      <c r="AJ130" s="324"/>
    </row>
    <row r="131" spans="1:38">
      <c r="A131" s="287"/>
      <c r="B131" s="288"/>
      <c r="C131" s="288"/>
      <c r="D131" s="288"/>
      <c r="E131" s="288"/>
      <c r="F131" s="288"/>
      <c r="G131" s="288"/>
      <c r="H131" s="288"/>
      <c r="I131" s="288"/>
      <c r="J131" s="288"/>
      <c r="K131" s="288"/>
      <c r="L131" s="288"/>
      <c r="M131" s="288"/>
      <c r="N131" s="288"/>
      <c r="O131" s="325"/>
      <c r="P131" s="326"/>
      <c r="Q131" s="326"/>
      <c r="R131" s="326"/>
      <c r="S131" s="326"/>
      <c r="T131" s="326"/>
      <c r="U131" s="326"/>
      <c r="V131" s="326"/>
      <c r="W131" s="326"/>
      <c r="X131" s="326"/>
      <c r="Y131" s="326"/>
      <c r="Z131" s="326"/>
      <c r="AA131" s="326"/>
      <c r="AB131" s="326"/>
      <c r="AC131" s="326"/>
      <c r="AD131" s="326"/>
      <c r="AE131" s="326"/>
      <c r="AF131" s="326"/>
      <c r="AG131" s="326"/>
      <c r="AH131" s="326"/>
      <c r="AI131" s="326"/>
      <c r="AJ131" s="327"/>
    </row>
    <row r="132" spans="1:38">
      <c r="A132" s="286" t="s">
        <v>100</v>
      </c>
      <c r="B132" s="289" t="s">
        <v>107</v>
      </c>
      <c r="C132" s="290"/>
      <c r="D132" s="290"/>
      <c r="E132" s="290"/>
      <c r="F132" s="290"/>
      <c r="G132" s="290"/>
      <c r="H132" s="290"/>
      <c r="I132" s="290"/>
      <c r="J132" s="290"/>
      <c r="K132" s="290"/>
      <c r="L132" s="290"/>
      <c r="M132" s="290"/>
      <c r="N132" s="290"/>
      <c r="O132" s="322" t="s">
        <v>144</v>
      </c>
      <c r="P132" s="323"/>
      <c r="Q132" s="323"/>
      <c r="R132" s="323"/>
      <c r="S132" s="323"/>
      <c r="T132" s="323"/>
      <c r="U132" s="323"/>
      <c r="V132" s="323"/>
      <c r="W132" s="323"/>
      <c r="X132" s="323"/>
      <c r="Y132" s="323"/>
      <c r="Z132" s="323"/>
      <c r="AA132" s="323"/>
      <c r="AB132" s="323"/>
      <c r="AC132" s="323"/>
      <c r="AD132" s="323"/>
      <c r="AE132" s="323"/>
      <c r="AF132" s="323"/>
      <c r="AG132" s="323"/>
      <c r="AH132" s="323"/>
      <c r="AI132" s="323"/>
      <c r="AJ132" s="324"/>
    </row>
    <row r="133" spans="1:38">
      <c r="A133" s="287"/>
      <c r="B133" s="290"/>
      <c r="C133" s="290"/>
      <c r="D133" s="290"/>
      <c r="E133" s="290"/>
      <c r="F133" s="290"/>
      <c r="G133" s="290"/>
      <c r="H133" s="290"/>
      <c r="I133" s="290"/>
      <c r="J133" s="290"/>
      <c r="K133" s="290"/>
      <c r="L133" s="290"/>
      <c r="M133" s="290"/>
      <c r="N133" s="290"/>
      <c r="O133" s="325"/>
      <c r="P133" s="326"/>
      <c r="Q133" s="326"/>
      <c r="R133" s="326"/>
      <c r="S133" s="326"/>
      <c r="T133" s="326"/>
      <c r="U133" s="326"/>
      <c r="V133" s="326"/>
      <c r="W133" s="326"/>
      <c r="X133" s="326"/>
      <c r="Y133" s="326"/>
      <c r="Z133" s="326"/>
      <c r="AA133" s="326"/>
      <c r="AB133" s="326"/>
      <c r="AC133" s="326"/>
      <c r="AD133" s="326"/>
      <c r="AE133" s="326"/>
      <c r="AF133" s="326"/>
      <c r="AG133" s="326"/>
      <c r="AH133" s="326"/>
      <c r="AI133" s="326"/>
      <c r="AJ133" s="327"/>
    </row>
    <row r="134" spans="1:38" ht="20.149999999999999" customHeight="1"/>
    <row r="135" spans="1:38">
      <c r="A135" s="47" t="s">
        <v>251</v>
      </c>
    </row>
    <row r="136" spans="1:38">
      <c r="A136" s="253" t="s">
        <v>145</v>
      </c>
      <c r="B136" s="224"/>
      <c r="C136" s="224"/>
      <c r="D136" s="224"/>
      <c r="E136" s="224"/>
      <c r="F136" s="224"/>
      <c r="G136" s="224"/>
      <c r="H136" s="224"/>
      <c r="I136" s="224"/>
      <c r="J136" s="224"/>
      <c r="K136" s="224"/>
      <c r="L136" s="224"/>
      <c r="M136" s="225"/>
      <c r="N136" s="155" t="s">
        <v>137</v>
      </c>
      <c r="O136" s="199"/>
      <c r="P136" s="155" t="s">
        <v>0</v>
      </c>
      <c r="Q136" s="199"/>
      <c r="R136" s="80"/>
      <c r="S136" s="26" t="s">
        <v>3</v>
      </c>
      <c r="T136" s="80"/>
      <c r="U136" s="27" t="s">
        <v>2</v>
      </c>
      <c r="V136" s="105"/>
      <c r="W136" s="252"/>
      <c r="X136" s="26" t="s">
        <v>1</v>
      </c>
      <c r="Y136" s="26" t="s">
        <v>136</v>
      </c>
      <c r="Z136" s="155" t="s">
        <v>138</v>
      </c>
      <c r="AA136" s="199"/>
      <c r="AB136" s="155" t="s">
        <v>0</v>
      </c>
      <c r="AC136" s="199"/>
      <c r="AD136" s="80"/>
      <c r="AE136" s="26" t="s">
        <v>3</v>
      </c>
      <c r="AF136" s="80"/>
      <c r="AG136" s="27" t="s">
        <v>2</v>
      </c>
      <c r="AH136" s="105"/>
      <c r="AI136" s="252"/>
      <c r="AJ136" s="28" t="s">
        <v>1</v>
      </c>
      <c r="AK136" s="8" t="s">
        <v>139</v>
      </c>
      <c r="AL136" s="8" t="str">
        <f>IF(COUNTA(R136,T136,V136,AD136,AF136,AH136)=6,"〇","【申請する際】未入力あり")</f>
        <v>【申請する際】未入力あり</v>
      </c>
    </row>
    <row r="137" spans="1:38">
      <c r="A137" s="266" t="s">
        <v>220</v>
      </c>
      <c r="B137" s="267"/>
      <c r="C137" s="267"/>
      <c r="D137" s="267"/>
      <c r="E137" s="267"/>
      <c r="F137" s="267"/>
      <c r="G137" s="267"/>
      <c r="H137" s="267"/>
      <c r="I137" s="267"/>
      <c r="J137" s="267"/>
      <c r="K137" s="267"/>
      <c r="L137" s="267"/>
      <c r="M137" s="268"/>
      <c r="N137" s="217"/>
      <c r="O137" s="218"/>
      <c r="P137" s="218"/>
      <c r="Q137" s="218"/>
      <c r="R137" s="218"/>
      <c r="S137" s="218"/>
      <c r="T137" s="218"/>
      <c r="U137" s="218"/>
      <c r="V137" s="218"/>
      <c r="W137" s="218"/>
      <c r="X137" s="218"/>
      <c r="Y137" s="218"/>
      <c r="Z137" s="218"/>
      <c r="AA137" s="218"/>
      <c r="AB137" s="218"/>
      <c r="AC137" s="218"/>
      <c r="AD137" s="218"/>
      <c r="AE137" s="218"/>
      <c r="AF137" s="218"/>
      <c r="AG137" s="218"/>
      <c r="AH137" s="218"/>
      <c r="AI137" s="218"/>
      <c r="AJ137" s="219"/>
      <c r="AK137" s="8" t="s">
        <v>139</v>
      </c>
      <c r="AL137" s="8" t="str">
        <f>IF(COUNTA(N137)=1,"〇","【申請する際】未入力あり")</f>
        <v>【申請する際】未入力あり</v>
      </c>
    </row>
    <row r="138" spans="1:38">
      <c r="A138" s="269"/>
      <c r="B138" s="270"/>
      <c r="C138" s="270"/>
      <c r="D138" s="270"/>
      <c r="E138" s="270"/>
      <c r="F138" s="270"/>
      <c r="G138" s="270"/>
      <c r="H138" s="270"/>
      <c r="I138" s="270"/>
      <c r="J138" s="270"/>
      <c r="K138" s="270"/>
      <c r="L138" s="270"/>
      <c r="M138" s="271"/>
      <c r="N138" s="220"/>
      <c r="O138" s="221"/>
      <c r="P138" s="221"/>
      <c r="Q138" s="221"/>
      <c r="R138" s="221"/>
      <c r="S138" s="221"/>
      <c r="T138" s="221"/>
      <c r="U138" s="221"/>
      <c r="V138" s="221"/>
      <c r="W138" s="221"/>
      <c r="X138" s="221"/>
      <c r="Y138" s="221"/>
      <c r="Z138" s="221"/>
      <c r="AA138" s="221"/>
      <c r="AB138" s="221"/>
      <c r="AC138" s="221"/>
      <c r="AD138" s="221"/>
      <c r="AE138" s="221"/>
      <c r="AF138" s="221"/>
      <c r="AG138" s="221"/>
      <c r="AH138" s="221"/>
      <c r="AI138" s="221"/>
      <c r="AJ138" s="222"/>
      <c r="AL138" s="8"/>
    </row>
    <row r="139" spans="1:38" ht="20.149999999999999" customHeight="1">
      <c r="AK139" s="8" t="s">
        <v>123</v>
      </c>
      <c r="AL139" s="6">
        <f>COUNTIF(AL136:AL138,"〇")</f>
        <v>0</v>
      </c>
    </row>
    <row r="140" spans="1:38">
      <c r="A140" s="164" t="s">
        <v>108</v>
      </c>
      <c r="B140" s="242"/>
      <c r="C140" s="164" t="s">
        <v>112</v>
      </c>
      <c r="D140" s="242"/>
      <c r="E140" s="242"/>
      <c r="F140" s="242"/>
      <c r="G140" s="246" t="s">
        <v>118</v>
      </c>
      <c r="H140" s="247"/>
      <c r="I140" s="247"/>
      <c r="J140" s="247"/>
      <c r="K140" s="247"/>
      <c r="L140" s="247"/>
      <c r="M140" s="247"/>
      <c r="N140" s="247"/>
      <c r="O140" s="247"/>
      <c r="P140" s="247"/>
      <c r="Q140" s="247"/>
      <c r="R140" s="247"/>
      <c r="S140" s="247"/>
      <c r="T140" s="247"/>
      <c r="U140" s="247"/>
      <c r="V140" s="247"/>
      <c r="W140" s="247"/>
      <c r="X140" s="247"/>
      <c r="Y140" s="247"/>
      <c r="Z140" s="247"/>
      <c r="AA140" s="247"/>
      <c r="AB140" s="247"/>
      <c r="AC140" s="247"/>
      <c r="AD140" s="247"/>
      <c r="AE140" s="247"/>
      <c r="AF140" s="247"/>
      <c r="AG140" s="247"/>
      <c r="AH140" s="224"/>
      <c r="AI140" s="224"/>
      <c r="AJ140" s="225"/>
    </row>
    <row r="141" spans="1:38">
      <c r="A141" s="166"/>
      <c r="B141" s="243"/>
      <c r="C141" s="244"/>
      <c r="D141" s="245"/>
      <c r="E141" s="245"/>
      <c r="F141" s="245"/>
      <c r="G141" s="248"/>
      <c r="H141" s="250"/>
      <c r="I141" s="250"/>
      <c r="J141" s="250"/>
      <c r="K141" s="250"/>
      <c r="L141" s="250"/>
      <c r="M141" s="250"/>
      <c r="N141" s="250"/>
      <c r="O141" s="250"/>
      <c r="P141" s="250"/>
      <c r="Q141" s="250"/>
      <c r="R141" s="250"/>
      <c r="S141" s="250"/>
      <c r="T141" s="250"/>
      <c r="U141" s="250"/>
      <c r="V141" s="250"/>
      <c r="W141" s="250"/>
      <c r="X141" s="250"/>
      <c r="Y141" s="250"/>
      <c r="Z141" s="250"/>
      <c r="AA141" s="250"/>
      <c r="AB141" s="250"/>
      <c r="AC141" s="250"/>
      <c r="AD141" s="250"/>
      <c r="AE141" s="250"/>
      <c r="AF141" s="250"/>
      <c r="AG141" s="250"/>
      <c r="AH141" s="250"/>
      <c r="AI141" s="250"/>
      <c r="AJ141" s="251"/>
    </row>
    <row r="142" spans="1:38">
      <c r="A142" s="166"/>
      <c r="B142" s="243"/>
      <c r="C142" s="244"/>
      <c r="D142" s="245"/>
      <c r="E142" s="245"/>
      <c r="F142" s="245"/>
      <c r="G142" s="248"/>
      <c r="H142" s="250"/>
      <c r="I142" s="250"/>
      <c r="J142" s="250"/>
      <c r="K142" s="250"/>
      <c r="L142" s="250"/>
      <c r="M142" s="250"/>
      <c r="N142" s="250"/>
      <c r="O142" s="250"/>
      <c r="P142" s="250"/>
      <c r="Q142" s="250"/>
      <c r="R142" s="250"/>
      <c r="S142" s="250"/>
      <c r="T142" s="250"/>
      <c r="U142" s="250"/>
      <c r="V142" s="250"/>
      <c r="W142" s="250"/>
      <c r="X142" s="250"/>
      <c r="Y142" s="250"/>
      <c r="Z142" s="250"/>
      <c r="AA142" s="250"/>
      <c r="AB142" s="250"/>
      <c r="AC142" s="250"/>
      <c r="AD142" s="250"/>
      <c r="AE142" s="250"/>
      <c r="AF142" s="250"/>
      <c r="AG142" s="250"/>
      <c r="AH142" s="250"/>
      <c r="AI142" s="250"/>
      <c r="AJ142" s="251"/>
    </row>
    <row r="143" spans="1:38">
      <c r="A143" s="166"/>
      <c r="B143" s="243"/>
      <c r="C143" s="244"/>
      <c r="D143" s="245"/>
      <c r="E143" s="245"/>
      <c r="F143" s="245"/>
      <c r="G143" s="248"/>
      <c r="H143" s="250"/>
      <c r="I143" s="250"/>
      <c r="J143" s="250"/>
      <c r="K143" s="250"/>
      <c r="L143" s="250"/>
      <c r="M143" s="250"/>
      <c r="N143" s="250"/>
      <c r="O143" s="250"/>
      <c r="P143" s="250"/>
      <c r="Q143" s="250"/>
      <c r="R143" s="250"/>
      <c r="S143" s="250"/>
      <c r="T143" s="250"/>
      <c r="U143" s="250"/>
      <c r="V143" s="250"/>
      <c r="W143" s="250"/>
      <c r="X143" s="250"/>
      <c r="Y143" s="250"/>
      <c r="Z143" s="250"/>
      <c r="AA143" s="250"/>
      <c r="AB143" s="250"/>
      <c r="AC143" s="250"/>
      <c r="AD143" s="250"/>
      <c r="AE143" s="250"/>
      <c r="AF143" s="250"/>
      <c r="AG143" s="250"/>
      <c r="AH143" s="250"/>
      <c r="AI143" s="250"/>
      <c r="AJ143" s="251"/>
      <c r="AK143" s="1"/>
    </row>
    <row r="144" spans="1:38">
      <c r="A144" s="298"/>
      <c r="B144" s="299"/>
      <c r="C144" s="300"/>
      <c r="D144" s="301"/>
      <c r="E144" s="301"/>
      <c r="F144" s="302"/>
      <c r="G144" s="248"/>
      <c r="H144" s="250"/>
      <c r="I144" s="250"/>
      <c r="J144" s="250"/>
      <c r="K144" s="250"/>
      <c r="L144" s="250"/>
      <c r="M144" s="250"/>
      <c r="N144" s="250"/>
      <c r="O144" s="250"/>
      <c r="P144" s="250"/>
      <c r="Q144" s="250"/>
      <c r="R144" s="250"/>
      <c r="S144" s="250"/>
      <c r="T144" s="250"/>
      <c r="U144" s="250"/>
      <c r="V144" s="250"/>
      <c r="W144" s="250"/>
      <c r="X144" s="250"/>
      <c r="Y144" s="250"/>
      <c r="Z144" s="250"/>
      <c r="AA144" s="250"/>
      <c r="AB144" s="250"/>
      <c r="AC144" s="250"/>
      <c r="AD144" s="250"/>
      <c r="AE144" s="250"/>
      <c r="AF144" s="250"/>
      <c r="AG144" s="250"/>
      <c r="AH144" s="250"/>
      <c r="AI144" s="250"/>
      <c r="AJ144" s="251"/>
    </row>
    <row r="145" spans="1:36">
      <c r="A145" s="298"/>
      <c r="B145" s="299"/>
      <c r="C145" s="300"/>
      <c r="D145" s="301"/>
      <c r="E145" s="301"/>
      <c r="F145" s="302"/>
      <c r="G145" s="248"/>
      <c r="H145" s="250"/>
      <c r="I145" s="250"/>
      <c r="J145" s="250"/>
      <c r="K145" s="250"/>
      <c r="L145" s="250"/>
      <c r="M145" s="250"/>
      <c r="N145" s="250"/>
      <c r="O145" s="250"/>
      <c r="P145" s="250"/>
      <c r="Q145" s="250"/>
      <c r="R145" s="250"/>
      <c r="S145" s="250"/>
      <c r="T145" s="250"/>
      <c r="U145" s="250"/>
      <c r="V145" s="250"/>
      <c r="W145" s="250"/>
      <c r="X145" s="250"/>
      <c r="Y145" s="250"/>
      <c r="Z145" s="250"/>
      <c r="AA145" s="250"/>
      <c r="AB145" s="250"/>
      <c r="AC145" s="250"/>
      <c r="AD145" s="250"/>
      <c r="AE145" s="250"/>
      <c r="AF145" s="250"/>
      <c r="AG145" s="250"/>
      <c r="AH145" s="250"/>
      <c r="AI145" s="250"/>
      <c r="AJ145" s="251"/>
    </row>
    <row r="146" spans="1:36">
      <c r="A146" s="164" t="s">
        <v>123</v>
      </c>
      <c r="B146" s="242"/>
      <c r="C146" s="303">
        <f>SUM(C141:F145)</f>
        <v>0</v>
      </c>
      <c r="D146" s="304"/>
      <c r="E146" s="304"/>
      <c r="F146" s="304"/>
      <c r="G146" s="223"/>
      <c r="H146" s="224"/>
      <c r="I146" s="224"/>
      <c r="J146" s="224"/>
      <c r="K146" s="224"/>
      <c r="L146" s="224"/>
      <c r="M146" s="224"/>
      <c r="N146" s="224"/>
      <c r="O146" s="224"/>
      <c r="P146" s="224"/>
      <c r="Q146" s="224"/>
      <c r="R146" s="224"/>
      <c r="S146" s="224"/>
      <c r="T146" s="224"/>
      <c r="U146" s="224"/>
      <c r="V146" s="224"/>
      <c r="W146" s="224"/>
      <c r="X146" s="224"/>
      <c r="Y146" s="224"/>
      <c r="Z146" s="224"/>
      <c r="AA146" s="224"/>
      <c r="AB146" s="224"/>
      <c r="AC146" s="224"/>
      <c r="AD146" s="224"/>
      <c r="AE146" s="224"/>
      <c r="AF146" s="224"/>
      <c r="AG146" s="224"/>
      <c r="AH146" s="224"/>
      <c r="AI146" s="224"/>
      <c r="AJ146" s="225"/>
    </row>
    <row r="147" spans="1:36" ht="20.149999999999999" customHeight="1">
      <c r="A147" s="8" t="s">
        <v>228</v>
      </c>
    </row>
    <row r="148" spans="1:36">
      <c r="A148" s="22" t="s">
        <v>121</v>
      </c>
      <c r="B148" s="164" t="s">
        <v>122</v>
      </c>
      <c r="C148" s="242"/>
      <c r="D148" s="242"/>
      <c r="E148" s="242"/>
      <c r="F148" s="242"/>
      <c r="G148" s="242"/>
      <c r="H148" s="242"/>
      <c r="I148" s="242"/>
      <c r="J148" s="242"/>
      <c r="K148" s="242"/>
      <c r="L148" s="242"/>
      <c r="M148" s="242"/>
      <c r="N148" s="242"/>
      <c r="O148" s="164" t="s">
        <v>124</v>
      </c>
      <c r="P148" s="242"/>
      <c r="Q148" s="242"/>
      <c r="R148" s="242"/>
      <c r="S148" s="242"/>
      <c r="T148" s="242"/>
      <c r="U148" s="242"/>
      <c r="V148" s="242"/>
      <c r="W148" s="242"/>
      <c r="X148" s="242"/>
      <c r="Y148" s="242"/>
      <c r="Z148" s="242"/>
      <c r="AA148" s="242"/>
      <c r="AB148" s="242"/>
      <c r="AC148" s="242"/>
      <c r="AD148" s="242"/>
      <c r="AE148" s="242"/>
      <c r="AF148" s="242"/>
      <c r="AG148" s="242"/>
      <c r="AH148" s="242"/>
      <c r="AI148" s="242"/>
      <c r="AJ148" s="242"/>
    </row>
    <row r="149" spans="1:36">
      <c r="A149" s="23" t="s">
        <v>91</v>
      </c>
      <c r="B149" s="291" t="s">
        <v>83</v>
      </c>
      <c r="C149" s="287"/>
      <c r="D149" s="287"/>
      <c r="E149" s="287"/>
      <c r="F149" s="287"/>
      <c r="G149" s="287"/>
      <c r="H149" s="287"/>
      <c r="I149" s="287"/>
      <c r="J149" s="287"/>
      <c r="K149" s="287"/>
      <c r="L149" s="287"/>
      <c r="M149" s="287"/>
      <c r="N149" s="287"/>
      <c r="O149" s="253" t="s">
        <v>146</v>
      </c>
      <c r="P149" s="224"/>
      <c r="Q149" s="224"/>
      <c r="R149" s="224"/>
      <c r="S149" s="224"/>
      <c r="T149" s="224"/>
      <c r="U149" s="224"/>
      <c r="V149" s="224"/>
      <c r="W149" s="224"/>
      <c r="X149" s="224"/>
      <c r="Y149" s="224"/>
      <c r="Z149" s="224"/>
      <c r="AA149" s="224"/>
      <c r="AB149" s="224"/>
      <c r="AC149" s="224"/>
      <c r="AD149" s="224"/>
      <c r="AE149" s="224"/>
      <c r="AF149" s="224"/>
      <c r="AG149" s="224"/>
      <c r="AH149" s="224"/>
      <c r="AI149" s="224"/>
      <c r="AJ149" s="225"/>
    </row>
    <row r="150" spans="1:36">
      <c r="A150" s="23" t="s">
        <v>92</v>
      </c>
      <c r="B150" s="291" t="s">
        <v>84</v>
      </c>
      <c r="C150" s="287"/>
      <c r="D150" s="287"/>
      <c r="E150" s="287"/>
      <c r="F150" s="287"/>
      <c r="G150" s="287"/>
      <c r="H150" s="287"/>
      <c r="I150" s="287"/>
      <c r="J150" s="287"/>
      <c r="K150" s="287"/>
      <c r="L150" s="287"/>
      <c r="M150" s="287"/>
      <c r="N150" s="287"/>
      <c r="O150" s="223" t="s">
        <v>147</v>
      </c>
      <c r="P150" s="305"/>
      <c r="Q150" s="305"/>
      <c r="R150" s="305"/>
      <c r="S150" s="305"/>
      <c r="T150" s="305"/>
      <c r="U150" s="305"/>
      <c r="V150" s="305"/>
      <c r="W150" s="305"/>
      <c r="X150" s="305"/>
      <c r="Y150" s="305"/>
      <c r="Z150" s="305"/>
      <c r="AA150" s="305"/>
      <c r="AB150" s="305"/>
      <c r="AC150" s="305"/>
      <c r="AD150" s="305"/>
      <c r="AE150" s="305"/>
      <c r="AF150" s="305"/>
      <c r="AG150" s="305"/>
      <c r="AH150" s="305"/>
      <c r="AI150" s="305"/>
      <c r="AJ150" s="306"/>
    </row>
    <row r="151" spans="1:36">
      <c r="A151" s="23" t="s">
        <v>93</v>
      </c>
      <c r="B151" s="291" t="s">
        <v>101</v>
      </c>
      <c r="C151" s="287"/>
      <c r="D151" s="287"/>
      <c r="E151" s="287"/>
      <c r="F151" s="287"/>
      <c r="G151" s="287"/>
      <c r="H151" s="287"/>
      <c r="I151" s="287"/>
      <c r="J151" s="287"/>
      <c r="K151" s="287"/>
      <c r="L151" s="287"/>
      <c r="M151" s="287"/>
      <c r="N151" s="287"/>
      <c r="O151" s="223" t="s">
        <v>148</v>
      </c>
      <c r="P151" s="305"/>
      <c r="Q151" s="305"/>
      <c r="R151" s="305"/>
      <c r="S151" s="305"/>
      <c r="T151" s="305"/>
      <c r="U151" s="305"/>
      <c r="V151" s="305"/>
      <c r="W151" s="305"/>
      <c r="X151" s="305"/>
      <c r="Y151" s="305"/>
      <c r="Z151" s="305"/>
      <c r="AA151" s="305"/>
      <c r="AB151" s="305"/>
      <c r="AC151" s="305"/>
      <c r="AD151" s="305"/>
      <c r="AE151" s="305"/>
      <c r="AF151" s="305"/>
      <c r="AG151" s="305"/>
      <c r="AH151" s="305"/>
      <c r="AI151" s="305"/>
      <c r="AJ151" s="306"/>
    </row>
    <row r="152" spans="1:36">
      <c r="A152" s="23" t="s">
        <v>94</v>
      </c>
      <c r="B152" s="291" t="s">
        <v>86</v>
      </c>
      <c r="C152" s="287"/>
      <c r="D152" s="287"/>
      <c r="E152" s="287"/>
      <c r="F152" s="287"/>
      <c r="G152" s="287"/>
      <c r="H152" s="287"/>
      <c r="I152" s="287"/>
      <c r="J152" s="287"/>
      <c r="K152" s="287"/>
      <c r="L152" s="287"/>
      <c r="M152" s="287"/>
      <c r="N152" s="287"/>
      <c r="O152" s="253" t="s">
        <v>127</v>
      </c>
      <c r="P152" s="224"/>
      <c r="Q152" s="224"/>
      <c r="R152" s="224"/>
      <c r="S152" s="224"/>
      <c r="T152" s="224"/>
      <c r="U152" s="224"/>
      <c r="V152" s="224"/>
      <c r="W152" s="224"/>
      <c r="X152" s="224"/>
      <c r="Y152" s="224"/>
      <c r="Z152" s="224"/>
      <c r="AA152" s="224"/>
      <c r="AB152" s="224"/>
      <c r="AC152" s="224"/>
      <c r="AD152" s="224"/>
      <c r="AE152" s="224"/>
      <c r="AF152" s="224"/>
      <c r="AG152" s="224"/>
      <c r="AH152" s="224"/>
      <c r="AI152" s="224"/>
      <c r="AJ152" s="225"/>
    </row>
    <row r="153" spans="1:36">
      <c r="A153" s="23" t="s">
        <v>95</v>
      </c>
      <c r="B153" s="291" t="s">
        <v>103</v>
      </c>
      <c r="C153" s="287"/>
      <c r="D153" s="287"/>
      <c r="E153" s="287"/>
      <c r="F153" s="287"/>
      <c r="G153" s="287"/>
      <c r="H153" s="287"/>
      <c r="I153" s="287"/>
      <c r="J153" s="287"/>
      <c r="K153" s="287"/>
      <c r="L153" s="287"/>
      <c r="M153" s="287"/>
      <c r="N153" s="287"/>
      <c r="O153" s="223" t="s">
        <v>234</v>
      </c>
      <c r="P153" s="305"/>
      <c r="Q153" s="305"/>
      <c r="R153" s="305"/>
      <c r="S153" s="305"/>
      <c r="T153" s="305"/>
      <c r="U153" s="305"/>
      <c r="V153" s="305"/>
      <c r="W153" s="305"/>
      <c r="X153" s="305"/>
      <c r="Y153" s="305"/>
      <c r="Z153" s="305"/>
      <c r="AA153" s="305"/>
      <c r="AB153" s="305"/>
      <c r="AC153" s="305"/>
      <c r="AD153" s="305"/>
      <c r="AE153" s="305"/>
      <c r="AF153" s="305"/>
      <c r="AG153" s="305"/>
      <c r="AH153" s="305"/>
      <c r="AI153" s="305"/>
      <c r="AJ153" s="306"/>
    </row>
    <row r="154" spans="1:36">
      <c r="A154" s="23" t="s">
        <v>96</v>
      </c>
      <c r="B154" s="286" t="s">
        <v>104</v>
      </c>
      <c r="C154" s="292"/>
      <c r="D154" s="292"/>
      <c r="E154" s="292"/>
      <c r="F154" s="292"/>
      <c r="G154" s="292"/>
      <c r="H154" s="292"/>
      <c r="I154" s="292"/>
      <c r="J154" s="292"/>
      <c r="K154" s="292"/>
      <c r="L154" s="292"/>
      <c r="M154" s="292"/>
      <c r="N154" s="292"/>
      <c r="O154" s="223" t="s">
        <v>235</v>
      </c>
      <c r="P154" s="305"/>
      <c r="Q154" s="305"/>
      <c r="R154" s="305"/>
      <c r="S154" s="305"/>
      <c r="T154" s="305"/>
      <c r="U154" s="305"/>
      <c r="V154" s="305"/>
      <c r="W154" s="305"/>
      <c r="X154" s="305"/>
      <c r="Y154" s="305"/>
      <c r="Z154" s="305"/>
      <c r="AA154" s="305"/>
      <c r="AB154" s="305"/>
      <c r="AC154" s="305"/>
      <c r="AD154" s="305"/>
      <c r="AE154" s="305"/>
      <c r="AF154" s="305"/>
      <c r="AG154" s="305"/>
      <c r="AH154" s="305"/>
      <c r="AI154" s="305"/>
      <c r="AJ154" s="306"/>
    </row>
    <row r="155" spans="1:36">
      <c r="A155" s="23" t="s">
        <v>97</v>
      </c>
      <c r="B155" s="291" t="s">
        <v>105</v>
      </c>
      <c r="C155" s="287"/>
      <c r="D155" s="287"/>
      <c r="E155" s="287"/>
      <c r="F155" s="287"/>
      <c r="G155" s="287"/>
      <c r="H155" s="287"/>
      <c r="I155" s="287"/>
      <c r="J155" s="287"/>
      <c r="K155" s="287"/>
      <c r="L155" s="287"/>
      <c r="M155" s="287"/>
      <c r="N155" s="287"/>
      <c r="O155" s="223" t="s">
        <v>149</v>
      </c>
      <c r="P155" s="305"/>
      <c r="Q155" s="305"/>
      <c r="R155" s="305"/>
      <c r="S155" s="305"/>
      <c r="T155" s="305"/>
      <c r="U155" s="305"/>
      <c r="V155" s="305"/>
      <c r="W155" s="305"/>
      <c r="X155" s="305"/>
      <c r="Y155" s="305"/>
      <c r="Z155" s="305"/>
      <c r="AA155" s="305"/>
      <c r="AB155" s="305"/>
      <c r="AC155" s="305"/>
      <c r="AD155" s="305"/>
      <c r="AE155" s="305"/>
      <c r="AF155" s="305"/>
      <c r="AG155" s="305"/>
      <c r="AH155" s="305"/>
      <c r="AI155" s="305"/>
      <c r="AJ155" s="306"/>
    </row>
    <row r="156" spans="1:36">
      <c r="A156" s="286" t="s">
        <v>98</v>
      </c>
      <c r="B156" s="288" t="s">
        <v>106</v>
      </c>
      <c r="C156" s="288"/>
      <c r="D156" s="288"/>
      <c r="E156" s="288"/>
      <c r="F156" s="288"/>
      <c r="G156" s="288"/>
      <c r="H156" s="288"/>
      <c r="I156" s="288"/>
      <c r="J156" s="288"/>
      <c r="K156" s="288"/>
      <c r="L156" s="288"/>
      <c r="M156" s="288"/>
      <c r="N156" s="288"/>
      <c r="O156" s="322" t="s">
        <v>150</v>
      </c>
      <c r="P156" s="323"/>
      <c r="Q156" s="323"/>
      <c r="R156" s="323"/>
      <c r="S156" s="323"/>
      <c r="T156" s="323"/>
      <c r="U156" s="323"/>
      <c r="V156" s="323"/>
      <c r="W156" s="323"/>
      <c r="X156" s="323"/>
      <c r="Y156" s="323"/>
      <c r="Z156" s="323"/>
      <c r="AA156" s="323"/>
      <c r="AB156" s="323"/>
      <c r="AC156" s="323"/>
      <c r="AD156" s="323"/>
      <c r="AE156" s="323"/>
      <c r="AF156" s="323"/>
      <c r="AG156" s="323"/>
      <c r="AH156" s="323"/>
      <c r="AI156" s="323"/>
      <c r="AJ156" s="324"/>
    </row>
    <row r="157" spans="1:36">
      <c r="A157" s="287"/>
      <c r="B157" s="288"/>
      <c r="C157" s="288"/>
      <c r="D157" s="288"/>
      <c r="E157" s="288"/>
      <c r="F157" s="288"/>
      <c r="G157" s="288"/>
      <c r="H157" s="288"/>
      <c r="I157" s="288"/>
      <c r="J157" s="288"/>
      <c r="K157" s="288"/>
      <c r="L157" s="288"/>
      <c r="M157" s="288"/>
      <c r="N157" s="288"/>
      <c r="O157" s="325"/>
      <c r="P157" s="326"/>
      <c r="Q157" s="326"/>
      <c r="R157" s="326"/>
      <c r="S157" s="326"/>
      <c r="T157" s="326"/>
      <c r="U157" s="326"/>
      <c r="V157" s="326"/>
      <c r="W157" s="326"/>
      <c r="X157" s="326"/>
      <c r="Y157" s="326"/>
      <c r="Z157" s="326"/>
      <c r="AA157" s="326"/>
      <c r="AB157" s="326"/>
      <c r="AC157" s="326"/>
      <c r="AD157" s="326"/>
      <c r="AE157" s="326"/>
      <c r="AF157" s="326"/>
      <c r="AG157" s="326"/>
      <c r="AH157" s="326"/>
      <c r="AI157" s="326"/>
      <c r="AJ157" s="327"/>
    </row>
    <row r="158" spans="1:36">
      <c r="A158" s="286" t="s">
        <v>99</v>
      </c>
      <c r="B158" s="289" t="s">
        <v>107</v>
      </c>
      <c r="C158" s="290"/>
      <c r="D158" s="290"/>
      <c r="E158" s="290"/>
      <c r="F158" s="290"/>
      <c r="G158" s="290"/>
      <c r="H158" s="290"/>
      <c r="I158" s="290"/>
      <c r="J158" s="290"/>
      <c r="K158" s="290"/>
      <c r="L158" s="290"/>
      <c r="M158" s="290"/>
      <c r="N158" s="290"/>
      <c r="O158" s="322" t="s">
        <v>144</v>
      </c>
      <c r="P158" s="323"/>
      <c r="Q158" s="323"/>
      <c r="R158" s="323"/>
      <c r="S158" s="323"/>
      <c r="T158" s="323"/>
      <c r="U158" s="323"/>
      <c r="V158" s="323"/>
      <c r="W158" s="323"/>
      <c r="X158" s="323"/>
      <c r="Y158" s="323"/>
      <c r="Z158" s="323"/>
      <c r="AA158" s="323"/>
      <c r="AB158" s="323"/>
      <c r="AC158" s="323"/>
      <c r="AD158" s="323"/>
      <c r="AE158" s="323"/>
      <c r="AF158" s="323"/>
      <c r="AG158" s="323"/>
      <c r="AH158" s="323"/>
      <c r="AI158" s="323"/>
      <c r="AJ158" s="324"/>
    </row>
    <row r="159" spans="1:36">
      <c r="A159" s="287"/>
      <c r="B159" s="290"/>
      <c r="C159" s="290"/>
      <c r="D159" s="290"/>
      <c r="E159" s="290"/>
      <c r="F159" s="290"/>
      <c r="G159" s="290"/>
      <c r="H159" s="290"/>
      <c r="I159" s="290"/>
      <c r="J159" s="290"/>
      <c r="K159" s="290"/>
      <c r="L159" s="290"/>
      <c r="M159" s="290"/>
      <c r="N159" s="290"/>
      <c r="O159" s="325"/>
      <c r="P159" s="326"/>
      <c r="Q159" s="326"/>
      <c r="R159" s="326"/>
      <c r="S159" s="326"/>
      <c r="T159" s="326"/>
      <c r="U159" s="326"/>
      <c r="V159" s="326"/>
      <c r="W159" s="326"/>
      <c r="X159" s="326"/>
      <c r="Y159" s="326"/>
      <c r="Z159" s="326"/>
      <c r="AA159" s="326"/>
      <c r="AB159" s="326"/>
      <c r="AC159" s="326"/>
      <c r="AD159" s="326"/>
      <c r="AE159" s="326"/>
      <c r="AF159" s="326"/>
      <c r="AG159" s="326"/>
      <c r="AH159" s="326"/>
      <c r="AI159" s="326"/>
      <c r="AJ159" s="327"/>
    </row>
    <row r="160" spans="1:36">
      <c r="A160" s="60"/>
      <c r="B160" s="60"/>
      <c r="C160" s="60"/>
      <c r="D160" s="60"/>
      <c r="E160" s="60"/>
      <c r="F160" s="60"/>
      <c r="G160" s="60"/>
      <c r="H160" s="60"/>
      <c r="I160" s="60"/>
      <c r="J160" s="60"/>
      <c r="K160" s="60"/>
      <c r="L160" s="60"/>
      <c r="M160" s="60"/>
      <c r="N160" s="60"/>
      <c r="O160" s="60"/>
      <c r="P160" s="60"/>
      <c r="Q160" s="60"/>
      <c r="R160" s="60"/>
      <c r="S160" s="60"/>
      <c r="T160" s="60"/>
      <c r="U160" s="59"/>
      <c r="V160" s="60"/>
      <c r="W160" s="60"/>
      <c r="X160" s="60"/>
      <c r="Y160" s="60"/>
      <c r="Z160" s="169" t="s">
        <v>0</v>
      </c>
      <c r="AA160" s="169"/>
      <c r="AB160" s="86">
        <v>6</v>
      </c>
      <c r="AC160" s="86"/>
      <c r="AD160" s="169" t="s">
        <v>3</v>
      </c>
      <c r="AE160" s="86"/>
      <c r="AF160" s="86"/>
      <c r="AG160" s="169" t="s">
        <v>2</v>
      </c>
      <c r="AH160" s="86"/>
      <c r="AI160" s="86"/>
      <c r="AJ160" s="169" t="s">
        <v>1</v>
      </c>
    </row>
    <row r="161" spans="1:45">
      <c r="A161" s="60"/>
      <c r="B161" s="60"/>
      <c r="C161" s="60"/>
      <c r="D161" s="60"/>
      <c r="E161" s="60"/>
      <c r="F161" s="60"/>
      <c r="G161" s="60"/>
      <c r="H161" s="60"/>
      <c r="I161" s="60"/>
      <c r="J161" s="60"/>
      <c r="K161" s="60"/>
      <c r="L161" s="60"/>
      <c r="M161" s="60"/>
      <c r="N161" s="60"/>
      <c r="O161" s="60"/>
      <c r="P161" s="60"/>
      <c r="Q161" s="60"/>
      <c r="R161" s="60"/>
      <c r="S161" s="60"/>
      <c r="T161" s="60"/>
      <c r="U161" s="59"/>
      <c r="V161" s="60"/>
      <c r="W161" s="60"/>
      <c r="X161" s="60"/>
      <c r="Y161" s="60"/>
      <c r="Z161" s="170"/>
      <c r="AA161" s="170"/>
      <c r="AB161" s="86"/>
      <c r="AC161" s="86"/>
      <c r="AD161" s="170"/>
      <c r="AE161" s="87"/>
      <c r="AF161" s="87"/>
      <c r="AG161" s="170"/>
      <c r="AH161" s="87"/>
      <c r="AI161" s="87"/>
      <c r="AJ161" s="170"/>
    </row>
    <row r="163" spans="1:45">
      <c r="AD163" s="86" t="str">
        <f>IF(AD9=0,"",AD9)</f>
        <v/>
      </c>
      <c r="AE163" s="86"/>
    </row>
    <row r="164" spans="1:45">
      <c r="AD164" s="87"/>
      <c r="AE164" s="87"/>
    </row>
    <row r="165" spans="1:45">
      <c r="A165" s="321" t="s">
        <v>221</v>
      </c>
      <c r="B165" s="321"/>
      <c r="C165" s="321"/>
      <c r="D165" s="321"/>
      <c r="E165" s="321"/>
      <c r="F165" s="321"/>
      <c r="G165" s="321"/>
      <c r="H165" s="321"/>
      <c r="I165" s="321"/>
      <c r="J165" s="321"/>
      <c r="K165" s="321"/>
      <c r="L165" s="321"/>
      <c r="M165" s="321"/>
      <c r="N165" s="321"/>
      <c r="O165" s="321"/>
      <c r="P165" s="321"/>
      <c r="Q165" s="321"/>
      <c r="R165" s="321"/>
      <c r="S165" s="321"/>
      <c r="T165" s="321"/>
      <c r="U165" s="321"/>
      <c r="V165" s="321"/>
      <c r="W165" s="321"/>
      <c r="X165" s="321"/>
      <c r="Y165" s="321"/>
      <c r="Z165" s="321"/>
      <c r="AA165" s="321"/>
      <c r="AB165" s="321"/>
      <c r="AC165" s="321"/>
      <c r="AD165" s="321"/>
      <c r="AE165" s="321"/>
      <c r="AF165" s="321"/>
      <c r="AG165" s="321"/>
      <c r="AH165" s="321"/>
      <c r="AI165" s="321"/>
      <c r="AJ165" s="321"/>
    </row>
    <row r="166" spans="1:45">
      <c r="A166" s="321"/>
      <c r="B166" s="321"/>
      <c r="C166" s="321"/>
      <c r="D166" s="321"/>
      <c r="E166" s="321"/>
      <c r="F166" s="321"/>
      <c r="G166" s="321"/>
      <c r="H166" s="321"/>
      <c r="I166" s="321"/>
      <c r="J166" s="321"/>
      <c r="K166" s="321"/>
      <c r="L166" s="321"/>
      <c r="M166" s="321"/>
      <c r="N166" s="321"/>
      <c r="O166" s="321"/>
      <c r="P166" s="321"/>
      <c r="Q166" s="321"/>
      <c r="R166" s="321"/>
      <c r="S166" s="321"/>
      <c r="T166" s="321"/>
      <c r="U166" s="321"/>
      <c r="V166" s="321"/>
      <c r="W166" s="321"/>
      <c r="X166" s="321"/>
      <c r="Y166" s="321"/>
      <c r="Z166" s="321"/>
      <c r="AA166" s="321"/>
      <c r="AB166" s="321"/>
      <c r="AC166" s="321"/>
      <c r="AD166" s="321"/>
      <c r="AE166" s="321"/>
      <c r="AF166" s="321"/>
      <c r="AG166" s="321"/>
      <c r="AH166" s="321"/>
      <c r="AI166" s="321"/>
      <c r="AJ166" s="321"/>
    </row>
    <row r="168" spans="1:45" s="61" customFormat="1">
      <c r="U168" s="7"/>
      <c r="AK168" s="8"/>
    </row>
    <row r="170" spans="1:45" s="61" customFormat="1">
      <c r="D170" s="351" t="s">
        <v>225</v>
      </c>
      <c r="E170" s="351"/>
      <c r="F170" s="351"/>
      <c r="G170" s="353" t="str">
        <f>IF(S31=0,"",S31)</f>
        <v/>
      </c>
      <c r="H170" s="351"/>
      <c r="I170" s="351"/>
      <c r="J170" s="351"/>
      <c r="K170" s="351"/>
      <c r="L170" s="351"/>
      <c r="M170" s="351"/>
      <c r="N170" s="351"/>
      <c r="O170" s="351"/>
      <c r="P170" s="351"/>
      <c r="Q170" s="351"/>
      <c r="R170" s="351"/>
      <c r="S170" s="351"/>
      <c r="T170" s="351"/>
      <c r="U170" s="351"/>
      <c r="V170" s="351"/>
      <c r="W170" s="351"/>
      <c r="X170" s="351"/>
      <c r="Y170" s="351"/>
      <c r="Z170" s="351"/>
      <c r="AA170" s="351"/>
      <c r="AB170" s="351"/>
      <c r="AC170" s="351"/>
      <c r="AD170" s="351"/>
      <c r="AE170" s="351"/>
      <c r="AF170" s="351"/>
      <c r="AG170" s="351"/>
      <c r="AK170" s="8"/>
    </row>
    <row r="171" spans="1:45" s="61" customFormat="1">
      <c r="D171" s="352"/>
      <c r="E171" s="352"/>
      <c r="F171" s="352"/>
      <c r="G171" s="352"/>
      <c r="H171" s="352"/>
      <c r="I171" s="352"/>
      <c r="J171" s="352"/>
      <c r="K171" s="352"/>
      <c r="L171" s="352"/>
      <c r="M171" s="352"/>
      <c r="N171" s="352"/>
      <c r="O171" s="352"/>
      <c r="P171" s="352"/>
      <c r="Q171" s="352"/>
      <c r="R171" s="352"/>
      <c r="S171" s="352"/>
      <c r="T171" s="352"/>
      <c r="U171" s="352"/>
      <c r="V171" s="352"/>
      <c r="W171" s="352"/>
      <c r="X171" s="352"/>
      <c r="Y171" s="352"/>
      <c r="Z171" s="352"/>
      <c r="AA171" s="352"/>
      <c r="AB171" s="352"/>
      <c r="AC171" s="352"/>
      <c r="AD171" s="352"/>
      <c r="AE171" s="352"/>
      <c r="AF171" s="352"/>
      <c r="AG171" s="352"/>
      <c r="AK171" s="8"/>
    </row>
    <row r="172" spans="1:45" s="61" customFormat="1">
      <c r="U172" s="7"/>
      <c r="AK172" s="8"/>
    </row>
    <row r="173" spans="1:45" s="61" customFormat="1">
      <c r="U173" s="7"/>
      <c r="AK173" s="8"/>
    </row>
    <row r="174" spans="1:45" s="61" customFormat="1">
      <c r="U174" s="7"/>
      <c r="AK174" s="8"/>
    </row>
    <row r="175" spans="1:45">
      <c r="B175" s="2" t="s">
        <v>222</v>
      </c>
      <c r="C175" s="60"/>
      <c r="D175" s="60"/>
      <c r="E175" s="60"/>
      <c r="F175" s="60"/>
      <c r="G175" s="60"/>
      <c r="H175" s="60"/>
      <c r="I175" s="60"/>
      <c r="J175" s="60"/>
      <c r="K175" s="60"/>
      <c r="L175" s="60"/>
      <c r="M175" s="60"/>
      <c r="N175" s="60"/>
      <c r="O175" s="60"/>
      <c r="P175" s="60"/>
      <c r="Q175" s="60"/>
      <c r="R175" s="60"/>
      <c r="S175" s="60"/>
      <c r="T175" s="60"/>
      <c r="U175" s="60"/>
      <c r="V175" s="60"/>
      <c r="W175" s="60"/>
      <c r="X175" s="60"/>
      <c r="Y175" s="60"/>
      <c r="Z175" s="60"/>
      <c r="AA175" s="60"/>
      <c r="AB175" s="60"/>
      <c r="AC175" s="60"/>
      <c r="AD175" s="60"/>
      <c r="AE175" s="60"/>
      <c r="AF175" s="60"/>
      <c r="AG175" s="60"/>
      <c r="AH175" s="60"/>
      <c r="AI175" s="60"/>
      <c r="AJ175" s="60"/>
      <c r="AL175" s="66"/>
      <c r="AM175" s="67"/>
      <c r="AN175" s="67"/>
      <c r="AO175" s="67"/>
      <c r="AP175" s="67"/>
      <c r="AQ175" s="67"/>
      <c r="AR175" s="67"/>
      <c r="AS175" s="66"/>
    </row>
    <row r="176" spans="1:45">
      <c r="AL176" s="68"/>
      <c r="AM176" s="58"/>
      <c r="AN176" s="58"/>
      <c r="AO176" s="58"/>
      <c r="AP176" s="58"/>
      <c r="AQ176" s="58"/>
      <c r="AR176" s="58"/>
      <c r="AS176" s="68"/>
    </row>
    <row r="177" spans="2:45">
      <c r="D177" s="207" t="s">
        <v>157</v>
      </c>
      <c r="E177" s="247"/>
      <c r="F177" s="247"/>
      <c r="G177" s="247"/>
      <c r="H177" s="247"/>
      <c r="I177" s="247"/>
      <c r="J177" s="224"/>
      <c r="K177" s="224"/>
      <c r="L177" s="256"/>
      <c r="M177" s="256"/>
      <c r="N177" s="256"/>
      <c r="O177" s="256"/>
      <c r="P177" s="256"/>
      <c r="Q177" s="256"/>
      <c r="R177" s="257"/>
      <c r="S177" s="354" t="s">
        <v>156</v>
      </c>
      <c r="T177" s="355"/>
      <c r="U177" s="355"/>
      <c r="V177" s="355"/>
      <c r="W177" s="355"/>
      <c r="X177" s="355"/>
      <c r="Y177" s="355"/>
      <c r="Z177" s="256"/>
      <c r="AA177" s="256"/>
      <c r="AB177" s="256"/>
      <c r="AC177" s="256"/>
      <c r="AD177" s="256"/>
      <c r="AE177" s="256"/>
      <c r="AF177" s="256"/>
      <c r="AG177" s="257"/>
      <c r="AL177" s="58"/>
      <c r="AM177" s="58"/>
      <c r="AN177" s="58"/>
      <c r="AO177" s="58"/>
      <c r="AP177" s="58"/>
      <c r="AQ177" s="58"/>
      <c r="AR177" s="58"/>
      <c r="AS177" s="58"/>
    </row>
    <row r="178" spans="2:45">
      <c r="D178" s="228" t="s">
        <v>109</v>
      </c>
      <c r="E178" s="199"/>
      <c r="F178" s="199"/>
      <c r="G178" s="199"/>
      <c r="H178" s="199"/>
      <c r="I178" s="199"/>
      <c r="J178" s="267"/>
      <c r="K178" s="267"/>
      <c r="L178" s="260"/>
      <c r="M178" s="260"/>
      <c r="N178" s="260"/>
      <c r="O178" s="260"/>
      <c r="P178" s="260"/>
      <c r="Q178" s="260"/>
      <c r="R178" s="261"/>
      <c r="S178" s="119" t="str">
        <f>IF(AD36=0,"",AD36)</f>
        <v/>
      </c>
      <c r="T178" s="129"/>
      <c r="U178" s="129"/>
      <c r="V178" s="129"/>
      <c r="W178" s="129"/>
      <c r="X178" s="129"/>
      <c r="Y178" s="129"/>
      <c r="Z178" s="260"/>
      <c r="AA178" s="260"/>
      <c r="AB178" s="260"/>
      <c r="AC178" s="260"/>
      <c r="AD178" s="260"/>
      <c r="AE178" s="260"/>
      <c r="AF178" s="260"/>
      <c r="AG178" s="261"/>
      <c r="AL178" s="68"/>
      <c r="AM178" s="58"/>
      <c r="AN178" s="58"/>
      <c r="AO178" s="58"/>
      <c r="AP178" s="58"/>
      <c r="AQ178" s="58"/>
      <c r="AR178" s="58"/>
      <c r="AS178" s="58"/>
    </row>
    <row r="179" spans="2:45">
      <c r="D179" s="350"/>
      <c r="E179" s="202"/>
      <c r="F179" s="202"/>
      <c r="G179" s="202"/>
      <c r="H179" s="202"/>
      <c r="I179" s="202"/>
      <c r="J179" s="270"/>
      <c r="K179" s="270"/>
      <c r="L179" s="264"/>
      <c r="M179" s="264"/>
      <c r="N179" s="264"/>
      <c r="O179" s="264"/>
      <c r="P179" s="264"/>
      <c r="Q179" s="264"/>
      <c r="R179" s="265"/>
      <c r="S179" s="131"/>
      <c r="T179" s="132"/>
      <c r="U179" s="132"/>
      <c r="V179" s="132"/>
      <c r="W179" s="132"/>
      <c r="X179" s="132"/>
      <c r="Y179" s="132"/>
      <c r="Z179" s="348"/>
      <c r="AA179" s="348"/>
      <c r="AB179" s="348"/>
      <c r="AC179" s="348"/>
      <c r="AD179" s="348"/>
      <c r="AE179" s="348"/>
      <c r="AF179" s="348"/>
      <c r="AG179" s="349"/>
      <c r="AL179" s="58"/>
      <c r="AM179" s="58"/>
      <c r="AN179" s="58"/>
      <c r="AO179" s="58"/>
      <c r="AP179" s="58"/>
      <c r="AQ179" s="58"/>
      <c r="AR179" s="58"/>
      <c r="AS179" s="58"/>
    </row>
    <row r="180" spans="2:45">
      <c r="D180" s="228" t="s">
        <v>110</v>
      </c>
      <c r="E180" s="199"/>
      <c r="F180" s="199"/>
      <c r="G180" s="199"/>
      <c r="H180" s="199"/>
      <c r="I180" s="199"/>
      <c r="J180" s="267"/>
      <c r="K180" s="267"/>
      <c r="L180" s="260"/>
      <c r="M180" s="260"/>
      <c r="N180" s="260"/>
      <c r="O180" s="260"/>
      <c r="P180" s="260"/>
      <c r="Q180" s="260"/>
      <c r="R180" s="261"/>
      <c r="S180" s="131"/>
      <c r="T180" s="132"/>
      <c r="U180" s="132"/>
      <c r="V180" s="132"/>
      <c r="W180" s="132"/>
      <c r="X180" s="132"/>
      <c r="Y180" s="132"/>
      <c r="Z180" s="348"/>
      <c r="AA180" s="348"/>
      <c r="AB180" s="348"/>
      <c r="AC180" s="348"/>
      <c r="AD180" s="348"/>
      <c r="AE180" s="348"/>
      <c r="AF180" s="348"/>
      <c r="AG180" s="349"/>
      <c r="AL180" s="68"/>
      <c r="AM180" s="58"/>
      <c r="AN180" s="58"/>
      <c r="AO180" s="58"/>
      <c r="AP180" s="58"/>
      <c r="AQ180" s="58"/>
      <c r="AR180" s="58"/>
      <c r="AS180" s="68"/>
    </row>
    <row r="181" spans="2:45">
      <c r="D181" s="350"/>
      <c r="E181" s="202"/>
      <c r="F181" s="202"/>
      <c r="G181" s="202"/>
      <c r="H181" s="202"/>
      <c r="I181" s="202"/>
      <c r="J181" s="270"/>
      <c r="K181" s="270"/>
      <c r="L181" s="264"/>
      <c r="M181" s="264"/>
      <c r="N181" s="264"/>
      <c r="O181" s="264"/>
      <c r="P181" s="264"/>
      <c r="Q181" s="264"/>
      <c r="R181" s="265"/>
      <c r="S181" s="135"/>
      <c r="T181" s="136"/>
      <c r="U181" s="136"/>
      <c r="V181" s="136"/>
      <c r="W181" s="136"/>
      <c r="X181" s="136"/>
      <c r="Y181" s="136"/>
      <c r="Z181" s="264"/>
      <c r="AA181" s="264"/>
      <c r="AB181" s="264"/>
      <c r="AC181" s="264"/>
      <c r="AD181" s="264"/>
      <c r="AE181" s="264"/>
      <c r="AF181" s="264"/>
      <c r="AG181" s="265"/>
      <c r="AL181" s="58"/>
      <c r="AM181" s="58"/>
      <c r="AN181" s="58"/>
      <c r="AO181" s="58"/>
      <c r="AP181" s="58"/>
      <c r="AQ181" s="58"/>
      <c r="AR181" s="58"/>
      <c r="AS181" s="58"/>
    </row>
    <row r="182" spans="2:45">
      <c r="D182" s="228" t="s">
        <v>111</v>
      </c>
      <c r="E182" s="199"/>
      <c r="F182" s="199"/>
      <c r="G182" s="199"/>
      <c r="H182" s="199"/>
      <c r="I182" s="199"/>
      <c r="J182" s="267"/>
      <c r="K182" s="267"/>
      <c r="L182" s="260"/>
      <c r="M182" s="260"/>
      <c r="N182" s="260"/>
      <c r="O182" s="260"/>
      <c r="P182" s="260"/>
      <c r="Q182" s="260"/>
      <c r="R182" s="261"/>
      <c r="S182" s="119" t="str">
        <f>IF(AD40=0,"",AD40)</f>
        <v/>
      </c>
      <c r="T182" s="120"/>
      <c r="U182" s="120"/>
      <c r="V182" s="120"/>
      <c r="W182" s="120"/>
      <c r="X182" s="120"/>
      <c r="Y182" s="120"/>
      <c r="Z182" s="260"/>
      <c r="AA182" s="260"/>
      <c r="AB182" s="260"/>
      <c r="AC182" s="260"/>
      <c r="AD182" s="260"/>
      <c r="AE182" s="260"/>
      <c r="AF182" s="260"/>
      <c r="AG182" s="261"/>
    </row>
    <row r="183" spans="2:45">
      <c r="D183" s="350"/>
      <c r="E183" s="202"/>
      <c r="F183" s="202"/>
      <c r="G183" s="202"/>
      <c r="H183" s="202"/>
      <c r="I183" s="202"/>
      <c r="J183" s="270"/>
      <c r="K183" s="270"/>
      <c r="L183" s="264"/>
      <c r="M183" s="264"/>
      <c r="N183" s="264"/>
      <c r="O183" s="264"/>
      <c r="P183" s="264"/>
      <c r="Q183" s="264"/>
      <c r="R183" s="265"/>
      <c r="S183" s="126"/>
      <c r="T183" s="127"/>
      <c r="U183" s="127"/>
      <c r="V183" s="127"/>
      <c r="W183" s="127"/>
      <c r="X183" s="127"/>
      <c r="Y183" s="127"/>
      <c r="Z183" s="264"/>
      <c r="AA183" s="264"/>
      <c r="AB183" s="264"/>
      <c r="AC183" s="264"/>
      <c r="AD183" s="264"/>
      <c r="AE183" s="264"/>
      <c r="AF183" s="264"/>
      <c r="AG183" s="265"/>
    </row>
    <row r="184" spans="2:45" s="61" customFormat="1">
      <c r="D184" s="55"/>
      <c r="E184" s="55"/>
      <c r="F184" s="55"/>
      <c r="G184" s="55"/>
      <c r="H184" s="55"/>
      <c r="I184" s="55"/>
      <c r="J184" s="34"/>
      <c r="K184" s="34"/>
      <c r="L184" s="65"/>
      <c r="M184" s="65"/>
      <c r="N184" s="65"/>
      <c r="O184" s="65"/>
      <c r="P184" s="65"/>
      <c r="Q184" s="65"/>
      <c r="R184" s="65"/>
      <c r="S184" s="64"/>
      <c r="T184" s="64"/>
      <c r="U184" s="64"/>
      <c r="V184" s="64"/>
      <c r="W184" s="64"/>
      <c r="X184" s="64"/>
      <c r="Y184" s="64"/>
      <c r="Z184" s="65"/>
      <c r="AA184" s="65"/>
      <c r="AB184" s="65"/>
      <c r="AC184" s="65"/>
      <c r="AD184" s="65"/>
      <c r="AE184" s="65"/>
      <c r="AF184" s="65"/>
      <c r="AG184" s="65"/>
      <c r="AK184" s="8"/>
    </row>
    <row r="186" spans="2:45">
      <c r="D186" s="344" t="s">
        <v>242</v>
      </c>
      <c r="E186" s="345"/>
      <c r="F186" s="345"/>
      <c r="G186" s="345"/>
      <c r="H186" s="345"/>
      <c r="I186" s="345"/>
      <c r="J186" s="345"/>
      <c r="K186" s="345"/>
      <c r="L186" s="345"/>
      <c r="M186" s="345"/>
      <c r="N186" s="345"/>
      <c r="O186" s="345"/>
      <c r="P186" s="345"/>
      <c r="Q186" s="345"/>
      <c r="R186" s="345"/>
      <c r="S186" s="345"/>
      <c r="T186" s="346" t="str">
        <f>E10</f>
        <v>令和５年４月１日から令和５年５月７日分</v>
      </c>
      <c r="U186" s="347"/>
      <c r="V186" s="347"/>
      <c r="W186" s="347"/>
      <c r="X186" s="347"/>
      <c r="Y186" s="347"/>
      <c r="Z186" s="347"/>
      <c r="AA186" s="347"/>
      <c r="AB186" s="347"/>
      <c r="AC186" s="347"/>
      <c r="AD186" s="162" t="s">
        <v>243</v>
      </c>
      <c r="AE186" s="342"/>
      <c r="AF186" s="342"/>
    </row>
    <row r="188" spans="2:45" s="61" customFormat="1">
      <c r="U188" s="7"/>
      <c r="AK188" s="8"/>
    </row>
    <row r="190" spans="2:45">
      <c r="B190" s="8" t="s">
        <v>223</v>
      </c>
    </row>
    <row r="191" spans="2:45" s="61" customFormat="1">
      <c r="B191" s="8"/>
      <c r="U191" s="7"/>
      <c r="AK191" s="8"/>
    </row>
    <row r="193" spans="2:37">
      <c r="B193" s="163" t="s">
        <v>224</v>
      </c>
      <c r="C193" s="164"/>
      <c r="D193" s="164"/>
      <c r="E193" s="164"/>
      <c r="F193" s="164"/>
      <c r="G193" s="185" t="str">
        <f>IF(S11="","",S11)</f>
        <v/>
      </c>
      <c r="H193" s="186"/>
      <c r="I193" s="186"/>
      <c r="J193" s="186"/>
      <c r="K193" s="186"/>
      <c r="L193" s="186"/>
      <c r="M193" s="186"/>
      <c r="N193" s="186"/>
      <c r="O193" s="186"/>
      <c r="P193" s="186"/>
      <c r="Q193" s="186"/>
      <c r="R193" s="186"/>
      <c r="S193" s="186"/>
      <c r="T193" s="186"/>
      <c r="U193" s="186"/>
      <c r="V193" s="186"/>
      <c r="W193" s="186"/>
      <c r="X193" s="186"/>
      <c r="Y193" s="338"/>
      <c r="Z193" s="338"/>
      <c r="AA193" s="338"/>
      <c r="AB193" s="338"/>
      <c r="AC193" s="338"/>
      <c r="AD193" s="338"/>
      <c r="AE193" s="338"/>
      <c r="AF193" s="338"/>
      <c r="AG193" s="338"/>
      <c r="AH193" s="338"/>
      <c r="AI193" s="339"/>
    </row>
    <row r="194" spans="2:37">
      <c r="B194" s="164"/>
      <c r="C194" s="164"/>
      <c r="D194" s="164"/>
      <c r="E194" s="164"/>
      <c r="F194" s="164"/>
      <c r="G194" s="188"/>
      <c r="H194" s="189"/>
      <c r="I194" s="189"/>
      <c r="J194" s="189"/>
      <c r="K194" s="189"/>
      <c r="L194" s="189"/>
      <c r="M194" s="189"/>
      <c r="N194" s="189"/>
      <c r="O194" s="189"/>
      <c r="P194" s="189"/>
      <c r="Q194" s="189"/>
      <c r="R194" s="189"/>
      <c r="S194" s="189"/>
      <c r="T194" s="189"/>
      <c r="U194" s="189"/>
      <c r="V194" s="189"/>
      <c r="W194" s="189"/>
      <c r="X194" s="189"/>
      <c r="Y194" s="340"/>
      <c r="Z194" s="340"/>
      <c r="AA194" s="340"/>
      <c r="AB194" s="340"/>
      <c r="AC194" s="340"/>
      <c r="AD194" s="340"/>
      <c r="AE194" s="340"/>
      <c r="AF194" s="340"/>
      <c r="AG194" s="340"/>
      <c r="AH194" s="340"/>
      <c r="AI194" s="341"/>
    </row>
    <row r="195" spans="2:37" ht="22.15" customHeight="1">
      <c r="B195" s="163" t="s">
        <v>6</v>
      </c>
      <c r="C195" s="164"/>
      <c r="D195" s="164"/>
      <c r="E195" s="164"/>
      <c r="F195" s="164"/>
      <c r="G195" s="185" t="str">
        <f>IF(S13="","",S13)</f>
        <v/>
      </c>
      <c r="H195" s="186"/>
      <c r="I195" s="186"/>
      <c r="J195" s="186"/>
      <c r="K195" s="186"/>
      <c r="L195" s="186"/>
      <c r="M195" s="186"/>
      <c r="N195" s="186"/>
      <c r="O195" s="186"/>
      <c r="P195" s="186"/>
      <c r="Q195" s="186"/>
      <c r="R195" s="186"/>
      <c r="S195" s="186"/>
      <c r="T195" s="186"/>
      <c r="U195" s="186"/>
      <c r="V195" s="186"/>
      <c r="W195" s="186"/>
      <c r="X195" s="186"/>
      <c r="Y195" s="338"/>
      <c r="Z195" s="338"/>
      <c r="AA195" s="338"/>
      <c r="AB195" s="338"/>
      <c r="AC195" s="338"/>
      <c r="AD195" s="338"/>
      <c r="AE195" s="338"/>
      <c r="AF195" s="338"/>
      <c r="AG195" s="338"/>
      <c r="AH195" s="338"/>
      <c r="AI195" s="339"/>
    </row>
    <row r="196" spans="2:37">
      <c r="B196" s="164"/>
      <c r="C196" s="164"/>
      <c r="D196" s="164"/>
      <c r="E196" s="164"/>
      <c r="F196" s="164"/>
      <c r="G196" s="188"/>
      <c r="H196" s="189"/>
      <c r="I196" s="189"/>
      <c r="J196" s="189"/>
      <c r="K196" s="189"/>
      <c r="L196" s="189"/>
      <c r="M196" s="189"/>
      <c r="N196" s="189"/>
      <c r="O196" s="189"/>
      <c r="P196" s="189"/>
      <c r="Q196" s="189"/>
      <c r="R196" s="189"/>
      <c r="S196" s="189"/>
      <c r="T196" s="189"/>
      <c r="U196" s="189"/>
      <c r="V196" s="189"/>
      <c r="W196" s="189"/>
      <c r="X196" s="189"/>
      <c r="Y196" s="340"/>
      <c r="Z196" s="340"/>
      <c r="AA196" s="340"/>
      <c r="AB196" s="340"/>
      <c r="AC196" s="340"/>
      <c r="AD196" s="340"/>
      <c r="AE196" s="340"/>
      <c r="AF196" s="340"/>
      <c r="AG196" s="340"/>
      <c r="AH196" s="340"/>
      <c r="AI196" s="341"/>
    </row>
    <row r="197" spans="2:37">
      <c r="B197" s="163" t="s">
        <v>8</v>
      </c>
      <c r="C197" s="164"/>
      <c r="D197" s="164"/>
      <c r="E197" s="164"/>
      <c r="F197" s="164"/>
      <c r="G197" s="185" t="str">
        <f>IF(S15="","",S15)</f>
        <v/>
      </c>
      <c r="H197" s="186"/>
      <c r="I197" s="186"/>
      <c r="J197" s="186"/>
      <c r="K197" s="186"/>
      <c r="L197" s="338"/>
      <c r="M197" s="338"/>
      <c r="N197" s="338"/>
      <c r="O197" s="338"/>
      <c r="P197" s="339"/>
      <c r="Q197" s="335" t="s">
        <v>9</v>
      </c>
      <c r="R197" s="191"/>
      <c r="S197" s="191"/>
      <c r="T197" s="191"/>
      <c r="U197" s="191"/>
      <c r="V197" s="185" t="str">
        <f>IF(AC15="","",AC15)</f>
        <v/>
      </c>
      <c r="W197" s="186"/>
      <c r="X197" s="186"/>
      <c r="Y197" s="186"/>
      <c r="Z197" s="186"/>
      <c r="AA197" s="186"/>
      <c r="AB197" s="186"/>
      <c r="AC197" s="186"/>
      <c r="AD197" s="338"/>
      <c r="AE197" s="338"/>
      <c r="AF197" s="338"/>
      <c r="AG197" s="338"/>
      <c r="AH197" s="338"/>
      <c r="AI197" s="339"/>
    </row>
    <row r="198" spans="2:37">
      <c r="B198" s="164"/>
      <c r="C198" s="164"/>
      <c r="D198" s="164"/>
      <c r="E198" s="164"/>
      <c r="F198" s="164"/>
      <c r="G198" s="188"/>
      <c r="H198" s="189"/>
      <c r="I198" s="189"/>
      <c r="J198" s="189"/>
      <c r="K198" s="189"/>
      <c r="L198" s="340"/>
      <c r="M198" s="340"/>
      <c r="N198" s="340"/>
      <c r="O198" s="340"/>
      <c r="P198" s="341"/>
      <c r="Q198" s="336"/>
      <c r="R198" s="337"/>
      <c r="S198" s="337"/>
      <c r="T198" s="337"/>
      <c r="U198" s="337"/>
      <c r="V198" s="188"/>
      <c r="W198" s="189"/>
      <c r="X198" s="189"/>
      <c r="Y198" s="189"/>
      <c r="Z198" s="189"/>
      <c r="AA198" s="189"/>
      <c r="AB198" s="189"/>
      <c r="AC198" s="189"/>
      <c r="AD198" s="340"/>
      <c r="AE198" s="340"/>
      <c r="AF198" s="340"/>
      <c r="AG198" s="340"/>
      <c r="AH198" s="340"/>
      <c r="AI198" s="341"/>
    </row>
    <row r="199" spans="2:37" s="61" customFormat="1">
      <c r="B199" s="30"/>
      <c r="C199" s="30"/>
      <c r="D199" s="30"/>
      <c r="E199" s="30"/>
      <c r="F199" s="30"/>
      <c r="G199" s="63"/>
      <c r="H199" s="63"/>
      <c r="I199" s="63"/>
      <c r="J199" s="63"/>
      <c r="K199" s="63"/>
      <c r="L199" s="69"/>
      <c r="M199" s="69"/>
      <c r="N199" s="69"/>
      <c r="O199" s="69"/>
      <c r="P199" s="69"/>
      <c r="Q199" s="63"/>
      <c r="R199" s="63"/>
      <c r="S199" s="63"/>
      <c r="T199" s="63"/>
      <c r="U199" s="63"/>
      <c r="V199" s="63"/>
      <c r="W199" s="63"/>
      <c r="X199" s="63"/>
      <c r="Y199" s="63"/>
      <c r="Z199" s="63"/>
      <c r="AA199" s="63"/>
      <c r="AB199" s="63"/>
      <c r="AC199" s="63"/>
      <c r="AD199" s="69"/>
      <c r="AE199" s="69"/>
      <c r="AF199" s="69"/>
      <c r="AG199" s="69"/>
      <c r="AH199" s="69"/>
      <c r="AI199" s="69"/>
      <c r="AK199" s="8"/>
    </row>
    <row r="201" spans="2:37">
      <c r="B201" s="94" t="s">
        <v>16</v>
      </c>
      <c r="C201" s="95"/>
      <c r="D201" s="95"/>
      <c r="E201" s="95"/>
      <c r="F201" s="177" t="str">
        <f>IF(E24="","",E24)</f>
        <v/>
      </c>
      <c r="G201" s="178"/>
      <c r="H201" s="178"/>
      <c r="I201" s="178"/>
      <c r="J201" s="178"/>
      <c r="K201" s="178"/>
      <c r="L201" s="178"/>
      <c r="M201" s="179"/>
      <c r="N201" s="183" t="s">
        <v>23</v>
      </c>
      <c r="O201" s="183"/>
      <c r="P201" s="183"/>
      <c r="Q201" s="183"/>
      <c r="R201" s="185" t="str">
        <f>IF(R53="","",R53)</f>
        <v/>
      </c>
      <c r="S201" s="186"/>
      <c r="T201" s="186"/>
      <c r="U201" s="186"/>
      <c r="V201" s="186"/>
      <c r="W201" s="186"/>
      <c r="X201" s="186"/>
      <c r="Y201" s="186"/>
      <c r="Z201" s="186"/>
      <c r="AA201" s="186"/>
      <c r="AB201" s="186"/>
      <c r="AC201" s="186"/>
      <c r="AD201" s="186"/>
      <c r="AE201" s="186"/>
      <c r="AF201" s="186"/>
      <c r="AG201" s="186"/>
      <c r="AH201" s="186"/>
      <c r="AI201" s="187"/>
    </row>
    <row r="202" spans="2:37">
      <c r="B202" s="96"/>
      <c r="C202" s="96"/>
      <c r="D202" s="96"/>
      <c r="E202" s="96"/>
      <c r="F202" s="180"/>
      <c r="G202" s="181"/>
      <c r="H202" s="181"/>
      <c r="I202" s="181"/>
      <c r="J202" s="181"/>
      <c r="K202" s="181"/>
      <c r="L202" s="181"/>
      <c r="M202" s="182"/>
      <c r="N202" s="184"/>
      <c r="O202" s="184"/>
      <c r="P202" s="184"/>
      <c r="Q202" s="184"/>
      <c r="R202" s="188"/>
      <c r="S202" s="189"/>
      <c r="T202" s="189"/>
      <c r="U202" s="189"/>
      <c r="V202" s="189"/>
      <c r="W202" s="189"/>
      <c r="X202" s="189"/>
      <c r="Y202" s="189"/>
      <c r="Z202" s="189"/>
      <c r="AA202" s="189"/>
      <c r="AB202" s="189"/>
      <c r="AC202" s="189"/>
      <c r="AD202" s="189"/>
      <c r="AE202" s="189"/>
      <c r="AF202" s="189"/>
      <c r="AG202" s="189"/>
      <c r="AH202" s="189"/>
      <c r="AI202" s="190"/>
    </row>
    <row r="203" spans="2:37">
      <c r="B203" s="154" t="s">
        <v>70</v>
      </c>
      <c r="C203" s="155"/>
      <c r="D203" s="155"/>
      <c r="E203" s="156"/>
      <c r="F203" s="183" t="str">
        <f>IF(E26="","",E26)</f>
        <v/>
      </c>
      <c r="G203" s="328"/>
      <c r="H203" s="185" t="str">
        <f>IF(G26="","",G26)</f>
        <v/>
      </c>
      <c r="I203" s="186"/>
      <c r="J203" s="186"/>
      <c r="K203" s="186"/>
      <c r="L203" s="186"/>
      <c r="M203" s="178"/>
      <c r="N203" s="178"/>
      <c r="O203" s="178"/>
      <c r="P203" s="178"/>
      <c r="Q203" s="178"/>
      <c r="R203" s="178"/>
      <c r="S203" s="178"/>
      <c r="T203" s="178"/>
      <c r="U203" s="178"/>
      <c r="V203" s="178"/>
      <c r="W203" s="178"/>
      <c r="X203" s="178"/>
      <c r="Y203" s="178"/>
      <c r="Z203" s="178"/>
      <c r="AA203" s="178"/>
      <c r="AB203" s="178"/>
      <c r="AC203" s="178"/>
      <c r="AD203" s="178"/>
      <c r="AE203" s="178"/>
      <c r="AF203" s="178"/>
      <c r="AG203" s="178"/>
      <c r="AH203" s="178"/>
      <c r="AI203" s="179"/>
    </row>
    <row r="204" spans="2:37">
      <c r="B204" s="153"/>
      <c r="C204" s="157"/>
      <c r="D204" s="157"/>
      <c r="E204" s="158"/>
      <c r="F204" s="191"/>
      <c r="G204" s="191"/>
      <c r="H204" s="188"/>
      <c r="I204" s="189"/>
      <c r="J204" s="189"/>
      <c r="K204" s="189"/>
      <c r="L204" s="189"/>
      <c r="M204" s="181"/>
      <c r="N204" s="181"/>
      <c r="O204" s="181"/>
      <c r="P204" s="181"/>
      <c r="Q204" s="181"/>
      <c r="R204" s="181"/>
      <c r="S204" s="181"/>
      <c r="T204" s="181"/>
      <c r="U204" s="181"/>
      <c r="V204" s="181"/>
      <c r="W204" s="181"/>
      <c r="X204" s="181"/>
      <c r="Y204" s="181"/>
      <c r="Z204" s="181"/>
      <c r="AA204" s="181"/>
      <c r="AB204" s="181"/>
      <c r="AC204" s="181"/>
      <c r="AD204" s="181"/>
      <c r="AE204" s="181"/>
      <c r="AF204" s="181"/>
      <c r="AG204" s="181"/>
      <c r="AH204" s="181"/>
      <c r="AI204" s="182"/>
    </row>
    <row r="205" spans="2:37">
      <c r="B205" s="154" t="s">
        <v>52</v>
      </c>
      <c r="C205" s="155"/>
      <c r="D205" s="155"/>
      <c r="E205" s="156"/>
      <c r="F205" s="183" t="str">
        <f>IF(E28="","",E28)</f>
        <v/>
      </c>
      <c r="G205" s="328"/>
      <c r="H205" s="329" t="str">
        <f>IF(G28="","",G28)</f>
        <v/>
      </c>
      <c r="I205" s="330"/>
      <c r="J205" s="330"/>
      <c r="K205" s="330"/>
      <c r="L205" s="330"/>
      <c r="M205" s="330"/>
      <c r="N205" s="330"/>
      <c r="O205" s="330"/>
      <c r="P205" s="330"/>
      <c r="Q205" s="330"/>
      <c r="R205" s="330"/>
      <c r="S205" s="330"/>
      <c r="T205" s="330"/>
      <c r="U205" s="330"/>
      <c r="V205" s="330"/>
      <c r="W205" s="330"/>
      <c r="X205" s="330"/>
      <c r="Y205" s="330"/>
      <c r="Z205" s="330"/>
      <c r="AA205" s="330"/>
      <c r="AB205" s="330"/>
      <c r="AC205" s="330"/>
      <c r="AD205" s="330"/>
      <c r="AE205" s="330"/>
      <c r="AF205" s="330"/>
      <c r="AG205" s="330"/>
      <c r="AH205" s="330"/>
      <c r="AI205" s="331"/>
    </row>
    <row r="206" spans="2:37">
      <c r="B206" s="153"/>
      <c r="C206" s="157"/>
      <c r="D206" s="157"/>
      <c r="E206" s="158"/>
      <c r="F206" s="191"/>
      <c r="G206" s="191"/>
      <c r="H206" s="332"/>
      <c r="I206" s="333"/>
      <c r="J206" s="333"/>
      <c r="K206" s="333"/>
      <c r="L206" s="333"/>
      <c r="M206" s="333"/>
      <c r="N206" s="333"/>
      <c r="O206" s="333"/>
      <c r="P206" s="333"/>
      <c r="Q206" s="333"/>
      <c r="R206" s="333"/>
      <c r="S206" s="333"/>
      <c r="T206" s="333"/>
      <c r="U206" s="333"/>
      <c r="V206" s="333"/>
      <c r="W206" s="333"/>
      <c r="X206" s="333"/>
      <c r="Y206" s="333"/>
      <c r="Z206" s="333"/>
      <c r="AA206" s="333"/>
      <c r="AB206" s="333"/>
      <c r="AC206" s="333"/>
      <c r="AD206" s="333"/>
      <c r="AE206" s="333"/>
      <c r="AF206" s="333"/>
      <c r="AG206" s="333"/>
      <c r="AH206" s="333"/>
      <c r="AI206" s="334"/>
    </row>
    <row r="214" spans="46:104">
      <c r="AT214" s="3"/>
      <c r="AU214" s="3"/>
      <c r="AV214" s="3"/>
      <c r="AW214" s="3"/>
      <c r="AX214" s="3"/>
      <c r="AY214" s="3"/>
      <c r="AZ214" s="3"/>
      <c r="BA214" s="3"/>
      <c r="BB214" s="3"/>
      <c r="BC214" s="10" t="s">
        <v>28</v>
      </c>
      <c r="BD214" s="5" t="s">
        <v>58</v>
      </c>
      <c r="BE214" s="5" t="s">
        <v>59</v>
      </c>
      <c r="BF214" s="5" t="s">
        <v>60</v>
      </c>
      <c r="BG214" s="5" t="s">
        <v>61</v>
      </c>
      <c r="BH214" s="5" t="s">
        <v>62</v>
      </c>
      <c r="BI214" s="5" t="s">
        <v>63</v>
      </c>
      <c r="BJ214" s="5" t="s">
        <v>64</v>
      </c>
      <c r="BK214" s="5" t="s">
        <v>65</v>
      </c>
      <c r="BL214" s="5" t="s">
        <v>66</v>
      </c>
      <c r="BM214" s="5" t="s">
        <v>67</v>
      </c>
      <c r="BN214" s="5" t="s">
        <v>68</v>
      </c>
      <c r="BO214" s="3"/>
      <c r="BP214" s="207" t="s">
        <v>58</v>
      </c>
      <c r="BQ214" s="208"/>
      <c r="BR214" s="207" t="s">
        <v>59</v>
      </c>
      <c r="BS214" s="208"/>
      <c r="BT214" s="207" t="s">
        <v>60</v>
      </c>
      <c r="BU214" s="208"/>
      <c r="BV214" s="207" t="s">
        <v>61</v>
      </c>
      <c r="BW214" s="208"/>
      <c r="BX214" s="207" t="s">
        <v>62</v>
      </c>
      <c r="BY214" s="208"/>
      <c r="BZ214" s="207" t="s">
        <v>63</v>
      </c>
      <c r="CA214" s="208"/>
      <c r="CB214" s="207" t="s">
        <v>64</v>
      </c>
      <c r="CC214" s="208"/>
      <c r="CD214" s="207" t="s">
        <v>65</v>
      </c>
      <c r="CE214" s="208"/>
      <c r="CF214" s="207" t="s">
        <v>66</v>
      </c>
      <c r="CG214" s="208"/>
      <c r="CH214" s="207" t="s">
        <v>67</v>
      </c>
      <c r="CI214" s="208"/>
      <c r="CJ214" s="207" t="s">
        <v>68</v>
      </c>
      <c r="CK214" s="208"/>
      <c r="CL214" s="3"/>
      <c r="CM214" s="5" t="s">
        <v>58</v>
      </c>
      <c r="CN214" s="10" t="str">
        <f t="shared" ref="CN214:CN242" si="0">BP215</f>
        <v>療養介護①</v>
      </c>
      <c r="CO214" s="10">
        <f t="shared" ref="CO214:CO242" si="1">BQ215</f>
        <v>1978</v>
      </c>
      <c r="CP214" s="3"/>
      <c r="CQ214" s="10" t="s">
        <v>28</v>
      </c>
      <c r="CR214" s="10" t="s">
        <v>29</v>
      </c>
      <c r="CS214" s="3"/>
      <c r="CT214" s="3"/>
      <c r="CU214" s="3"/>
      <c r="CV214" s="3"/>
      <c r="CW214" s="3"/>
      <c r="CX214" s="3"/>
      <c r="CY214" s="3"/>
      <c r="CZ214" s="3"/>
    </row>
    <row r="215" spans="46:104">
      <c r="AT215" s="3"/>
      <c r="AU215" s="3"/>
      <c r="AV215" s="3"/>
      <c r="AW215" s="3"/>
      <c r="AX215" s="3"/>
      <c r="AY215" s="3"/>
      <c r="AZ215" s="3"/>
      <c r="BA215" s="3"/>
      <c r="BB215" s="3"/>
      <c r="BC215" s="10" t="s">
        <v>30</v>
      </c>
      <c r="BD215" s="5" t="s">
        <v>24</v>
      </c>
      <c r="BE215" s="5"/>
      <c r="BF215" s="5" t="s">
        <v>26</v>
      </c>
      <c r="BG215" s="5"/>
      <c r="BH215" s="5"/>
      <c r="BI215" s="5" t="s">
        <v>56</v>
      </c>
      <c r="BJ215" s="5"/>
      <c r="BK215" s="5"/>
      <c r="BL215" s="5" t="s">
        <v>57</v>
      </c>
      <c r="BM215" s="15"/>
      <c r="BN215" s="15"/>
      <c r="BO215" s="3"/>
      <c r="BP215" s="5" t="str">
        <f t="shared" ref="BP215:BP243" si="2">BC215&amp;BD215</f>
        <v>療養介護①</v>
      </c>
      <c r="BQ215" s="12">
        <v>1978</v>
      </c>
      <c r="BR215" s="11" t="str">
        <f t="shared" ref="BR215:BR243" si="3">BC215&amp;BE215</f>
        <v>療養介護</v>
      </c>
      <c r="BS215" s="13" t="s">
        <v>69</v>
      </c>
      <c r="BT215" s="5" t="str">
        <f t="shared" ref="BT215:BT243" si="4">BC215&amp;BF215</f>
        <v>療養介護③</v>
      </c>
      <c r="BU215" s="12">
        <f>BQ215</f>
        <v>1978</v>
      </c>
      <c r="BV215" s="11" t="str">
        <f t="shared" ref="BV215:BV243" si="5">BC215&amp;BG215</f>
        <v>療養介護</v>
      </c>
      <c r="BW215" s="13" t="s">
        <v>69</v>
      </c>
      <c r="BX215" s="11" t="str">
        <f t="shared" ref="BX215:BX243" si="6">BC215&amp;BH215</f>
        <v>療養介護</v>
      </c>
      <c r="BY215" s="13" t="s">
        <v>69</v>
      </c>
      <c r="BZ215" s="5" t="str">
        <f t="shared" ref="BZ215:BZ243" si="7">BC215&amp;BI215</f>
        <v>療養介護①,③</v>
      </c>
      <c r="CA215" s="12">
        <f>BQ215</f>
        <v>1978</v>
      </c>
      <c r="CB215" s="11" t="str">
        <f t="shared" ref="CB215:CB243" si="8">BC215&amp;BJ215</f>
        <v>療養介護</v>
      </c>
      <c r="CC215" s="13" t="s">
        <v>69</v>
      </c>
      <c r="CD215" s="11" t="str">
        <f t="shared" ref="CD215:CD243" si="9">BC215&amp;BK215</f>
        <v>療養介護</v>
      </c>
      <c r="CE215" s="13" t="s">
        <v>69</v>
      </c>
      <c r="CF215" s="5" t="str">
        <f t="shared" ref="CF215:CF243" si="10">BC215&amp;BL215</f>
        <v>療養介護⑤</v>
      </c>
      <c r="CG215" s="12">
        <v>1978</v>
      </c>
      <c r="CH215" s="11" t="str">
        <f t="shared" ref="CH215:CH243" si="11">BC215&amp;BM215</f>
        <v>療養介護</v>
      </c>
      <c r="CI215" s="13" t="s">
        <v>69</v>
      </c>
      <c r="CJ215" s="11" t="str">
        <f t="shared" ref="CJ215:CJ243" si="12">BC215&amp;BN215</f>
        <v>療養介護</v>
      </c>
      <c r="CK215" s="13" t="s">
        <v>69</v>
      </c>
      <c r="CL215" s="3"/>
      <c r="CM215" s="5"/>
      <c r="CN215" s="10" t="str">
        <f t="shared" si="0"/>
        <v>生活介護①</v>
      </c>
      <c r="CO215" s="10">
        <f t="shared" si="1"/>
        <v>631</v>
      </c>
      <c r="CP215" s="3"/>
      <c r="CQ215" s="10" t="s">
        <v>30</v>
      </c>
      <c r="CR215" s="10">
        <v>1</v>
      </c>
      <c r="CS215" s="3"/>
      <c r="CT215" s="3"/>
      <c r="CU215" s="3"/>
      <c r="CV215" s="3"/>
      <c r="CW215" s="3"/>
      <c r="CX215" s="3"/>
      <c r="CY215" s="3"/>
      <c r="CZ215" s="3"/>
    </row>
    <row r="216" spans="46:104">
      <c r="AT216" s="3"/>
      <c r="AU216" s="3"/>
      <c r="AV216" s="3"/>
      <c r="AW216" s="3"/>
      <c r="AX216" s="3"/>
      <c r="AY216" s="3"/>
      <c r="AZ216" s="3"/>
      <c r="BA216" s="3"/>
      <c r="BB216" s="3"/>
      <c r="BC216" s="10" t="s">
        <v>31</v>
      </c>
      <c r="BD216" s="5" t="s">
        <v>24</v>
      </c>
      <c r="BE216" s="5"/>
      <c r="BF216" s="5" t="s">
        <v>26</v>
      </c>
      <c r="BG216" s="5"/>
      <c r="BH216" s="5"/>
      <c r="BI216" s="5" t="s">
        <v>56</v>
      </c>
      <c r="BJ216" s="5"/>
      <c r="BK216" s="5"/>
      <c r="BL216" s="5" t="s">
        <v>57</v>
      </c>
      <c r="BM216" s="15"/>
      <c r="BN216" s="15"/>
      <c r="BO216" s="3"/>
      <c r="BP216" s="5" t="str">
        <f t="shared" si="2"/>
        <v>生活介護①</v>
      </c>
      <c r="BQ216" s="12">
        <v>631</v>
      </c>
      <c r="BR216" s="11" t="str">
        <f t="shared" si="3"/>
        <v>生活介護</v>
      </c>
      <c r="BS216" s="13" t="s">
        <v>69</v>
      </c>
      <c r="BT216" s="5" t="str">
        <f t="shared" si="4"/>
        <v>生活介護③</v>
      </c>
      <c r="BU216" s="12">
        <f t="shared" ref="BU216:BU225" si="13">BQ216</f>
        <v>631</v>
      </c>
      <c r="BV216" s="11" t="str">
        <f t="shared" si="5"/>
        <v>生活介護</v>
      </c>
      <c r="BW216" s="13" t="s">
        <v>69</v>
      </c>
      <c r="BX216" s="11" t="str">
        <f t="shared" si="6"/>
        <v>生活介護</v>
      </c>
      <c r="BY216" s="13" t="s">
        <v>69</v>
      </c>
      <c r="BZ216" s="5" t="str">
        <f t="shared" si="7"/>
        <v>生活介護①,③</v>
      </c>
      <c r="CA216" s="12">
        <f t="shared" ref="CA216:CA225" si="14">BQ216</f>
        <v>631</v>
      </c>
      <c r="CB216" s="11" t="str">
        <f t="shared" si="8"/>
        <v>生活介護</v>
      </c>
      <c r="CC216" s="13" t="s">
        <v>69</v>
      </c>
      <c r="CD216" s="11" t="str">
        <f t="shared" si="9"/>
        <v>生活介護</v>
      </c>
      <c r="CE216" s="13" t="s">
        <v>69</v>
      </c>
      <c r="CF216" s="5" t="str">
        <f t="shared" si="10"/>
        <v>生活介護⑤</v>
      </c>
      <c r="CG216" s="12">
        <v>631</v>
      </c>
      <c r="CH216" s="11" t="str">
        <f t="shared" si="11"/>
        <v>生活介護</v>
      </c>
      <c r="CI216" s="13" t="s">
        <v>69</v>
      </c>
      <c r="CJ216" s="11" t="str">
        <f t="shared" si="12"/>
        <v>生活介護</v>
      </c>
      <c r="CK216" s="13" t="s">
        <v>69</v>
      </c>
      <c r="CL216" s="3"/>
      <c r="CM216" s="5"/>
      <c r="CN216" s="10" t="str">
        <f t="shared" si="0"/>
        <v>自立訓練_機能訓練①</v>
      </c>
      <c r="CO216" s="10">
        <f t="shared" si="1"/>
        <v>288</v>
      </c>
      <c r="CP216" s="3"/>
      <c r="CQ216" s="10" t="s">
        <v>31</v>
      </c>
      <c r="CR216" s="10">
        <v>2</v>
      </c>
      <c r="CS216" s="3"/>
      <c r="CT216" s="3"/>
      <c r="CU216" s="3"/>
      <c r="CV216" s="3"/>
      <c r="CW216" s="3"/>
      <c r="CX216" s="3"/>
      <c r="CY216" s="3"/>
      <c r="CZ216" s="3"/>
    </row>
    <row r="217" spans="46:104">
      <c r="AT217" s="3"/>
      <c r="AU217" s="3"/>
      <c r="AV217" s="3"/>
      <c r="AW217" s="3"/>
      <c r="AX217" s="3"/>
      <c r="AY217" s="3"/>
      <c r="AZ217" s="3"/>
      <c r="BA217" s="3"/>
      <c r="BB217" s="3"/>
      <c r="BC217" s="10" t="s">
        <v>71</v>
      </c>
      <c r="BD217" s="5" t="s">
        <v>24</v>
      </c>
      <c r="BE217" s="5"/>
      <c r="BF217" s="5" t="s">
        <v>26</v>
      </c>
      <c r="BG217" s="5"/>
      <c r="BH217" s="5"/>
      <c r="BI217" s="5" t="s">
        <v>56</v>
      </c>
      <c r="BJ217" s="5"/>
      <c r="BK217" s="5"/>
      <c r="BL217" s="5" t="s">
        <v>57</v>
      </c>
      <c r="BM217" s="15"/>
      <c r="BN217" s="15"/>
      <c r="BO217" s="3"/>
      <c r="BP217" s="5" t="str">
        <f t="shared" si="2"/>
        <v>自立訓練_機能訓練①</v>
      </c>
      <c r="BQ217" s="12">
        <v>288</v>
      </c>
      <c r="BR217" s="11" t="str">
        <f t="shared" si="3"/>
        <v>自立訓練_機能訓練</v>
      </c>
      <c r="BS217" s="13" t="s">
        <v>69</v>
      </c>
      <c r="BT217" s="5" t="str">
        <f t="shared" si="4"/>
        <v>自立訓練_機能訓練③</v>
      </c>
      <c r="BU217" s="12">
        <f t="shared" si="13"/>
        <v>288</v>
      </c>
      <c r="BV217" s="11" t="str">
        <f t="shared" si="5"/>
        <v>自立訓練_機能訓練</v>
      </c>
      <c r="BW217" s="13" t="s">
        <v>69</v>
      </c>
      <c r="BX217" s="11" t="str">
        <f t="shared" si="6"/>
        <v>自立訓練_機能訓練</v>
      </c>
      <c r="BY217" s="13" t="s">
        <v>69</v>
      </c>
      <c r="BZ217" s="5" t="str">
        <f t="shared" si="7"/>
        <v>自立訓練_機能訓練①,③</v>
      </c>
      <c r="CA217" s="12">
        <f t="shared" si="14"/>
        <v>288</v>
      </c>
      <c r="CB217" s="11" t="str">
        <f t="shared" si="8"/>
        <v>自立訓練_機能訓練</v>
      </c>
      <c r="CC217" s="13" t="s">
        <v>69</v>
      </c>
      <c r="CD217" s="11" t="str">
        <f t="shared" si="9"/>
        <v>自立訓練_機能訓練</v>
      </c>
      <c r="CE217" s="13" t="s">
        <v>69</v>
      </c>
      <c r="CF217" s="5" t="str">
        <f t="shared" si="10"/>
        <v>自立訓練_機能訓練⑤</v>
      </c>
      <c r="CG217" s="12">
        <v>288</v>
      </c>
      <c r="CH217" s="11" t="str">
        <f t="shared" si="11"/>
        <v>自立訓練_機能訓練</v>
      </c>
      <c r="CI217" s="13" t="s">
        <v>69</v>
      </c>
      <c r="CJ217" s="11" t="str">
        <f t="shared" si="12"/>
        <v>自立訓練_機能訓練</v>
      </c>
      <c r="CK217" s="13" t="s">
        <v>69</v>
      </c>
      <c r="CL217" s="3"/>
      <c r="CM217" s="5"/>
      <c r="CN217" s="10" t="str">
        <f t="shared" si="0"/>
        <v>自立訓練_生活訓練①</v>
      </c>
      <c r="CO217" s="10">
        <f t="shared" si="1"/>
        <v>228</v>
      </c>
      <c r="CP217" s="3"/>
      <c r="CQ217" s="10" t="s">
        <v>71</v>
      </c>
      <c r="CR217" s="10">
        <v>3</v>
      </c>
      <c r="CS217" s="3"/>
      <c r="CT217" s="3"/>
      <c r="CU217" s="3"/>
      <c r="CV217" s="3"/>
      <c r="CW217" s="3"/>
      <c r="CX217" s="3"/>
      <c r="CY217" s="3"/>
      <c r="CZ217" s="3"/>
    </row>
    <row r="218" spans="46:104">
      <c r="AT218" s="3"/>
      <c r="AU218" s="3"/>
      <c r="AV218" s="3"/>
      <c r="AW218" s="3"/>
      <c r="AX218" s="3"/>
      <c r="AY218" s="3"/>
      <c r="AZ218" s="3"/>
      <c r="BA218" s="3"/>
      <c r="BB218" s="3"/>
      <c r="BC218" s="10" t="s">
        <v>72</v>
      </c>
      <c r="BD218" s="5" t="s">
        <v>24</v>
      </c>
      <c r="BE218" s="5"/>
      <c r="BF218" s="5" t="s">
        <v>26</v>
      </c>
      <c r="BG218" s="5"/>
      <c r="BH218" s="5"/>
      <c r="BI218" s="5" t="s">
        <v>56</v>
      </c>
      <c r="BJ218" s="5"/>
      <c r="BK218" s="5"/>
      <c r="BL218" s="5" t="s">
        <v>57</v>
      </c>
      <c r="BM218" s="15"/>
      <c r="BN218" s="15"/>
      <c r="BO218" s="3"/>
      <c r="BP218" s="5" t="str">
        <f t="shared" si="2"/>
        <v>自立訓練_生活訓練①</v>
      </c>
      <c r="BQ218" s="12">
        <v>228</v>
      </c>
      <c r="BR218" s="11" t="str">
        <f t="shared" si="3"/>
        <v>自立訓練_生活訓練</v>
      </c>
      <c r="BS218" s="13" t="s">
        <v>69</v>
      </c>
      <c r="BT218" s="5" t="str">
        <f t="shared" si="4"/>
        <v>自立訓練_生活訓練③</v>
      </c>
      <c r="BU218" s="12">
        <f t="shared" si="13"/>
        <v>228</v>
      </c>
      <c r="BV218" s="11" t="str">
        <f t="shared" si="5"/>
        <v>自立訓練_生活訓練</v>
      </c>
      <c r="BW218" s="13" t="s">
        <v>69</v>
      </c>
      <c r="BX218" s="11" t="str">
        <f t="shared" si="6"/>
        <v>自立訓練_生活訓練</v>
      </c>
      <c r="BY218" s="13" t="s">
        <v>69</v>
      </c>
      <c r="BZ218" s="5" t="str">
        <f t="shared" si="7"/>
        <v>自立訓練_生活訓練①,③</v>
      </c>
      <c r="CA218" s="12">
        <f t="shared" si="14"/>
        <v>228</v>
      </c>
      <c r="CB218" s="11" t="str">
        <f t="shared" si="8"/>
        <v>自立訓練_生活訓練</v>
      </c>
      <c r="CC218" s="13" t="s">
        <v>69</v>
      </c>
      <c r="CD218" s="11" t="str">
        <f t="shared" si="9"/>
        <v>自立訓練_生活訓練</v>
      </c>
      <c r="CE218" s="13" t="s">
        <v>69</v>
      </c>
      <c r="CF218" s="5" t="str">
        <f>BC218&amp;BL218</f>
        <v>自立訓練_生活訓練⑤</v>
      </c>
      <c r="CG218" s="12">
        <v>228</v>
      </c>
      <c r="CH218" s="11" t="str">
        <f t="shared" si="11"/>
        <v>自立訓練_生活訓練</v>
      </c>
      <c r="CI218" s="13" t="s">
        <v>69</v>
      </c>
      <c r="CJ218" s="11" t="str">
        <f t="shared" si="12"/>
        <v>自立訓練_生活訓練</v>
      </c>
      <c r="CK218" s="13" t="s">
        <v>69</v>
      </c>
      <c r="CL218" s="3"/>
      <c r="CM218" s="5"/>
      <c r="CN218" s="10" t="str">
        <f t="shared" si="0"/>
        <v>就労移行支援①</v>
      </c>
      <c r="CO218" s="10">
        <f t="shared" si="1"/>
        <v>221</v>
      </c>
      <c r="CP218" s="3"/>
      <c r="CQ218" s="10" t="s">
        <v>72</v>
      </c>
      <c r="CR218" s="10">
        <v>4</v>
      </c>
      <c r="CS218" s="3"/>
      <c r="CT218" s="3"/>
      <c r="CU218" s="3"/>
      <c r="CV218" s="3"/>
      <c r="CW218" s="3"/>
      <c r="CX218" s="3"/>
      <c r="CY218" s="3"/>
      <c r="CZ218" s="3"/>
    </row>
    <row r="219" spans="46:104">
      <c r="AT219" s="3"/>
      <c r="AU219" s="3"/>
      <c r="AV219" s="3"/>
      <c r="AW219" s="3"/>
      <c r="AX219" s="3"/>
      <c r="AY219" s="3"/>
      <c r="AZ219" s="3"/>
      <c r="BA219" s="3"/>
      <c r="BB219" s="3"/>
      <c r="BC219" s="10" t="s">
        <v>53</v>
      </c>
      <c r="BD219" s="5" t="s">
        <v>24</v>
      </c>
      <c r="BE219" s="5"/>
      <c r="BF219" s="5" t="s">
        <v>26</v>
      </c>
      <c r="BG219" s="5"/>
      <c r="BH219" s="5"/>
      <c r="BI219" s="5" t="s">
        <v>56</v>
      </c>
      <c r="BJ219" s="5"/>
      <c r="BK219" s="5"/>
      <c r="BL219" s="5" t="s">
        <v>57</v>
      </c>
      <c r="BM219" s="15"/>
      <c r="BN219" s="15"/>
      <c r="BO219" s="3"/>
      <c r="BP219" s="5" t="str">
        <f t="shared" si="2"/>
        <v>就労移行支援①</v>
      </c>
      <c r="BQ219" s="12">
        <v>221</v>
      </c>
      <c r="BR219" s="11" t="str">
        <f t="shared" si="3"/>
        <v>就労移行支援</v>
      </c>
      <c r="BS219" s="13" t="s">
        <v>69</v>
      </c>
      <c r="BT219" s="5" t="str">
        <f t="shared" si="4"/>
        <v>就労移行支援③</v>
      </c>
      <c r="BU219" s="12">
        <f t="shared" si="13"/>
        <v>221</v>
      </c>
      <c r="BV219" s="11" t="str">
        <f t="shared" si="5"/>
        <v>就労移行支援</v>
      </c>
      <c r="BW219" s="13" t="s">
        <v>69</v>
      </c>
      <c r="BX219" s="11" t="str">
        <f t="shared" si="6"/>
        <v>就労移行支援</v>
      </c>
      <c r="BY219" s="13" t="s">
        <v>69</v>
      </c>
      <c r="BZ219" s="5" t="str">
        <f t="shared" si="7"/>
        <v>就労移行支援①,③</v>
      </c>
      <c r="CA219" s="12">
        <f t="shared" si="14"/>
        <v>221</v>
      </c>
      <c r="CB219" s="11" t="str">
        <f t="shared" si="8"/>
        <v>就労移行支援</v>
      </c>
      <c r="CC219" s="13" t="s">
        <v>69</v>
      </c>
      <c r="CD219" s="11" t="str">
        <f t="shared" si="9"/>
        <v>就労移行支援</v>
      </c>
      <c r="CE219" s="13" t="s">
        <v>69</v>
      </c>
      <c r="CF219" s="5" t="str">
        <f t="shared" si="10"/>
        <v>就労移行支援⑤</v>
      </c>
      <c r="CG219" s="12">
        <v>221</v>
      </c>
      <c r="CH219" s="11" t="str">
        <f t="shared" si="11"/>
        <v>就労移行支援</v>
      </c>
      <c r="CI219" s="13" t="s">
        <v>69</v>
      </c>
      <c r="CJ219" s="11" t="str">
        <f t="shared" si="12"/>
        <v>就労移行支援</v>
      </c>
      <c r="CK219" s="13" t="s">
        <v>69</v>
      </c>
      <c r="CL219" s="3"/>
      <c r="CM219" s="5"/>
      <c r="CN219" s="10" t="str">
        <f t="shared" si="0"/>
        <v>就労継続支援Ａ型①</v>
      </c>
      <c r="CO219" s="10">
        <f t="shared" si="1"/>
        <v>279</v>
      </c>
      <c r="CP219" s="3"/>
      <c r="CQ219" s="10" t="s">
        <v>53</v>
      </c>
      <c r="CR219" s="10">
        <v>5</v>
      </c>
      <c r="CS219" s="3"/>
      <c r="CT219" s="3"/>
      <c r="CU219" s="3"/>
      <c r="CV219" s="3"/>
      <c r="CW219" s="3"/>
      <c r="CX219" s="3"/>
      <c r="CY219" s="3"/>
      <c r="CZ219" s="3"/>
    </row>
    <row r="220" spans="46:104">
      <c r="AT220" s="3"/>
      <c r="AU220" s="3"/>
      <c r="AV220" s="3"/>
      <c r="AW220" s="3"/>
      <c r="AX220" s="3"/>
      <c r="AY220" s="3"/>
      <c r="AZ220" s="3"/>
      <c r="BA220" s="3"/>
      <c r="BB220" s="3"/>
      <c r="BC220" s="10" t="s">
        <v>54</v>
      </c>
      <c r="BD220" s="5" t="s">
        <v>24</v>
      </c>
      <c r="BE220" s="5"/>
      <c r="BF220" s="5" t="s">
        <v>26</v>
      </c>
      <c r="BG220" s="5"/>
      <c r="BH220" s="5"/>
      <c r="BI220" s="5" t="s">
        <v>56</v>
      </c>
      <c r="BJ220" s="5"/>
      <c r="BK220" s="5"/>
      <c r="BL220" s="5" t="s">
        <v>57</v>
      </c>
      <c r="BM220" s="15"/>
      <c r="BN220" s="15"/>
      <c r="BO220" s="3"/>
      <c r="BP220" s="5" t="str">
        <f t="shared" si="2"/>
        <v>就労継続支援Ａ型①</v>
      </c>
      <c r="BQ220" s="12">
        <v>279</v>
      </c>
      <c r="BR220" s="11" t="str">
        <f t="shared" si="3"/>
        <v>就労継続支援Ａ型</v>
      </c>
      <c r="BS220" s="13" t="s">
        <v>69</v>
      </c>
      <c r="BT220" s="5" t="str">
        <f t="shared" si="4"/>
        <v>就労継続支援Ａ型③</v>
      </c>
      <c r="BU220" s="12">
        <f t="shared" si="13"/>
        <v>279</v>
      </c>
      <c r="BV220" s="11" t="str">
        <f t="shared" si="5"/>
        <v>就労継続支援Ａ型</v>
      </c>
      <c r="BW220" s="13" t="s">
        <v>69</v>
      </c>
      <c r="BX220" s="11" t="str">
        <f t="shared" si="6"/>
        <v>就労継続支援Ａ型</v>
      </c>
      <c r="BY220" s="13" t="s">
        <v>69</v>
      </c>
      <c r="BZ220" s="5" t="str">
        <f t="shared" si="7"/>
        <v>就労継続支援Ａ型①,③</v>
      </c>
      <c r="CA220" s="12">
        <f t="shared" si="14"/>
        <v>279</v>
      </c>
      <c r="CB220" s="11" t="str">
        <f t="shared" si="8"/>
        <v>就労継続支援Ａ型</v>
      </c>
      <c r="CC220" s="13" t="s">
        <v>69</v>
      </c>
      <c r="CD220" s="11" t="str">
        <f t="shared" si="9"/>
        <v>就労継続支援Ａ型</v>
      </c>
      <c r="CE220" s="13" t="s">
        <v>69</v>
      </c>
      <c r="CF220" s="5" t="str">
        <f t="shared" si="10"/>
        <v>就労継続支援Ａ型⑤</v>
      </c>
      <c r="CG220" s="12">
        <v>279</v>
      </c>
      <c r="CH220" s="11" t="str">
        <f t="shared" si="11"/>
        <v>就労継続支援Ａ型</v>
      </c>
      <c r="CI220" s="13" t="s">
        <v>69</v>
      </c>
      <c r="CJ220" s="11" t="str">
        <f t="shared" si="12"/>
        <v>就労継続支援Ａ型</v>
      </c>
      <c r="CK220" s="13" t="s">
        <v>69</v>
      </c>
      <c r="CL220" s="3"/>
      <c r="CM220" s="5"/>
      <c r="CN220" s="10" t="str">
        <f t="shared" si="0"/>
        <v>就労継続支援Ｂ型①</v>
      </c>
      <c r="CO220" s="10">
        <f t="shared" si="1"/>
        <v>294</v>
      </c>
      <c r="CP220" s="3"/>
      <c r="CQ220" s="10" t="s">
        <v>54</v>
      </c>
      <c r="CR220" s="10">
        <v>6</v>
      </c>
      <c r="CS220" s="3"/>
      <c r="CT220" s="3"/>
      <c r="CU220" s="3"/>
      <c r="CV220" s="3"/>
      <c r="CW220" s="3"/>
      <c r="CX220" s="3"/>
      <c r="CY220" s="3"/>
      <c r="CZ220" s="3"/>
    </row>
    <row r="221" spans="46:104">
      <c r="AT221" s="3"/>
      <c r="AU221" s="3"/>
      <c r="AV221" s="3"/>
      <c r="AW221" s="3"/>
      <c r="AX221" s="3"/>
      <c r="AY221" s="3"/>
      <c r="AZ221" s="3"/>
      <c r="BA221" s="3"/>
      <c r="BB221" s="3"/>
      <c r="BC221" s="10" t="s">
        <v>32</v>
      </c>
      <c r="BD221" s="5" t="s">
        <v>24</v>
      </c>
      <c r="BE221" s="5"/>
      <c r="BF221" s="5" t="s">
        <v>26</v>
      </c>
      <c r="BG221" s="5"/>
      <c r="BH221" s="5"/>
      <c r="BI221" s="5" t="s">
        <v>56</v>
      </c>
      <c r="BJ221" s="5"/>
      <c r="BK221" s="5"/>
      <c r="BL221" s="5" t="s">
        <v>57</v>
      </c>
      <c r="BM221" s="15"/>
      <c r="BN221" s="15"/>
      <c r="BO221" s="3"/>
      <c r="BP221" s="5" t="str">
        <f t="shared" si="2"/>
        <v>就労継続支援Ｂ型①</v>
      </c>
      <c r="BQ221" s="12">
        <v>294</v>
      </c>
      <c r="BR221" s="11" t="str">
        <f t="shared" si="3"/>
        <v>就労継続支援Ｂ型</v>
      </c>
      <c r="BS221" s="13" t="s">
        <v>69</v>
      </c>
      <c r="BT221" s="5" t="str">
        <f t="shared" si="4"/>
        <v>就労継続支援Ｂ型③</v>
      </c>
      <c r="BU221" s="12">
        <f t="shared" si="13"/>
        <v>294</v>
      </c>
      <c r="BV221" s="11" t="str">
        <f t="shared" si="5"/>
        <v>就労継続支援Ｂ型</v>
      </c>
      <c r="BW221" s="13" t="s">
        <v>69</v>
      </c>
      <c r="BX221" s="11" t="str">
        <f t="shared" si="6"/>
        <v>就労継続支援Ｂ型</v>
      </c>
      <c r="BY221" s="13" t="s">
        <v>69</v>
      </c>
      <c r="BZ221" s="5" t="str">
        <f t="shared" si="7"/>
        <v>就労継続支援Ｂ型①,③</v>
      </c>
      <c r="CA221" s="12">
        <f t="shared" si="14"/>
        <v>294</v>
      </c>
      <c r="CB221" s="11" t="str">
        <f t="shared" si="8"/>
        <v>就労継続支援Ｂ型</v>
      </c>
      <c r="CC221" s="13" t="s">
        <v>69</v>
      </c>
      <c r="CD221" s="11" t="str">
        <f t="shared" si="9"/>
        <v>就労継続支援Ｂ型</v>
      </c>
      <c r="CE221" s="13" t="s">
        <v>69</v>
      </c>
      <c r="CF221" s="5" t="str">
        <f t="shared" si="10"/>
        <v>就労継続支援Ｂ型⑤</v>
      </c>
      <c r="CG221" s="12">
        <v>294</v>
      </c>
      <c r="CH221" s="11" t="str">
        <f t="shared" si="11"/>
        <v>就労継続支援Ｂ型</v>
      </c>
      <c r="CI221" s="13" t="s">
        <v>69</v>
      </c>
      <c r="CJ221" s="11" t="str">
        <f t="shared" si="12"/>
        <v>就労継続支援Ｂ型</v>
      </c>
      <c r="CK221" s="13" t="s">
        <v>69</v>
      </c>
      <c r="CL221" s="3"/>
      <c r="CM221" s="5"/>
      <c r="CN221" s="10" t="str">
        <f t="shared" si="0"/>
        <v>児童発達支援①</v>
      </c>
      <c r="CO221" s="10">
        <f t="shared" si="1"/>
        <v>271</v>
      </c>
      <c r="CP221" s="3"/>
      <c r="CQ221" s="10" t="s">
        <v>32</v>
      </c>
      <c r="CR221" s="10">
        <v>7</v>
      </c>
      <c r="CS221" s="3"/>
      <c r="CT221" s="3"/>
      <c r="CU221" s="3"/>
      <c r="CV221" s="3"/>
      <c r="CW221" s="3"/>
      <c r="CX221" s="3"/>
      <c r="CY221" s="3"/>
      <c r="CZ221" s="3"/>
    </row>
    <row r="222" spans="46:104">
      <c r="AT222" s="3"/>
      <c r="AU222" s="3"/>
      <c r="AV222" s="3"/>
      <c r="AW222" s="3"/>
      <c r="AX222" s="3"/>
      <c r="AY222" s="3"/>
      <c r="AZ222" s="3"/>
      <c r="BA222" s="3"/>
      <c r="BB222" s="3"/>
      <c r="BC222" s="10" t="s">
        <v>35</v>
      </c>
      <c r="BD222" s="5" t="s">
        <v>24</v>
      </c>
      <c r="BE222" s="5"/>
      <c r="BF222" s="5" t="s">
        <v>26</v>
      </c>
      <c r="BG222" s="5"/>
      <c r="BH222" s="5"/>
      <c r="BI222" s="5" t="s">
        <v>56</v>
      </c>
      <c r="BJ222" s="5"/>
      <c r="BK222" s="5"/>
      <c r="BL222" s="5" t="s">
        <v>57</v>
      </c>
      <c r="BM222" s="15"/>
      <c r="BN222" s="15"/>
      <c r="BO222" s="3"/>
      <c r="BP222" s="5" t="str">
        <f t="shared" si="2"/>
        <v>児童発達支援①</v>
      </c>
      <c r="BQ222" s="12">
        <v>271</v>
      </c>
      <c r="BR222" s="11" t="str">
        <f t="shared" si="3"/>
        <v>児童発達支援</v>
      </c>
      <c r="BS222" s="13" t="s">
        <v>69</v>
      </c>
      <c r="BT222" s="5" t="str">
        <f t="shared" si="4"/>
        <v>児童発達支援③</v>
      </c>
      <c r="BU222" s="12">
        <f t="shared" si="13"/>
        <v>271</v>
      </c>
      <c r="BV222" s="11" t="str">
        <f t="shared" si="5"/>
        <v>児童発達支援</v>
      </c>
      <c r="BW222" s="13" t="s">
        <v>69</v>
      </c>
      <c r="BX222" s="11" t="str">
        <f t="shared" si="6"/>
        <v>児童発達支援</v>
      </c>
      <c r="BY222" s="13" t="s">
        <v>69</v>
      </c>
      <c r="BZ222" s="5" t="str">
        <f t="shared" si="7"/>
        <v>児童発達支援①,③</v>
      </c>
      <c r="CA222" s="12">
        <f t="shared" si="14"/>
        <v>271</v>
      </c>
      <c r="CB222" s="11" t="str">
        <f t="shared" si="8"/>
        <v>児童発達支援</v>
      </c>
      <c r="CC222" s="13" t="s">
        <v>69</v>
      </c>
      <c r="CD222" s="11" t="str">
        <f t="shared" si="9"/>
        <v>児童発達支援</v>
      </c>
      <c r="CE222" s="13" t="s">
        <v>69</v>
      </c>
      <c r="CF222" s="5" t="str">
        <f t="shared" si="10"/>
        <v>児童発達支援⑤</v>
      </c>
      <c r="CG222" s="12">
        <v>271</v>
      </c>
      <c r="CH222" s="11" t="str">
        <f t="shared" si="11"/>
        <v>児童発達支援</v>
      </c>
      <c r="CI222" s="13" t="s">
        <v>69</v>
      </c>
      <c r="CJ222" s="11" t="str">
        <f t="shared" si="12"/>
        <v>児童発達支援</v>
      </c>
      <c r="CK222" s="13" t="s">
        <v>69</v>
      </c>
      <c r="CL222" s="3"/>
      <c r="CM222" s="5"/>
      <c r="CN222" s="10" t="str">
        <f t="shared" si="0"/>
        <v>医療型児童発達支援①</v>
      </c>
      <c r="CO222" s="10">
        <f t="shared" si="1"/>
        <v>172</v>
      </c>
      <c r="CP222" s="3"/>
      <c r="CQ222" s="10" t="s">
        <v>35</v>
      </c>
      <c r="CR222" s="10">
        <v>8</v>
      </c>
      <c r="CS222" s="3"/>
      <c r="CT222" s="3"/>
      <c r="CU222" s="3"/>
      <c r="CV222" s="3"/>
      <c r="CW222" s="3"/>
      <c r="CX222" s="3"/>
      <c r="CY222" s="3"/>
      <c r="CZ222" s="3"/>
    </row>
    <row r="223" spans="46:104">
      <c r="AT223" s="3"/>
      <c r="AU223" s="3"/>
      <c r="AV223" s="3"/>
      <c r="AW223" s="3"/>
      <c r="AX223" s="3"/>
      <c r="AY223" s="3"/>
      <c r="AZ223" s="3"/>
      <c r="BA223" s="3"/>
      <c r="BB223" s="3"/>
      <c r="BC223" s="10" t="s">
        <v>36</v>
      </c>
      <c r="BD223" s="5" t="s">
        <v>24</v>
      </c>
      <c r="BE223" s="5"/>
      <c r="BF223" s="5" t="s">
        <v>26</v>
      </c>
      <c r="BG223" s="5"/>
      <c r="BH223" s="5"/>
      <c r="BI223" s="5" t="s">
        <v>56</v>
      </c>
      <c r="BJ223" s="5"/>
      <c r="BK223" s="5"/>
      <c r="BL223" s="5" t="s">
        <v>57</v>
      </c>
      <c r="BM223" s="15"/>
      <c r="BN223" s="15"/>
      <c r="BO223" s="3"/>
      <c r="BP223" s="5" t="str">
        <f t="shared" si="2"/>
        <v>医療型児童発達支援①</v>
      </c>
      <c r="BQ223" s="12">
        <v>172</v>
      </c>
      <c r="BR223" s="11" t="str">
        <f t="shared" si="3"/>
        <v>医療型児童発達支援</v>
      </c>
      <c r="BS223" s="13" t="s">
        <v>69</v>
      </c>
      <c r="BT223" s="5" t="str">
        <f t="shared" si="4"/>
        <v>医療型児童発達支援③</v>
      </c>
      <c r="BU223" s="12">
        <f t="shared" si="13"/>
        <v>172</v>
      </c>
      <c r="BV223" s="11" t="str">
        <f t="shared" si="5"/>
        <v>医療型児童発達支援</v>
      </c>
      <c r="BW223" s="13" t="s">
        <v>69</v>
      </c>
      <c r="BX223" s="11" t="str">
        <f t="shared" si="6"/>
        <v>医療型児童発達支援</v>
      </c>
      <c r="BY223" s="13" t="s">
        <v>69</v>
      </c>
      <c r="BZ223" s="5" t="str">
        <f t="shared" si="7"/>
        <v>医療型児童発達支援①,③</v>
      </c>
      <c r="CA223" s="12">
        <f t="shared" si="14"/>
        <v>172</v>
      </c>
      <c r="CB223" s="11" t="str">
        <f t="shared" si="8"/>
        <v>医療型児童発達支援</v>
      </c>
      <c r="CC223" s="13" t="s">
        <v>69</v>
      </c>
      <c r="CD223" s="11" t="str">
        <f t="shared" si="9"/>
        <v>医療型児童発達支援</v>
      </c>
      <c r="CE223" s="13" t="s">
        <v>69</v>
      </c>
      <c r="CF223" s="5" t="str">
        <f t="shared" si="10"/>
        <v>医療型児童発達支援⑤</v>
      </c>
      <c r="CG223" s="12">
        <v>172</v>
      </c>
      <c r="CH223" s="11" t="str">
        <f t="shared" si="11"/>
        <v>医療型児童発達支援</v>
      </c>
      <c r="CI223" s="13" t="s">
        <v>69</v>
      </c>
      <c r="CJ223" s="11" t="str">
        <f t="shared" si="12"/>
        <v>医療型児童発達支援</v>
      </c>
      <c r="CK223" s="13" t="s">
        <v>69</v>
      </c>
      <c r="CL223" s="3"/>
      <c r="CM223" s="5"/>
      <c r="CN223" s="10" t="str">
        <f t="shared" si="0"/>
        <v>放課後等デイサービス①</v>
      </c>
      <c r="CO223" s="10">
        <f t="shared" si="1"/>
        <v>257</v>
      </c>
      <c r="CP223" s="3"/>
      <c r="CQ223" s="10" t="s">
        <v>36</v>
      </c>
      <c r="CR223" s="10">
        <v>9</v>
      </c>
      <c r="CS223" s="3"/>
      <c r="CT223" s="3"/>
      <c r="CU223" s="3"/>
      <c r="CV223" s="3"/>
      <c r="CW223" s="3"/>
      <c r="CX223" s="3"/>
      <c r="CY223" s="3"/>
      <c r="CZ223" s="3"/>
    </row>
    <row r="224" spans="46:104">
      <c r="AT224" s="3"/>
      <c r="AU224" s="3"/>
      <c r="AV224" s="3"/>
      <c r="AW224" s="3"/>
      <c r="AX224" s="3"/>
      <c r="AY224" s="3"/>
      <c r="AZ224" s="3"/>
      <c r="BA224" s="3"/>
      <c r="BB224" s="3"/>
      <c r="BC224" s="10" t="s">
        <v>37</v>
      </c>
      <c r="BD224" s="5" t="s">
        <v>24</v>
      </c>
      <c r="BE224" s="5"/>
      <c r="BF224" s="5" t="s">
        <v>26</v>
      </c>
      <c r="BG224" s="5"/>
      <c r="BH224" s="5"/>
      <c r="BI224" s="5" t="s">
        <v>56</v>
      </c>
      <c r="BJ224" s="5"/>
      <c r="BK224" s="5"/>
      <c r="BL224" s="5" t="s">
        <v>57</v>
      </c>
      <c r="BM224" s="15"/>
      <c r="BN224" s="15"/>
      <c r="BO224" s="3"/>
      <c r="BP224" s="5" t="str">
        <f t="shared" si="2"/>
        <v>放課後等デイサービス①</v>
      </c>
      <c r="BQ224" s="12">
        <v>257</v>
      </c>
      <c r="BR224" s="11" t="str">
        <f t="shared" si="3"/>
        <v>放課後等デイサービス</v>
      </c>
      <c r="BS224" s="13" t="s">
        <v>69</v>
      </c>
      <c r="BT224" s="5" t="str">
        <f t="shared" si="4"/>
        <v>放課後等デイサービス③</v>
      </c>
      <c r="BU224" s="12">
        <f t="shared" si="13"/>
        <v>257</v>
      </c>
      <c r="BV224" s="11" t="str">
        <f t="shared" si="5"/>
        <v>放課後等デイサービス</v>
      </c>
      <c r="BW224" s="13" t="s">
        <v>69</v>
      </c>
      <c r="BX224" s="11" t="str">
        <f t="shared" si="6"/>
        <v>放課後等デイサービス</v>
      </c>
      <c r="BY224" s="13" t="s">
        <v>69</v>
      </c>
      <c r="BZ224" s="5" t="str">
        <f t="shared" si="7"/>
        <v>放課後等デイサービス①,③</v>
      </c>
      <c r="CA224" s="12">
        <f t="shared" si="14"/>
        <v>257</v>
      </c>
      <c r="CB224" s="11" t="str">
        <f t="shared" si="8"/>
        <v>放課後等デイサービス</v>
      </c>
      <c r="CC224" s="13" t="s">
        <v>69</v>
      </c>
      <c r="CD224" s="11" t="str">
        <f t="shared" si="9"/>
        <v>放課後等デイサービス</v>
      </c>
      <c r="CE224" s="13" t="s">
        <v>69</v>
      </c>
      <c r="CF224" s="5" t="str">
        <f t="shared" si="10"/>
        <v>放課後等デイサービス⑤</v>
      </c>
      <c r="CG224" s="12">
        <v>257</v>
      </c>
      <c r="CH224" s="11" t="str">
        <f t="shared" si="11"/>
        <v>放課後等デイサービス</v>
      </c>
      <c r="CI224" s="13" t="s">
        <v>69</v>
      </c>
      <c r="CJ224" s="11" t="str">
        <f t="shared" si="12"/>
        <v>放課後等デイサービス</v>
      </c>
      <c r="CK224" s="13" t="s">
        <v>69</v>
      </c>
      <c r="CL224" s="3"/>
      <c r="CM224" s="5"/>
      <c r="CN224" s="10" t="str">
        <f t="shared" si="0"/>
        <v>短期入所①</v>
      </c>
      <c r="CO224" s="10">
        <f t="shared" si="1"/>
        <v>146</v>
      </c>
      <c r="CP224" s="3"/>
      <c r="CQ224" s="10" t="s">
        <v>37</v>
      </c>
      <c r="CR224" s="10">
        <v>10</v>
      </c>
      <c r="CS224" s="3"/>
      <c r="CT224" s="3"/>
      <c r="CU224" s="3"/>
      <c r="CV224" s="3"/>
      <c r="CW224" s="3"/>
      <c r="CX224" s="3"/>
      <c r="CY224" s="3"/>
      <c r="CZ224" s="3"/>
    </row>
    <row r="225" spans="46:104">
      <c r="AT225" s="3"/>
      <c r="AU225" s="3"/>
      <c r="AV225" s="3"/>
      <c r="AW225" s="3"/>
      <c r="AX225" s="3"/>
      <c r="AY225" s="3"/>
      <c r="AZ225" s="3"/>
      <c r="BA225" s="3"/>
      <c r="BB225" s="3"/>
      <c r="BC225" s="10" t="s">
        <v>38</v>
      </c>
      <c r="BD225" s="5" t="s">
        <v>24</v>
      </c>
      <c r="BE225" s="5" t="s">
        <v>25</v>
      </c>
      <c r="BF225" s="5" t="s">
        <v>26</v>
      </c>
      <c r="BG225" s="5"/>
      <c r="BH225" s="5" t="s">
        <v>55</v>
      </c>
      <c r="BI225" s="5" t="s">
        <v>56</v>
      </c>
      <c r="BJ225" s="5"/>
      <c r="BK225" s="5"/>
      <c r="BL225" s="5"/>
      <c r="BM225" s="5"/>
      <c r="BN225" s="5"/>
      <c r="BO225" s="3"/>
      <c r="BP225" s="5" t="str">
        <f t="shared" si="2"/>
        <v>短期入所①</v>
      </c>
      <c r="BQ225" s="12">
        <v>146</v>
      </c>
      <c r="BR225" s="5" t="str">
        <f t="shared" si="3"/>
        <v>短期入所②</v>
      </c>
      <c r="BS225" s="12">
        <f>BQ225</f>
        <v>146</v>
      </c>
      <c r="BT225" s="5" t="str">
        <f t="shared" si="4"/>
        <v>短期入所③</v>
      </c>
      <c r="BU225" s="12">
        <f t="shared" si="13"/>
        <v>146</v>
      </c>
      <c r="BV225" s="11" t="str">
        <f t="shared" si="5"/>
        <v>短期入所</v>
      </c>
      <c r="BW225" s="13" t="s">
        <v>69</v>
      </c>
      <c r="BX225" s="5" t="str">
        <f t="shared" si="6"/>
        <v>短期入所①,②</v>
      </c>
      <c r="BY225" s="14">
        <f>BQ225</f>
        <v>146</v>
      </c>
      <c r="BZ225" s="5" t="str">
        <f t="shared" si="7"/>
        <v>短期入所①,③</v>
      </c>
      <c r="CA225" s="12">
        <f t="shared" si="14"/>
        <v>146</v>
      </c>
      <c r="CB225" s="11" t="str">
        <f t="shared" si="8"/>
        <v>短期入所</v>
      </c>
      <c r="CC225" s="13" t="s">
        <v>69</v>
      </c>
      <c r="CD225" s="11" t="str">
        <f t="shared" si="9"/>
        <v>短期入所</v>
      </c>
      <c r="CE225" s="13" t="s">
        <v>69</v>
      </c>
      <c r="CF225" s="11" t="str">
        <f t="shared" si="10"/>
        <v>短期入所</v>
      </c>
      <c r="CG225" s="13" t="s">
        <v>69</v>
      </c>
      <c r="CH225" s="11" t="str">
        <f t="shared" si="11"/>
        <v>短期入所</v>
      </c>
      <c r="CI225" s="13" t="s">
        <v>69</v>
      </c>
      <c r="CJ225" s="11" t="str">
        <f t="shared" si="12"/>
        <v>短期入所</v>
      </c>
      <c r="CK225" s="13" t="s">
        <v>69</v>
      </c>
      <c r="CL225" s="3"/>
      <c r="CM225" s="5"/>
      <c r="CN225" s="10" t="str">
        <f t="shared" si="0"/>
        <v>施設入所支援①</v>
      </c>
      <c r="CO225" s="10">
        <f t="shared" si="1"/>
        <v>1013</v>
      </c>
      <c r="CP225" s="3"/>
      <c r="CQ225" s="10" t="s">
        <v>38</v>
      </c>
      <c r="CR225" s="10">
        <v>11</v>
      </c>
      <c r="CS225" s="3"/>
      <c r="CT225" s="3"/>
      <c r="CU225" s="3"/>
      <c r="CV225" s="3"/>
      <c r="CW225" s="3"/>
      <c r="CX225" s="3"/>
      <c r="CY225" s="3"/>
      <c r="CZ225" s="3"/>
    </row>
    <row r="226" spans="46:104">
      <c r="AT226" s="3"/>
      <c r="AU226" s="3"/>
      <c r="AV226" s="3"/>
      <c r="AW226" s="3"/>
      <c r="AX226" s="3"/>
      <c r="AY226" s="3"/>
      <c r="AZ226" s="3"/>
      <c r="BA226" s="3"/>
      <c r="BB226" s="3"/>
      <c r="BC226" s="10" t="s">
        <v>39</v>
      </c>
      <c r="BD226" s="5" t="s">
        <v>24</v>
      </c>
      <c r="BE226" s="5" t="s">
        <v>25</v>
      </c>
      <c r="BF226" s="5"/>
      <c r="BG226" s="5" t="s">
        <v>27</v>
      </c>
      <c r="BH226" s="5" t="s">
        <v>55</v>
      </c>
      <c r="BI226" s="5"/>
      <c r="BJ226" s="15"/>
      <c r="BK226" s="15"/>
      <c r="BL226" s="5"/>
      <c r="BM226" s="5"/>
      <c r="BN226" s="5"/>
      <c r="BO226" s="3"/>
      <c r="BP226" s="5" t="str">
        <f t="shared" si="2"/>
        <v>施設入所支援①</v>
      </c>
      <c r="BQ226" s="12">
        <v>1013</v>
      </c>
      <c r="BR226" s="5" t="str">
        <f t="shared" si="3"/>
        <v>施設入所支援②</v>
      </c>
      <c r="BS226" s="12">
        <f t="shared" ref="BS226:BS239" si="15">BQ226</f>
        <v>1013</v>
      </c>
      <c r="BT226" s="11" t="str">
        <f t="shared" si="4"/>
        <v>施設入所支援</v>
      </c>
      <c r="BU226" s="13" t="s">
        <v>69</v>
      </c>
      <c r="BV226" s="5" t="str">
        <f t="shared" si="5"/>
        <v>施設入所支援④</v>
      </c>
      <c r="BW226" s="14">
        <f>BQ226</f>
        <v>1013</v>
      </c>
      <c r="BX226" s="5" t="str">
        <f t="shared" si="6"/>
        <v>施設入所支援①,②</v>
      </c>
      <c r="BY226" s="14">
        <f t="shared" ref="BY226:BY239" si="16">BQ226</f>
        <v>1013</v>
      </c>
      <c r="BZ226" s="11" t="str">
        <f t="shared" si="7"/>
        <v>施設入所支援</v>
      </c>
      <c r="CA226" s="13" t="s">
        <v>69</v>
      </c>
      <c r="CB226" s="11" t="str">
        <f t="shared" si="8"/>
        <v>施設入所支援</v>
      </c>
      <c r="CC226" s="13" t="s">
        <v>69</v>
      </c>
      <c r="CD226" s="11" t="str">
        <f t="shared" si="9"/>
        <v>施設入所支援</v>
      </c>
      <c r="CE226" s="13" t="s">
        <v>69</v>
      </c>
      <c r="CF226" s="11" t="str">
        <f t="shared" si="10"/>
        <v>施設入所支援</v>
      </c>
      <c r="CG226" s="13" t="s">
        <v>69</v>
      </c>
      <c r="CH226" s="11" t="str">
        <f t="shared" si="11"/>
        <v>施設入所支援</v>
      </c>
      <c r="CI226" s="13" t="s">
        <v>69</v>
      </c>
      <c r="CJ226" s="11" t="str">
        <f t="shared" si="12"/>
        <v>施設入所支援</v>
      </c>
      <c r="CK226" s="13" t="s">
        <v>69</v>
      </c>
      <c r="CL226" s="3"/>
      <c r="CM226" s="5"/>
      <c r="CN226" s="10" t="str">
        <f t="shared" si="0"/>
        <v>共同生活援助_介護サービス包括型①</v>
      </c>
      <c r="CO226" s="10">
        <f t="shared" si="1"/>
        <v>335</v>
      </c>
      <c r="CP226" s="3"/>
      <c r="CQ226" s="10" t="s">
        <v>39</v>
      </c>
      <c r="CR226" s="10">
        <v>12</v>
      </c>
      <c r="CS226" s="3"/>
      <c r="CT226" s="3"/>
      <c r="CU226" s="3"/>
      <c r="CV226" s="3"/>
      <c r="CW226" s="3"/>
      <c r="CX226" s="3"/>
      <c r="CY226" s="3"/>
      <c r="CZ226" s="3"/>
    </row>
    <row r="227" spans="46:104">
      <c r="AT227" s="3"/>
      <c r="AU227" s="3"/>
      <c r="AV227" s="3"/>
      <c r="AW227" s="3"/>
      <c r="AX227" s="3"/>
      <c r="AY227" s="3"/>
      <c r="AZ227" s="3"/>
      <c r="BA227" s="3"/>
      <c r="BB227" s="3"/>
      <c r="BC227" s="10" t="s">
        <v>73</v>
      </c>
      <c r="BD227" s="5" t="s">
        <v>24</v>
      </c>
      <c r="BE227" s="5" t="s">
        <v>25</v>
      </c>
      <c r="BF227" s="5"/>
      <c r="BG227" s="5" t="s">
        <v>27</v>
      </c>
      <c r="BH227" s="5" t="s">
        <v>55</v>
      </c>
      <c r="BI227" s="5"/>
      <c r="BJ227" s="15"/>
      <c r="BK227" s="15"/>
      <c r="BL227" s="5"/>
      <c r="BM227" s="5"/>
      <c r="BN227" s="5"/>
      <c r="BO227" s="3"/>
      <c r="BP227" s="5" t="str">
        <f t="shared" si="2"/>
        <v>共同生活援助_介護サービス包括型①</v>
      </c>
      <c r="BQ227" s="12">
        <v>335</v>
      </c>
      <c r="BR227" s="5" t="str">
        <f t="shared" si="3"/>
        <v>共同生活援助_介護サービス包括型②</v>
      </c>
      <c r="BS227" s="12">
        <f t="shared" si="15"/>
        <v>335</v>
      </c>
      <c r="BT227" s="11" t="str">
        <f t="shared" si="4"/>
        <v>共同生活援助_介護サービス包括型</v>
      </c>
      <c r="BU227" s="13" t="s">
        <v>69</v>
      </c>
      <c r="BV227" s="5" t="str">
        <f t="shared" si="5"/>
        <v>共同生活援助_介護サービス包括型④</v>
      </c>
      <c r="BW227" s="14">
        <f t="shared" ref="BW227:BW229" si="17">BQ227</f>
        <v>335</v>
      </c>
      <c r="BX227" s="5" t="str">
        <f t="shared" si="6"/>
        <v>共同生活援助_介護サービス包括型①,②</v>
      </c>
      <c r="BY227" s="14">
        <f t="shared" si="16"/>
        <v>335</v>
      </c>
      <c r="BZ227" s="11" t="str">
        <f t="shared" si="7"/>
        <v>共同生活援助_介護サービス包括型</v>
      </c>
      <c r="CA227" s="13" t="s">
        <v>69</v>
      </c>
      <c r="CB227" s="11" t="str">
        <f t="shared" si="8"/>
        <v>共同生活援助_介護サービス包括型</v>
      </c>
      <c r="CC227" s="13" t="s">
        <v>69</v>
      </c>
      <c r="CD227" s="11" t="str">
        <f t="shared" si="9"/>
        <v>共同生活援助_介護サービス包括型</v>
      </c>
      <c r="CE227" s="13" t="s">
        <v>69</v>
      </c>
      <c r="CF227" s="11" t="str">
        <f t="shared" si="10"/>
        <v>共同生活援助_介護サービス包括型</v>
      </c>
      <c r="CG227" s="13" t="s">
        <v>69</v>
      </c>
      <c r="CH227" s="11" t="str">
        <f t="shared" si="11"/>
        <v>共同生活援助_介護サービス包括型</v>
      </c>
      <c r="CI227" s="13" t="s">
        <v>69</v>
      </c>
      <c r="CJ227" s="11" t="str">
        <f t="shared" si="12"/>
        <v>共同生活援助_介護サービス包括型</v>
      </c>
      <c r="CK227" s="13" t="s">
        <v>69</v>
      </c>
      <c r="CL227" s="3"/>
      <c r="CM227" s="5"/>
      <c r="CN227" s="10" t="str">
        <f t="shared" si="0"/>
        <v>共同生活援助_日中サービス支援型①</v>
      </c>
      <c r="CO227" s="10">
        <f t="shared" si="1"/>
        <v>259</v>
      </c>
      <c r="CP227" s="3"/>
      <c r="CQ227" s="10" t="s">
        <v>73</v>
      </c>
      <c r="CR227" s="10">
        <v>13</v>
      </c>
      <c r="CS227" s="3"/>
      <c r="CT227" s="3"/>
      <c r="CU227" s="3"/>
      <c r="CV227" s="3"/>
      <c r="CW227" s="3"/>
      <c r="CX227" s="3"/>
      <c r="CY227" s="3"/>
      <c r="CZ227" s="3"/>
    </row>
    <row r="228" spans="46:104">
      <c r="AT228" s="3"/>
      <c r="AU228" s="3"/>
      <c r="AV228" s="3"/>
      <c r="AW228" s="3"/>
      <c r="AX228" s="3"/>
      <c r="AY228" s="3"/>
      <c r="AZ228" s="3"/>
      <c r="BA228" s="3"/>
      <c r="BB228" s="3"/>
      <c r="BC228" s="10" t="s">
        <v>74</v>
      </c>
      <c r="BD228" s="5" t="s">
        <v>24</v>
      </c>
      <c r="BE228" s="5" t="s">
        <v>25</v>
      </c>
      <c r="BF228" s="5"/>
      <c r="BG228" s="5" t="s">
        <v>27</v>
      </c>
      <c r="BH228" s="5" t="s">
        <v>55</v>
      </c>
      <c r="BI228" s="5"/>
      <c r="BJ228" s="15"/>
      <c r="BK228" s="15"/>
      <c r="BL228" s="5"/>
      <c r="BM228" s="5"/>
      <c r="BN228" s="5"/>
      <c r="BO228" s="3"/>
      <c r="BP228" s="5" t="str">
        <f t="shared" si="2"/>
        <v>共同生活援助_日中サービス支援型①</v>
      </c>
      <c r="BQ228" s="12">
        <v>259</v>
      </c>
      <c r="BR228" s="5" t="str">
        <f t="shared" si="3"/>
        <v>共同生活援助_日中サービス支援型②</v>
      </c>
      <c r="BS228" s="12">
        <f t="shared" si="15"/>
        <v>259</v>
      </c>
      <c r="BT228" s="11" t="str">
        <f t="shared" si="4"/>
        <v>共同生活援助_日中サービス支援型</v>
      </c>
      <c r="BU228" s="13" t="s">
        <v>69</v>
      </c>
      <c r="BV228" s="5" t="str">
        <f t="shared" si="5"/>
        <v>共同生活援助_日中サービス支援型④</v>
      </c>
      <c r="BW228" s="14">
        <f t="shared" si="17"/>
        <v>259</v>
      </c>
      <c r="BX228" s="5" t="str">
        <f t="shared" si="6"/>
        <v>共同生活援助_日中サービス支援型①,②</v>
      </c>
      <c r="BY228" s="14">
        <f t="shared" si="16"/>
        <v>259</v>
      </c>
      <c r="BZ228" s="11" t="str">
        <f t="shared" si="7"/>
        <v>共同生活援助_日中サービス支援型</v>
      </c>
      <c r="CA228" s="13" t="s">
        <v>69</v>
      </c>
      <c r="CB228" s="11" t="str">
        <f t="shared" si="8"/>
        <v>共同生活援助_日中サービス支援型</v>
      </c>
      <c r="CC228" s="13" t="s">
        <v>69</v>
      </c>
      <c r="CD228" s="11" t="str">
        <f t="shared" si="9"/>
        <v>共同生活援助_日中サービス支援型</v>
      </c>
      <c r="CE228" s="13" t="s">
        <v>69</v>
      </c>
      <c r="CF228" s="11" t="str">
        <f t="shared" si="10"/>
        <v>共同生活援助_日中サービス支援型</v>
      </c>
      <c r="CG228" s="13" t="s">
        <v>69</v>
      </c>
      <c r="CH228" s="11" t="str">
        <f t="shared" si="11"/>
        <v>共同生活援助_日中サービス支援型</v>
      </c>
      <c r="CI228" s="13" t="s">
        <v>69</v>
      </c>
      <c r="CJ228" s="11" t="str">
        <f t="shared" si="12"/>
        <v>共同生活援助_日中サービス支援型</v>
      </c>
      <c r="CK228" s="13" t="s">
        <v>69</v>
      </c>
      <c r="CL228" s="3"/>
      <c r="CM228" s="5"/>
      <c r="CN228" s="10" t="str">
        <f t="shared" si="0"/>
        <v>共同生活援助_外部サービス利用型①</v>
      </c>
      <c r="CO228" s="10">
        <f t="shared" si="1"/>
        <v>150</v>
      </c>
      <c r="CP228" s="3"/>
      <c r="CQ228" s="10" t="s">
        <v>74</v>
      </c>
      <c r="CR228" s="10">
        <v>14</v>
      </c>
      <c r="CS228" s="3"/>
      <c r="CT228" s="3"/>
      <c r="CU228" s="3"/>
      <c r="CV228" s="3"/>
      <c r="CW228" s="3"/>
      <c r="CX228" s="3"/>
      <c r="CY228" s="3"/>
      <c r="CZ228" s="3"/>
    </row>
    <row r="229" spans="46:104">
      <c r="AT229" s="3"/>
      <c r="AU229" s="3"/>
      <c r="AV229" s="3"/>
      <c r="AW229" s="3"/>
      <c r="AX229" s="3"/>
      <c r="AY229" s="3"/>
      <c r="AZ229" s="3"/>
      <c r="BA229" s="3"/>
      <c r="BB229" s="3"/>
      <c r="BC229" s="10" t="s">
        <v>75</v>
      </c>
      <c r="BD229" s="5" t="s">
        <v>24</v>
      </c>
      <c r="BE229" s="5" t="s">
        <v>25</v>
      </c>
      <c r="BF229" s="5"/>
      <c r="BG229" s="5" t="s">
        <v>27</v>
      </c>
      <c r="BH229" s="5" t="s">
        <v>55</v>
      </c>
      <c r="BI229" s="5"/>
      <c r="BJ229" s="15"/>
      <c r="BK229" s="15"/>
      <c r="BL229" s="5"/>
      <c r="BM229" s="5"/>
      <c r="BN229" s="5"/>
      <c r="BO229" s="3"/>
      <c r="BP229" s="5" t="str">
        <f t="shared" si="2"/>
        <v>共同生活援助_外部サービス利用型①</v>
      </c>
      <c r="BQ229" s="12">
        <v>150</v>
      </c>
      <c r="BR229" s="5" t="str">
        <f t="shared" si="3"/>
        <v>共同生活援助_外部サービス利用型②</v>
      </c>
      <c r="BS229" s="12">
        <f t="shared" si="15"/>
        <v>150</v>
      </c>
      <c r="BT229" s="11" t="str">
        <f t="shared" si="4"/>
        <v>共同生活援助_外部サービス利用型</v>
      </c>
      <c r="BU229" s="13" t="s">
        <v>69</v>
      </c>
      <c r="BV229" s="5" t="str">
        <f t="shared" si="5"/>
        <v>共同生活援助_外部サービス利用型④</v>
      </c>
      <c r="BW229" s="14">
        <f t="shared" si="17"/>
        <v>150</v>
      </c>
      <c r="BX229" s="5" t="str">
        <f t="shared" si="6"/>
        <v>共同生活援助_外部サービス利用型①,②</v>
      </c>
      <c r="BY229" s="14">
        <f t="shared" si="16"/>
        <v>150</v>
      </c>
      <c r="BZ229" s="11" t="str">
        <f t="shared" si="7"/>
        <v>共同生活援助_外部サービス利用型</v>
      </c>
      <c r="CA229" s="13" t="s">
        <v>69</v>
      </c>
      <c r="CB229" s="11" t="str">
        <f t="shared" si="8"/>
        <v>共同生活援助_外部サービス利用型</v>
      </c>
      <c r="CC229" s="13" t="s">
        <v>69</v>
      </c>
      <c r="CD229" s="11" t="str">
        <f t="shared" si="9"/>
        <v>共同生活援助_外部サービス利用型</v>
      </c>
      <c r="CE229" s="13" t="s">
        <v>69</v>
      </c>
      <c r="CF229" s="11" t="str">
        <f t="shared" si="10"/>
        <v>共同生活援助_外部サービス利用型</v>
      </c>
      <c r="CG229" s="13" t="s">
        <v>69</v>
      </c>
      <c r="CH229" s="11" t="str">
        <f t="shared" si="11"/>
        <v>共同生活援助_外部サービス利用型</v>
      </c>
      <c r="CI229" s="13" t="s">
        <v>69</v>
      </c>
      <c r="CJ229" s="11" t="str">
        <f t="shared" si="12"/>
        <v>共同生活援助_外部サービス利用型</v>
      </c>
      <c r="CK229" s="13" t="s">
        <v>69</v>
      </c>
      <c r="CL229" s="3"/>
      <c r="CM229" s="5"/>
      <c r="CN229" s="10" t="str">
        <f t="shared" si="0"/>
        <v>福祉型障害児入所施設①</v>
      </c>
      <c r="CO229" s="10">
        <f t="shared" si="1"/>
        <v>985</v>
      </c>
      <c r="CP229" s="3"/>
      <c r="CQ229" s="10" t="s">
        <v>75</v>
      </c>
      <c r="CR229" s="10">
        <v>15</v>
      </c>
      <c r="CS229" s="3"/>
      <c r="CT229" s="3"/>
      <c r="CU229" s="3"/>
      <c r="CV229" s="3"/>
      <c r="CW229" s="3"/>
      <c r="CX229" s="3"/>
      <c r="CY229" s="3"/>
      <c r="CZ229" s="3"/>
    </row>
    <row r="230" spans="46:104">
      <c r="AT230" s="3"/>
      <c r="AU230" s="3"/>
      <c r="AV230" s="3"/>
      <c r="AW230" s="3"/>
      <c r="AX230" s="3"/>
      <c r="AY230" s="3"/>
      <c r="AZ230" s="3"/>
      <c r="BA230" s="3"/>
      <c r="BB230" s="3"/>
      <c r="BC230" s="10" t="s">
        <v>40</v>
      </c>
      <c r="BD230" s="5" t="s">
        <v>24</v>
      </c>
      <c r="BE230" s="5" t="s">
        <v>25</v>
      </c>
      <c r="BF230" s="5"/>
      <c r="BG230" s="5"/>
      <c r="BH230" s="5" t="s">
        <v>55</v>
      </c>
      <c r="BI230" s="5"/>
      <c r="BJ230" s="5"/>
      <c r="BK230" s="5"/>
      <c r="BL230" s="5"/>
      <c r="BM230" s="5"/>
      <c r="BN230" s="5"/>
      <c r="BO230" s="3"/>
      <c r="BP230" s="5" t="str">
        <f t="shared" si="2"/>
        <v>福祉型障害児入所施設①</v>
      </c>
      <c r="BQ230" s="12">
        <v>985</v>
      </c>
      <c r="BR230" s="5" t="str">
        <f t="shared" si="3"/>
        <v>福祉型障害児入所施設②</v>
      </c>
      <c r="BS230" s="12">
        <f t="shared" si="15"/>
        <v>985</v>
      </c>
      <c r="BT230" s="11" t="str">
        <f t="shared" si="4"/>
        <v>福祉型障害児入所施設</v>
      </c>
      <c r="BU230" s="13" t="s">
        <v>69</v>
      </c>
      <c r="BV230" s="11" t="str">
        <f t="shared" si="5"/>
        <v>福祉型障害児入所施設</v>
      </c>
      <c r="BW230" s="13" t="s">
        <v>69</v>
      </c>
      <c r="BX230" s="5" t="str">
        <f t="shared" si="6"/>
        <v>福祉型障害児入所施設①,②</v>
      </c>
      <c r="BY230" s="14">
        <f t="shared" si="16"/>
        <v>985</v>
      </c>
      <c r="BZ230" s="11" t="str">
        <f t="shared" si="7"/>
        <v>福祉型障害児入所施設</v>
      </c>
      <c r="CA230" s="13" t="s">
        <v>69</v>
      </c>
      <c r="CB230" s="11" t="str">
        <f t="shared" si="8"/>
        <v>福祉型障害児入所施設</v>
      </c>
      <c r="CC230" s="13" t="s">
        <v>69</v>
      </c>
      <c r="CD230" s="11" t="str">
        <f t="shared" si="9"/>
        <v>福祉型障害児入所施設</v>
      </c>
      <c r="CE230" s="13" t="s">
        <v>69</v>
      </c>
      <c r="CF230" s="11" t="str">
        <f t="shared" si="10"/>
        <v>福祉型障害児入所施設</v>
      </c>
      <c r="CG230" s="13" t="s">
        <v>69</v>
      </c>
      <c r="CH230" s="11" t="str">
        <f t="shared" si="11"/>
        <v>福祉型障害児入所施設</v>
      </c>
      <c r="CI230" s="13" t="s">
        <v>69</v>
      </c>
      <c r="CJ230" s="11" t="str">
        <f t="shared" si="12"/>
        <v>福祉型障害児入所施設</v>
      </c>
      <c r="CK230" s="13" t="s">
        <v>69</v>
      </c>
      <c r="CL230" s="3"/>
      <c r="CM230" s="5"/>
      <c r="CN230" s="10" t="str">
        <f t="shared" si="0"/>
        <v>医療型障害児入所施設①</v>
      </c>
      <c r="CO230" s="10">
        <f t="shared" si="1"/>
        <v>529</v>
      </c>
      <c r="CP230" s="3"/>
      <c r="CQ230" s="10" t="s">
        <v>40</v>
      </c>
      <c r="CR230" s="10">
        <v>16</v>
      </c>
      <c r="CS230" s="3"/>
      <c r="CT230" s="3"/>
      <c r="CU230" s="3"/>
      <c r="CV230" s="3"/>
      <c r="CW230" s="3"/>
      <c r="CX230" s="3"/>
      <c r="CY230" s="3"/>
      <c r="CZ230" s="3"/>
    </row>
    <row r="231" spans="46:104">
      <c r="AT231" s="3"/>
      <c r="AU231" s="3"/>
      <c r="AV231" s="3"/>
      <c r="AW231" s="3"/>
      <c r="AX231" s="3"/>
      <c r="AY231" s="3"/>
      <c r="AZ231" s="3"/>
      <c r="BA231" s="3"/>
      <c r="BB231" s="3"/>
      <c r="BC231" s="10" t="s">
        <v>41</v>
      </c>
      <c r="BD231" s="5" t="s">
        <v>24</v>
      </c>
      <c r="BE231" s="5" t="s">
        <v>25</v>
      </c>
      <c r="BF231" s="5"/>
      <c r="BG231" s="5"/>
      <c r="BH231" s="5" t="s">
        <v>55</v>
      </c>
      <c r="BI231" s="5"/>
      <c r="BJ231" s="5"/>
      <c r="BK231" s="5"/>
      <c r="BL231" s="5"/>
      <c r="BM231" s="5"/>
      <c r="BN231" s="5"/>
      <c r="BO231" s="3"/>
      <c r="BP231" s="5" t="str">
        <f t="shared" si="2"/>
        <v>医療型障害児入所施設①</v>
      </c>
      <c r="BQ231" s="12">
        <v>529</v>
      </c>
      <c r="BR231" s="5" t="str">
        <f t="shared" si="3"/>
        <v>医療型障害児入所施設②</v>
      </c>
      <c r="BS231" s="12">
        <f t="shared" si="15"/>
        <v>529</v>
      </c>
      <c r="BT231" s="11" t="str">
        <f t="shared" si="4"/>
        <v>医療型障害児入所施設</v>
      </c>
      <c r="BU231" s="13" t="s">
        <v>69</v>
      </c>
      <c r="BV231" s="11" t="str">
        <f t="shared" si="5"/>
        <v>医療型障害児入所施設</v>
      </c>
      <c r="BW231" s="13" t="s">
        <v>69</v>
      </c>
      <c r="BX231" s="5" t="str">
        <f t="shared" si="6"/>
        <v>医療型障害児入所施設①,②</v>
      </c>
      <c r="BY231" s="14">
        <f t="shared" si="16"/>
        <v>529</v>
      </c>
      <c r="BZ231" s="11" t="str">
        <f t="shared" si="7"/>
        <v>医療型障害児入所施設</v>
      </c>
      <c r="CA231" s="13" t="s">
        <v>69</v>
      </c>
      <c r="CB231" s="11" t="str">
        <f t="shared" si="8"/>
        <v>医療型障害児入所施設</v>
      </c>
      <c r="CC231" s="13" t="s">
        <v>69</v>
      </c>
      <c r="CD231" s="11" t="str">
        <f t="shared" si="9"/>
        <v>医療型障害児入所施設</v>
      </c>
      <c r="CE231" s="13" t="s">
        <v>69</v>
      </c>
      <c r="CF231" s="11" t="str">
        <f t="shared" si="10"/>
        <v>医療型障害児入所施設</v>
      </c>
      <c r="CG231" s="13" t="s">
        <v>69</v>
      </c>
      <c r="CH231" s="11" t="str">
        <f t="shared" si="11"/>
        <v>医療型障害児入所施設</v>
      </c>
      <c r="CI231" s="13" t="s">
        <v>69</v>
      </c>
      <c r="CJ231" s="11" t="str">
        <f t="shared" si="12"/>
        <v>医療型障害児入所施設</v>
      </c>
      <c r="CK231" s="13" t="s">
        <v>69</v>
      </c>
      <c r="CL231" s="3"/>
      <c r="CM231" s="5"/>
      <c r="CN231" s="10" t="str">
        <f t="shared" si="0"/>
        <v>居宅介護①</v>
      </c>
      <c r="CO231" s="10">
        <f t="shared" si="1"/>
        <v>107</v>
      </c>
      <c r="CP231" s="3"/>
      <c r="CQ231" s="10" t="s">
        <v>41</v>
      </c>
      <c r="CR231" s="10">
        <v>17</v>
      </c>
      <c r="CS231" s="3"/>
      <c r="CT231" s="3"/>
      <c r="CU231" s="3"/>
      <c r="CV231" s="3"/>
      <c r="CW231" s="3"/>
      <c r="CX231" s="3"/>
      <c r="CY231" s="3"/>
      <c r="CZ231" s="3"/>
    </row>
    <row r="232" spans="46:104">
      <c r="AT232" s="3"/>
      <c r="AU232" s="3"/>
      <c r="AV232" s="3"/>
      <c r="AW232" s="3"/>
      <c r="AX232" s="3"/>
      <c r="AY232" s="3"/>
      <c r="AZ232" s="3"/>
      <c r="BA232" s="3"/>
      <c r="BB232" s="3"/>
      <c r="BC232" s="10" t="s">
        <v>42</v>
      </c>
      <c r="BD232" s="5" t="s">
        <v>24</v>
      </c>
      <c r="BE232" s="5" t="s">
        <v>25</v>
      </c>
      <c r="BF232" s="5"/>
      <c r="BG232" s="5"/>
      <c r="BH232" s="5" t="s">
        <v>55</v>
      </c>
      <c r="BI232" s="5"/>
      <c r="BJ232" s="5"/>
      <c r="BK232" s="5"/>
      <c r="BL232" s="5"/>
      <c r="BM232" s="5"/>
      <c r="BN232" s="5"/>
      <c r="BO232" s="3"/>
      <c r="BP232" s="5" t="str">
        <f t="shared" si="2"/>
        <v>居宅介護①</v>
      </c>
      <c r="BQ232" s="12">
        <v>107</v>
      </c>
      <c r="BR232" s="5" t="str">
        <f t="shared" si="3"/>
        <v>居宅介護②</v>
      </c>
      <c r="BS232" s="12">
        <f t="shared" si="15"/>
        <v>107</v>
      </c>
      <c r="BT232" s="11" t="str">
        <f t="shared" si="4"/>
        <v>居宅介護</v>
      </c>
      <c r="BU232" s="13" t="s">
        <v>69</v>
      </c>
      <c r="BV232" s="11" t="str">
        <f t="shared" si="5"/>
        <v>居宅介護</v>
      </c>
      <c r="BW232" s="13" t="s">
        <v>69</v>
      </c>
      <c r="BX232" s="5" t="str">
        <f t="shared" si="6"/>
        <v>居宅介護①,②</v>
      </c>
      <c r="BY232" s="14">
        <f t="shared" si="16"/>
        <v>107</v>
      </c>
      <c r="BZ232" s="11" t="str">
        <f t="shared" si="7"/>
        <v>居宅介護</v>
      </c>
      <c r="CA232" s="13" t="s">
        <v>69</v>
      </c>
      <c r="CB232" s="11" t="str">
        <f t="shared" si="8"/>
        <v>居宅介護</v>
      </c>
      <c r="CC232" s="13" t="s">
        <v>69</v>
      </c>
      <c r="CD232" s="11" t="str">
        <f t="shared" si="9"/>
        <v>居宅介護</v>
      </c>
      <c r="CE232" s="13" t="s">
        <v>69</v>
      </c>
      <c r="CF232" s="11" t="str">
        <f t="shared" si="10"/>
        <v>居宅介護</v>
      </c>
      <c r="CG232" s="13" t="s">
        <v>69</v>
      </c>
      <c r="CH232" s="11" t="str">
        <f t="shared" si="11"/>
        <v>居宅介護</v>
      </c>
      <c r="CI232" s="13" t="s">
        <v>69</v>
      </c>
      <c r="CJ232" s="11" t="str">
        <f t="shared" si="12"/>
        <v>居宅介護</v>
      </c>
      <c r="CK232" s="13" t="s">
        <v>69</v>
      </c>
      <c r="CL232" s="3"/>
      <c r="CM232" s="5"/>
      <c r="CN232" s="10" t="str">
        <f t="shared" si="0"/>
        <v>重度訪問介護①</v>
      </c>
      <c r="CO232" s="10">
        <f t="shared" si="1"/>
        <v>175</v>
      </c>
      <c r="CP232" s="3"/>
      <c r="CQ232" s="10" t="s">
        <v>42</v>
      </c>
      <c r="CR232" s="10">
        <v>18</v>
      </c>
      <c r="CS232" s="3"/>
      <c r="CT232" s="3"/>
      <c r="CU232" s="3"/>
      <c r="CV232" s="3"/>
      <c r="CW232" s="3"/>
      <c r="CX232" s="3"/>
      <c r="CY232" s="3"/>
      <c r="CZ232" s="3"/>
    </row>
    <row r="233" spans="46:104">
      <c r="AT233" s="3"/>
      <c r="AU233" s="3"/>
      <c r="AV233" s="3"/>
      <c r="AW233" s="3"/>
      <c r="AX233" s="3"/>
      <c r="AY233" s="3"/>
      <c r="AZ233" s="3"/>
      <c r="BA233" s="3"/>
      <c r="BB233" s="3"/>
      <c r="BC233" s="10" t="s">
        <v>43</v>
      </c>
      <c r="BD233" s="5" t="s">
        <v>24</v>
      </c>
      <c r="BE233" s="5" t="s">
        <v>25</v>
      </c>
      <c r="BF233" s="5"/>
      <c r="BG233" s="5"/>
      <c r="BH233" s="5" t="s">
        <v>55</v>
      </c>
      <c r="BI233" s="5"/>
      <c r="BJ233" s="5"/>
      <c r="BK233" s="5"/>
      <c r="BL233" s="5"/>
      <c r="BM233" s="5"/>
      <c r="BN233" s="5"/>
      <c r="BO233" s="3"/>
      <c r="BP233" s="5" t="str">
        <f t="shared" si="2"/>
        <v>重度訪問介護①</v>
      </c>
      <c r="BQ233" s="12">
        <v>175</v>
      </c>
      <c r="BR233" s="5" t="str">
        <f t="shared" si="3"/>
        <v>重度訪問介護②</v>
      </c>
      <c r="BS233" s="12">
        <f t="shared" si="15"/>
        <v>175</v>
      </c>
      <c r="BT233" s="11" t="str">
        <f t="shared" si="4"/>
        <v>重度訪問介護</v>
      </c>
      <c r="BU233" s="13" t="s">
        <v>69</v>
      </c>
      <c r="BV233" s="11" t="str">
        <f t="shared" si="5"/>
        <v>重度訪問介護</v>
      </c>
      <c r="BW233" s="13" t="s">
        <v>69</v>
      </c>
      <c r="BX233" s="5" t="str">
        <f t="shared" si="6"/>
        <v>重度訪問介護①,②</v>
      </c>
      <c r="BY233" s="14">
        <f t="shared" si="16"/>
        <v>175</v>
      </c>
      <c r="BZ233" s="11" t="str">
        <f t="shared" si="7"/>
        <v>重度訪問介護</v>
      </c>
      <c r="CA233" s="13" t="s">
        <v>69</v>
      </c>
      <c r="CB233" s="11" t="str">
        <f t="shared" si="8"/>
        <v>重度訪問介護</v>
      </c>
      <c r="CC233" s="13" t="s">
        <v>69</v>
      </c>
      <c r="CD233" s="11" t="str">
        <f t="shared" si="9"/>
        <v>重度訪問介護</v>
      </c>
      <c r="CE233" s="13" t="s">
        <v>69</v>
      </c>
      <c r="CF233" s="11" t="str">
        <f t="shared" si="10"/>
        <v>重度訪問介護</v>
      </c>
      <c r="CG233" s="13" t="s">
        <v>69</v>
      </c>
      <c r="CH233" s="11" t="str">
        <f t="shared" si="11"/>
        <v>重度訪問介護</v>
      </c>
      <c r="CI233" s="13" t="s">
        <v>69</v>
      </c>
      <c r="CJ233" s="11" t="str">
        <f t="shared" si="12"/>
        <v>重度訪問介護</v>
      </c>
      <c r="CK233" s="13" t="s">
        <v>69</v>
      </c>
      <c r="CL233" s="3"/>
      <c r="CM233" s="5"/>
      <c r="CN233" s="10" t="str">
        <f t="shared" si="0"/>
        <v>同行援護①</v>
      </c>
      <c r="CO233" s="10">
        <f t="shared" si="1"/>
        <v>60</v>
      </c>
      <c r="CP233" s="3"/>
      <c r="CQ233" s="10" t="s">
        <v>43</v>
      </c>
      <c r="CR233" s="10">
        <v>19</v>
      </c>
      <c r="CS233" s="3"/>
      <c r="CT233" s="3"/>
      <c r="CU233" s="3"/>
      <c r="CV233" s="3"/>
      <c r="CW233" s="3"/>
      <c r="CX233" s="3"/>
      <c r="CY233" s="3"/>
      <c r="CZ233" s="3"/>
    </row>
    <row r="234" spans="46:104">
      <c r="AT234" s="3"/>
      <c r="AU234" s="3"/>
      <c r="AV234" s="3"/>
      <c r="AW234" s="3"/>
      <c r="AX234" s="3"/>
      <c r="AY234" s="3"/>
      <c r="AZ234" s="3"/>
      <c r="BA234" s="3"/>
      <c r="BB234" s="3"/>
      <c r="BC234" s="10" t="s">
        <v>44</v>
      </c>
      <c r="BD234" s="5" t="s">
        <v>24</v>
      </c>
      <c r="BE234" s="5" t="s">
        <v>25</v>
      </c>
      <c r="BF234" s="5"/>
      <c r="BG234" s="5"/>
      <c r="BH234" s="5" t="s">
        <v>55</v>
      </c>
      <c r="BI234" s="5"/>
      <c r="BJ234" s="5"/>
      <c r="BK234" s="5"/>
      <c r="BL234" s="5"/>
      <c r="BM234" s="5"/>
      <c r="BN234" s="5"/>
      <c r="BO234" s="3"/>
      <c r="BP234" s="5" t="str">
        <f t="shared" si="2"/>
        <v>同行援護①</v>
      </c>
      <c r="BQ234" s="12">
        <v>60</v>
      </c>
      <c r="BR234" s="5" t="str">
        <f t="shared" si="3"/>
        <v>同行援護②</v>
      </c>
      <c r="BS234" s="12">
        <f t="shared" si="15"/>
        <v>60</v>
      </c>
      <c r="BT234" s="11" t="str">
        <f t="shared" si="4"/>
        <v>同行援護</v>
      </c>
      <c r="BU234" s="13" t="s">
        <v>69</v>
      </c>
      <c r="BV234" s="11" t="str">
        <f t="shared" si="5"/>
        <v>同行援護</v>
      </c>
      <c r="BW234" s="13" t="s">
        <v>69</v>
      </c>
      <c r="BX234" s="5" t="str">
        <f t="shared" si="6"/>
        <v>同行援護①,②</v>
      </c>
      <c r="BY234" s="14">
        <f t="shared" si="16"/>
        <v>60</v>
      </c>
      <c r="BZ234" s="11" t="str">
        <f t="shared" si="7"/>
        <v>同行援護</v>
      </c>
      <c r="CA234" s="13" t="s">
        <v>69</v>
      </c>
      <c r="CB234" s="11" t="str">
        <f t="shared" si="8"/>
        <v>同行援護</v>
      </c>
      <c r="CC234" s="13" t="s">
        <v>69</v>
      </c>
      <c r="CD234" s="11" t="str">
        <f t="shared" si="9"/>
        <v>同行援護</v>
      </c>
      <c r="CE234" s="13" t="s">
        <v>69</v>
      </c>
      <c r="CF234" s="11" t="str">
        <f t="shared" si="10"/>
        <v>同行援護</v>
      </c>
      <c r="CG234" s="13" t="s">
        <v>69</v>
      </c>
      <c r="CH234" s="11" t="str">
        <f t="shared" si="11"/>
        <v>同行援護</v>
      </c>
      <c r="CI234" s="13" t="s">
        <v>69</v>
      </c>
      <c r="CJ234" s="11" t="str">
        <f t="shared" si="12"/>
        <v>同行援護</v>
      </c>
      <c r="CK234" s="13" t="s">
        <v>69</v>
      </c>
      <c r="CL234" s="3"/>
      <c r="CM234" s="5"/>
      <c r="CN234" s="10" t="str">
        <f t="shared" si="0"/>
        <v>行動援護①</v>
      </c>
      <c r="CO234" s="10">
        <f t="shared" si="1"/>
        <v>106</v>
      </c>
      <c r="CP234" s="3"/>
      <c r="CQ234" s="10" t="s">
        <v>44</v>
      </c>
      <c r="CR234" s="10">
        <v>20</v>
      </c>
      <c r="CS234" s="3"/>
      <c r="CT234" s="3"/>
      <c r="CU234" s="3"/>
      <c r="CV234" s="3"/>
      <c r="CW234" s="3"/>
      <c r="CX234" s="3"/>
      <c r="CY234" s="3"/>
      <c r="CZ234" s="3"/>
    </row>
    <row r="235" spans="46:104">
      <c r="AT235" s="3"/>
      <c r="AU235" s="3"/>
      <c r="AV235" s="3"/>
      <c r="AW235" s="3"/>
      <c r="AX235" s="3"/>
      <c r="AY235" s="3"/>
      <c r="AZ235" s="3"/>
      <c r="BA235" s="3"/>
      <c r="BB235" s="3"/>
      <c r="BC235" s="10" t="s">
        <v>45</v>
      </c>
      <c r="BD235" s="5" t="s">
        <v>24</v>
      </c>
      <c r="BE235" s="5" t="s">
        <v>25</v>
      </c>
      <c r="BF235" s="5"/>
      <c r="BG235" s="5"/>
      <c r="BH235" s="5" t="s">
        <v>55</v>
      </c>
      <c r="BI235" s="5"/>
      <c r="BJ235" s="5"/>
      <c r="BK235" s="5"/>
      <c r="BL235" s="5"/>
      <c r="BM235" s="5"/>
      <c r="BN235" s="5"/>
      <c r="BO235" s="3"/>
      <c r="BP235" s="5" t="str">
        <f t="shared" si="2"/>
        <v>行動援護①</v>
      </c>
      <c r="BQ235" s="12">
        <v>106</v>
      </c>
      <c r="BR235" s="5" t="str">
        <f t="shared" si="3"/>
        <v>行動援護②</v>
      </c>
      <c r="BS235" s="12">
        <f t="shared" si="15"/>
        <v>106</v>
      </c>
      <c r="BT235" s="11" t="str">
        <f t="shared" si="4"/>
        <v>行動援護</v>
      </c>
      <c r="BU235" s="13" t="s">
        <v>69</v>
      </c>
      <c r="BV235" s="11" t="str">
        <f t="shared" si="5"/>
        <v>行動援護</v>
      </c>
      <c r="BW235" s="13" t="s">
        <v>69</v>
      </c>
      <c r="BX235" s="5" t="str">
        <f t="shared" si="6"/>
        <v>行動援護①,②</v>
      </c>
      <c r="BY235" s="14">
        <f t="shared" si="16"/>
        <v>106</v>
      </c>
      <c r="BZ235" s="11" t="str">
        <f t="shared" si="7"/>
        <v>行動援護</v>
      </c>
      <c r="CA235" s="13" t="s">
        <v>69</v>
      </c>
      <c r="CB235" s="11" t="str">
        <f t="shared" si="8"/>
        <v>行動援護</v>
      </c>
      <c r="CC235" s="13" t="s">
        <v>69</v>
      </c>
      <c r="CD235" s="11" t="str">
        <f t="shared" si="9"/>
        <v>行動援護</v>
      </c>
      <c r="CE235" s="13" t="s">
        <v>69</v>
      </c>
      <c r="CF235" s="11" t="str">
        <f t="shared" si="10"/>
        <v>行動援護</v>
      </c>
      <c r="CG235" s="13" t="s">
        <v>69</v>
      </c>
      <c r="CH235" s="11" t="str">
        <f t="shared" si="11"/>
        <v>行動援護</v>
      </c>
      <c r="CI235" s="13" t="s">
        <v>69</v>
      </c>
      <c r="CJ235" s="11" t="str">
        <f t="shared" si="12"/>
        <v>行動援護</v>
      </c>
      <c r="CK235" s="13" t="s">
        <v>69</v>
      </c>
      <c r="CL235" s="3"/>
      <c r="CM235" s="5"/>
      <c r="CN235" s="10" t="str">
        <f t="shared" si="0"/>
        <v>就労定着支援①</v>
      </c>
      <c r="CO235" s="10">
        <f t="shared" si="1"/>
        <v>35</v>
      </c>
      <c r="CP235" s="3"/>
      <c r="CQ235" s="10" t="s">
        <v>45</v>
      </c>
      <c r="CR235" s="10">
        <v>21</v>
      </c>
      <c r="CS235" s="3"/>
      <c r="CT235" s="3"/>
      <c r="CU235" s="3"/>
      <c r="CV235" s="3"/>
      <c r="CW235" s="3"/>
      <c r="CX235" s="3"/>
      <c r="CY235" s="3"/>
      <c r="CZ235" s="3"/>
    </row>
    <row r="236" spans="46:104">
      <c r="AT236" s="3"/>
      <c r="AU236" s="35"/>
      <c r="AV236" s="3"/>
      <c r="AW236" s="3"/>
      <c r="AX236" s="3"/>
      <c r="AY236" s="3"/>
      <c r="AZ236" s="3"/>
      <c r="BA236" s="3"/>
      <c r="BB236" s="3"/>
      <c r="BC236" s="10" t="s">
        <v>33</v>
      </c>
      <c r="BD236" s="5" t="s">
        <v>24</v>
      </c>
      <c r="BE236" s="5" t="s">
        <v>25</v>
      </c>
      <c r="BF236" s="5"/>
      <c r="BG236" s="5"/>
      <c r="BH236" s="5" t="s">
        <v>55</v>
      </c>
      <c r="BI236" s="5"/>
      <c r="BJ236" s="5"/>
      <c r="BK236" s="5"/>
      <c r="BL236" s="5"/>
      <c r="BM236" s="5"/>
      <c r="BN236" s="5"/>
      <c r="BO236" s="3"/>
      <c r="BP236" s="5" t="str">
        <f t="shared" si="2"/>
        <v>就労定着支援①</v>
      </c>
      <c r="BQ236" s="12">
        <v>35</v>
      </c>
      <c r="BR236" s="5" t="str">
        <f t="shared" si="3"/>
        <v>就労定着支援②</v>
      </c>
      <c r="BS236" s="12">
        <f t="shared" si="15"/>
        <v>35</v>
      </c>
      <c r="BT236" s="11" t="str">
        <f t="shared" si="4"/>
        <v>就労定着支援</v>
      </c>
      <c r="BU236" s="13" t="s">
        <v>69</v>
      </c>
      <c r="BV236" s="11" t="str">
        <f t="shared" si="5"/>
        <v>就労定着支援</v>
      </c>
      <c r="BW236" s="13" t="s">
        <v>69</v>
      </c>
      <c r="BX236" s="5" t="str">
        <f t="shared" si="6"/>
        <v>就労定着支援①,②</v>
      </c>
      <c r="BY236" s="14">
        <f t="shared" si="16"/>
        <v>35</v>
      </c>
      <c r="BZ236" s="11" t="str">
        <f t="shared" si="7"/>
        <v>就労定着支援</v>
      </c>
      <c r="CA236" s="13" t="s">
        <v>69</v>
      </c>
      <c r="CB236" s="11" t="str">
        <f t="shared" si="8"/>
        <v>就労定着支援</v>
      </c>
      <c r="CC236" s="13" t="s">
        <v>69</v>
      </c>
      <c r="CD236" s="11" t="str">
        <f t="shared" si="9"/>
        <v>就労定着支援</v>
      </c>
      <c r="CE236" s="13" t="s">
        <v>69</v>
      </c>
      <c r="CF236" s="11" t="str">
        <f t="shared" si="10"/>
        <v>就労定着支援</v>
      </c>
      <c r="CG236" s="13" t="s">
        <v>69</v>
      </c>
      <c r="CH236" s="11" t="str">
        <f t="shared" si="11"/>
        <v>就労定着支援</v>
      </c>
      <c r="CI236" s="13" t="s">
        <v>69</v>
      </c>
      <c r="CJ236" s="11" t="str">
        <f t="shared" si="12"/>
        <v>就労定着支援</v>
      </c>
      <c r="CK236" s="13" t="s">
        <v>69</v>
      </c>
      <c r="CL236" s="3"/>
      <c r="CM236" s="5"/>
      <c r="CN236" s="10" t="str">
        <f t="shared" si="0"/>
        <v>自立生活援助①</v>
      </c>
      <c r="CO236" s="10">
        <f t="shared" si="1"/>
        <v>19</v>
      </c>
      <c r="CP236" s="3"/>
      <c r="CQ236" s="10" t="s">
        <v>33</v>
      </c>
      <c r="CR236" s="10">
        <v>22</v>
      </c>
      <c r="CS236" s="3"/>
      <c r="CT236" s="3"/>
      <c r="CU236" s="3"/>
      <c r="CV236" s="3"/>
      <c r="CW236" s="3"/>
      <c r="CX236" s="3"/>
      <c r="CY236" s="3"/>
      <c r="CZ236" s="3"/>
    </row>
    <row r="237" spans="46:104">
      <c r="AT237" s="3"/>
      <c r="AU237" s="3"/>
      <c r="AV237" s="3"/>
      <c r="AW237" s="3"/>
      <c r="AX237" s="3"/>
      <c r="AY237" s="3"/>
      <c r="AZ237" s="3"/>
      <c r="BA237" s="3"/>
      <c r="BB237" s="3"/>
      <c r="BC237" s="10" t="s">
        <v>34</v>
      </c>
      <c r="BD237" s="5" t="s">
        <v>24</v>
      </c>
      <c r="BE237" s="5" t="s">
        <v>25</v>
      </c>
      <c r="BF237" s="5"/>
      <c r="BG237" s="5"/>
      <c r="BH237" s="5" t="s">
        <v>55</v>
      </c>
      <c r="BI237" s="5"/>
      <c r="BJ237" s="5"/>
      <c r="BK237" s="5"/>
      <c r="BL237" s="5"/>
      <c r="BM237" s="5"/>
      <c r="BN237" s="5"/>
      <c r="BO237" s="3"/>
      <c r="BP237" s="5" t="str">
        <f t="shared" si="2"/>
        <v>自立生活援助①</v>
      </c>
      <c r="BQ237" s="12">
        <v>19</v>
      </c>
      <c r="BR237" s="5" t="str">
        <f t="shared" si="3"/>
        <v>自立生活援助②</v>
      </c>
      <c r="BS237" s="12">
        <f t="shared" si="15"/>
        <v>19</v>
      </c>
      <c r="BT237" s="11" t="str">
        <f t="shared" si="4"/>
        <v>自立生活援助</v>
      </c>
      <c r="BU237" s="13" t="s">
        <v>69</v>
      </c>
      <c r="BV237" s="11" t="str">
        <f t="shared" si="5"/>
        <v>自立生活援助</v>
      </c>
      <c r="BW237" s="13" t="s">
        <v>69</v>
      </c>
      <c r="BX237" s="5" t="str">
        <f t="shared" si="6"/>
        <v>自立生活援助①,②</v>
      </c>
      <c r="BY237" s="14">
        <f t="shared" si="16"/>
        <v>19</v>
      </c>
      <c r="BZ237" s="11" t="str">
        <f t="shared" si="7"/>
        <v>自立生活援助</v>
      </c>
      <c r="CA237" s="13" t="s">
        <v>69</v>
      </c>
      <c r="CB237" s="11" t="str">
        <f t="shared" si="8"/>
        <v>自立生活援助</v>
      </c>
      <c r="CC237" s="13" t="s">
        <v>69</v>
      </c>
      <c r="CD237" s="11" t="str">
        <f t="shared" si="9"/>
        <v>自立生活援助</v>
      </c>
      <c r="CE237" s="13" t="s">
        <v>69</v>
      </c>
      <c r="CF237" s="11" t="str">
        <f t="shared" si="10"/>
        <v>自立生活援助</v>
      </c>
      <c r="CG237" s="13" t="s">
        <v>69</v>
      </c>
      <c r="CH237" s="11" t="str">
        <f t="shared" si="11"/>
        <v>自立生活援助</v>
      </c>
      <c r="CI237" s="13" t="s">
        <v>69</v>
      </c>
      <c r="CJ237" s="11" t="str">
        <f t="shared" si="12"/>
        <v>自立生活援助</v>
      </c>
      <c r="CK237" s="13" t="s">
        <v>69</v>
      </c>
      <c r="CL237" s="3"/>
      <c r="CM237" s="5"/>
      <c r="CN237" s="10" t="str">
        <f t="shared" si="0"/>
        <v>居宅訪問型児童発達支援①</v>
      </c>
      <c r="CO237" s="10">
        <f t="shared" si="1"/>
        <v>30</v>
      </c>
      <c r="CP237" s="3"/>
      <c r="CQ237" s="10" t="s">
        <v>34</v>
      </c>
      <c r="CR237" s="10">
        <v>23</v>
      </c>
      <c r="CS237" s="3"/>
      <c r="CT237" s="3"/>
      <c r="CU237" s="3"/>
      <c r="CV237" s="3"/>
      <c r="CW237" s="3"/>
      <c r="CX237" s="3"/>
      <c r="CY237" s="3"/>
      <c r="CZ237" s="3"/>
    </row>
    <row r="238" spans="46:104">
      <c r="AT238" s="32"/>
      <c r="AU238" s="32"/>
      <c r="AV238" s="3"/>
      <c r="AW238" s="3"/>
      <c r="AX238" s="3"/>
      <c r="AY238" s="3"/>
      <c r="AZ238" s="3"/>
      <c r="BA238" s="3"/>
      <c r="BB238" s="3"/>
      <c r="BC238" s="10" t="s">
        <v>46</v>
      </c>
      <c r="BD238" s="5" t="s">
        <v>24</v>
      </c>
      <c r="BE238" s="5" t="s">
        <v>25</v>
      </c>
      <c r="BF238" s="5"/>
      <c r="BG238" s="5"/>
      <c r="BH238" s="5" t="s">
        <v>55</v>
      </c>
      <c r="BI238" s="5"/>
      <c r="BJ238" s="5"/>
      <c r="BK238" s="5"/>
      <c r="BL238" s="5"/>
      <c r="BM238" s="5"/>
      <c r="BN238" s="5"/>
      <c r="BO238" s="3"/>
      <c r="BP238" s="5" t="str">
        <f t="shared" si="2"/>
        <v>居宅訪問型児童発達支援①</v>
      </c>
      <c r="BQ238" s="12">
        <v>30</v>
      </c>
      <c r="BR238" s="5" t="str">
        <f t="shared" si="3"/>
        <v>居宅訪問型児童発達支援②</v>
      </c>
      <c r="BS238" s="12">
        <f t="shared" si="15"/>
        <v>30</v>
      </c>
      <c r="BT238" s="11" t="str">
        <f t="shared" si="4"/>
        <v>居宅訪問型児童発達支援</v>
      </c>
      <c r="BU238" s="13" t="s">
        <v>69</v>
      </c>
      <c r="BV238" s="11" t="str">
        <f t="shared" si="5"/>
        <v>居宅訪問型児童発達支援</v>
      </c>
      <c r="BW238" s="13" t="s">
        <v>69</v>
      </c>
      <c r="BX238" s="5" t="str">
        <f t="shared" si="6"/>
        <v>居宅訪問型児童発達支援①,②</v>
      </c>
      <c r="BY238" s="14">
        <f t="shared" si="16"/>
        <v>30</v>
      </c>
      <c r="BZ238" s="11" t="str">
        <f t="shared" si="7"/>
        <v>居宅訪問型児童発達支援</v>
      </c>
      <c r="CA238" s="13" t="s">
        <v>69</v>
      </c>
      <c r="CB238" s="11" t="str">
        <f t="shared" si="8"/>
        <v>居宅訪問型児童発達支援</v>
      </c>
      <c r="CC238" s="13" t="s">
        <v>69</v>
      </c>
      <c r="CD238" s="11" t="str">
        <f t="shared" si="9"/>
        <v>居宅訪問型児童発達支援</v>
      </c>
      <c r="CE238" s="13" t="s">
        <v>69</v>
      </c>
      <c r="CF238" s="11" t="str">
        <f t="shared" si="10"/>
        <v>居宅訪問型児童発達支援</v>
      </c>
      <c r="CG238" s="13" t="s">
        <v>69</v>
      </c>
      <c r="CH238" s="11" t="str">
        <f t="shared" si="11"/>
        <v>居宅訪問型児童発達支援</v>
      </c>
      <c r="CI238" s="13" t="s">
        <v>69</v>
      </c>
      <c r="CJ238" s="11" t="str">
        <f t="shared" si="12"/>
        <v>居宅訪問型児童発達支援</v>
      </c>
      <c r="CK238" s="13" t="s">
        <v>69</v>
      </c>
      <c r="CL238" s="3"/>
      <c r="CM238" s="5"/>
      <c r="CN238" s="10" t="str">
        <f t="shared" si="0"/>
        <v>保育所等訪問支援①</v>
      </c>
      <c r="CO238" s="10">
        <f t="shared" si="1"/>
        <v>35</v>
      </c>
      <c r="CP238" s="3"/>
      <c r="CQ238" s="10" t="s">
        <v>46</v>
      </c>
      <c r="CR238" s="10">
        <v>24</v>
      </c>
      <c r="CS238" s="3"/>
      <c r="CT238" s="3"/>
      <c r="CU238" s="3"/>
      <c r="CV238" s="3"/>
      <c r="CW238" s="3"/>
      <c r="CX238" s="3"/>
      <c r="CY238" s="3"/>
      <c r="CZ238" s="3"/>
    </row>
    <row r="239" spans="46:104">
      <c r="AT239" s="32"/>
      <c r="AU239" s="32"/>
      <c r="AV239" s="3"/>
      <c r="AW239" s="3"/>
      <c r="AX239" s="3"/>
      <c r="AY239" s="3"/>
      <c r="AZ239" s="3"/>
      <c r="BA239" s="3"/>
      <c r="BB239" s="3"/>
      <c r="BC239" s="10" t="s">
        <v>47</v>
      </c>
      <c r="BD239" s="5" t="s">
        <v>24</v>
      </c>
      <c r="BE239" s="5" t="s">
        <v>25</v>
      </c>
      <c r="BF239" s="5"/>
      <c r="BG239" s="5"/>
      <c r="BH239" s="5" t="s">
        <v>55</v>
      </c>
      <c r="BI239" s="5"/>
      <c r="BJ239" s="5"/>
      <c r="BK239" s="5"/>
      <c r="BL239" s="5"/>
      <c r="BM239" s="5"/>
      <c r="BN239" s="5"/>
      <c r="BO239" s="3"/>
      <c r="BP239" s="5" t="str">
        <f t="shared" si="2"/>
        <v>保育所等訪問支援①</v>
      </c>
      <c r="BQ239" s="12">
        <v>35</v>
      </c>
      <c r="BR239" s="5" t="str">
        <f t="shared" si="3"/>
        <v>保育所等訪問支援②</v>
      </c>
      <c r="BS239" s="12">
        <f t="shared" si="15"/>
        <v>35</v>
      </c>
      <c r="BT239" s="11" t="str">
        <f t="shared" si="4"/>
        <v>保育所等訪問支援</v>
      </c>
      <c r="BU239" s="13" t="s">
        <v>69</v>
      </c>
      <c r="BV239" s="11" t="str">
        <f t="shared" si="5"/>
        <v>保育所等訪問支援</v>
      </c>
      <c r="BW239" s="13" t="s">
        <v>69</v>
      </c>
      <c r="BX239" s="5" t="str">
        <f t="shared" si="6"/>
        <v>保育所等訪問支援①,②</v>
      </c>
      <c r="BY239" s="14">
        <f t="shared" si="16"/>
        <v>35</v>
      </c>
      <c r="BZ239" s="11" t="str">
        <f t="shared" si="7"/>
        <v>保育所等訪問支援</v>
      </c>
      <c r="CA239" s="13" t="s">
        <v>69</v>
      </c>
      <c r="CB239" s="11" t="str">
        <f t="shared" si="8"/>
        <v>保育所等訪問支援</v>
      </c>
      <c r="CC239" s="13" t="s">
        <v>69</v>
      </c>
      <c r="CD239" s="11" t="str">
        <f t="shared" si="9"/>
        <v>保育所等訪問支援</v>
      </c>
      <c r="CE239" s="13" t="s">
        <v>69</v>
      </c>
      <c r="CF239" s="11" t="str">
        <f t="shared" si="10"/>
        <v>保育所等訪問支援</v>
      </c>
      <c r="CG239" s="13" t="s">
        <v>69</v>
      </c>
      <c r="CH239" s="11" t="str">
        <f t="shared" si="11"/>
        <v>保育所等訪問支援</v>
      </c>
      <c r="CI239" s="13" t="s">
        <v>69</v>
      </c>
      <c r="CJ239" s="11" t="str">
        <f t="shared" si="12"/>
        <v>保育所等訪問支援</v>
      </c>
      <c r="CK239" s="13" t="s">
        <v>69</v>
      </c>
      <c r="CL239" s="3"/>
      <c r="CM239" s="5"/>
      <c r="CN239" s="10" t="str">
        <f t="shared" si="0"/>
        <v>計画相談支援①</v>
      </c>
      <c r="CO239" s="10">
        <f t="shared" si="1"/>
        <v>50</v>
      </c>
      <c r="CP239" s="3"/>
      <c r="CQ239" s="10" t="s">
        <v>47</v>
      </c>
      <c r="CR239" s="10">
        <v>25</v>
      </c>
      <c r="CS239" s="3"/>
      <c r="CT239" s="3"/>
      <c r="CU239" s="3"/>
      <c r="CV239" s="3"/>
      <c r="CW239" s="3"/>
      <c r="CX239" s="3"/>
      <c r="CY239" s="3"/>
      <c r="CZ239" s="3"/>
    </row>
    <row r="240" spans="46:104">
      <c r="AT240" s="3"/>
      <c r="AU240" s="3"/>
      <c r="AV240" s="3"/>
      <c r="AW240" s="3"/>
      <c r="AX240" s="3"/>
      <c r="AY240" s="3"/>
      <c r="AZ240" s="3"/>
      <c r="BA240" s="3"/>
      <c r="BB240" s="3"/>
      <c r="BC240" s="10" t="s">
        <v>48</v>
      </c>
      <c r="BD240" s="5" t="s">
        <v>24</v>
      </c>
      <c r="BE240" s="5"/>
      <c r="BF240" s="5"/>
      <c r="BG240" s="5"/>
      <c r="BH240" s="5"/>
      <c r="BI240" s="5"/>
      <c r="BJ240" s="5"/>
      <c r="BK240" s="5"/>
      <c r="BL240" s="5"/>
      <c r="BM240" s="5"/>
      <c r="BN240" s="5"/>
      <c r="BO240" s="3"/>
      <c r="BP240" s="5" t="str">
        <f t="shared" si="2"/>
        <v>計画相談支援①</v>
      </c>
      <c r="BQ240" s="12">
        <v>50</v>
      </c>
      <c r="BR240" s="11" t="str">
        <f t="shared" si="3"/>
        <v>計画相談支援</v>
      </c>
      <c r="BS240" s="13" t="s">
        <v>69</v>
      </c>
      <c r="BT240" s="11" t="str">
        <f t="shared" si="4"/>
        <v>計画相談支援</v>
      </c>
      <c r="BU240" s="13" t="s">
        <v>69</v>
      </c>
      <c r="BV240" s="11" t="str">
        <f t="shared" si="5"/>
        <v>計画相談支援</v>
      </c>
      <c r="BW240" s="13" t="s">
        <v>69</v>
      </c>
      <c r="BX240" s="11" t="str">
        <f t="shared" si="6"/>
        <v>計画相談支援</v>
      </c>
      <c r="BY240" s="13" t="s">
        <v>69</v>
      </c>
      <c r="BZ240" s="11" t="str">
        <f t="shared" si="7"/>
        <v>計画相談支援</v>
      </c>
      <c r="CA240" s="13" t="s">
        <v>69</v>
      </c>
      <c r="CB240" s="11" t="str">
        <f t="shared" si="8"/>
        <v>計画相談支援</v>
      </c>
      <c r="CC240" s="13" t="s">
        <v>69</v>
      </c>
      <c r="CD240" s="11" t="str">
        <f t="shared" si="9"/>
        <v>計画相談支援</v>
      </c>
      <c r="CE240" s="13" t="s">
        <v>69</v>
      </c>
      <c r="CF240" s="11" t="str">
        <f t="shared" si="10"/>
        <v>計画相談支援</v>
      </c>
      <c r="CG240" s="13" t="s">
        <v>69</v>
      </c>
      <c r="CH240" s="11" t="str">
        <f t="shared" si="11"/>
        <v>計画相談支援</v>
      </c>
      <c r="CI240" s="13" t="s">
        <v>69</v>
      </c>
      <c r="CJ240" s="11" t="str">
        <f t="shared" si="12"/>
        <v>計画相談支援</v>
      </c>
      <c r="CK240" s="13" t="s">
        <v>69</v>
      </c>
      <c r="CL240" s="3"/>
      <c r="CM240" s="5"/>
      <c r="CN240" s="10" t="str">
        <f t="shared" si="0"/>
        <v>地域移行支援①</v>
      </c>
      <c r="CO240" s="10">
        <f t="shared" si="1"/>
        <v>36</v>
      </c>
      <c r="CP240" s="3"/>
      <c r="CQ240" s="10" t="s">
        <v>48</v>
      </c>
      <c r="CR240" s="10">
        <v>26</v>
      </c>
      <c r="CS240" s="3"/>
      <c r="CT240" s="3"/>
      <c r="CU240" s="3"/>
      <c r="CV240" s="3"/>
      <c r="CW240" s="3"/>
      <c r="CX240" s="3"/>
      <c r="CY240" s="3"/>
      <c r="CZ240" s="3"/>
    </row>
    <row r="241" spans="46:104">
      <c r="AT241" s="3"/>
      <c r="AU241" s="3"/>
      <c r="AV241" s="3"/>
      <c r="AW241" s="3"/>
      <c r="AX241" s="3"/>
      <c r="AY241" s="3"/>
      <c r="AZ241" s="3"/>
      <c r="BA241" s="3"/>
      <c r="BB241" s="3"/>
      <c r="BC241" s="10" t="s">
        <v>49</v>
      </c>
      <c r="BD241" s="5" t="s">
        <v>24</v>
      </c>
      <c r="BE241" s="5"/>
      <c r="BF241" s="5"/>
      <c r="BG241" s="5"/>
      <c r="BH241" s="5"/>
      <c r="BI241" s="5"/>
      <c r="BJ241" s="5"/>
      <c r="BK241" s="5"/>
      <c r="BL241" s="5"/>
      <c r="BM241" s="10"/>
      <c r="BN241" s="10"/>
      <c r="BO241" s="3"/>
      <c r="BP241" s="5" t="str">
        <f t="shared" si="2"/>
        <v>地域移行支援①</v>
      </c>
      <c r="BQ241" s="12">
        <v>36</v>
      </c>
      <c r="BR241" s="11" t="str">
        <f t="shared" si="3"/>
        <v>地域移行支援</v>
      </c>
      <c r="BS241" s="13" t="s">
        <v>69</v>
      </c>
      <c r="BT241" s="11" t="str">
        <f t="shared" si="4"/>
        <v>地域移行支援</v>
      </c>
      <c r="BU241" s="13" t="s">
        <v>69</v>
      </c>
      <c r="BV241" s="11" t="str">
        <f t="shared" si="5"/>
        <v>地域移行支援</v>
      </c>
      <c r="BW241" s="13" t="s">
        <v>69</v>
      </c>
      <c r="BX241" s="11" t="str">
        <f t="shared" si="6"/>
        <v>地域移行支援</v>
      </c>
      <c r="BY241" s="13" t="s">
        <v>69</v>
      </c>
      <c r="BZ241" s="11" t="str">
        <f t="shared" si="7"/>
        <v>地域移行支援</v>
      </c>
      <c r="CA241" s="13" t="s">
        <v>69</v>
      </c>
      <c r="CB241" s="11" t="str">
        <f t="shared" si="8"/>
        <v>地域移行支援</v>
      </c>
      <c r="CC241" s="13" t="s">
        <v>69</v>
      </c>
      <c r="CD241" s="11" t="str">
        <f t="shared" si="9"/>
        <v>地域移行支援</v>
      </c>
      <c r="CE241" s="13" t="s">
        <v>69</v>
      </c>
      <c r="CF241" s="11" t="str">
        <f t="shared" si="10"/>
        <v>地域移行支援</v>
      </c>
      <c r="CG241" s="13" t="s">
        <v>69</v>
      </c>
      <c r="CH241" s="11" t="str">
        <f t="shared" si="11"/>
        <v>地域移行支援</v>
      </c>
      <c r="CI241" s="13" t="s">
        <v>69</v>
      </c>
      <c r="CJ241" s="11" t="str">
        <f t="shared" si="12"/>
        <v>地域移行支援</v>
      </c>
      <c r="CK241" s="13" t="s">
        <v>69</v>
      </c>
      <c r="CL241" s="3"/>
      <c r="CM241" s="5"/>
      <c r="CN241" s="10" t="str">
        <f t="shared" si="0"/>
        <v>地域定着支援①</v>
      </c>
      <c r="CO241" s="10">
        <f t="shared" si="1"/>
        <v>38</v>
      </c>
      <c r="CP241" s="3"/>
      <c r="CQ241" s="10" t="s">
        <v>49</v>
      </c>
      <c r="CR241" s="10">
        <v>27</v>
      </c>
      <c r="CS241" s="3"/>
      <c r="CT241" s="3"/>
      <c r="CU241" s="3"/>
      <c r="CV241" s="3"/>
      <c r="CW241" s="3"/>
      <c r="CX241" s="3"/>
      <c r="CY241" s="3"/>
      <c r="CZ241" s="3"/>
    </row>
    <row r="242" spans="46:104">
      <c r="AT242" s="3"/>
      <c r="AU242" s="3"/>
      <c r="AV242" s="3"/>
      <c r="AW242" s="3"/>
      <c r="AX242" s="3"/>
      <c r="AY242" s="3"/>
      <c r="AZ242" s="3"/>
      <c r="BA242" s="3"/>
      <c r="BB242" s="3"/>
      <c r="BC242" s="10" t="s">
        <v>50</v>
      </c>
      <c r="BD242" s="5" t="s">
        <v>24</v>
      </c>
      <c r="BE242" s="5"/>
      <c r="BF242" s="5"/>
      <c r="BG242" s="5"/>
      <c r="BH242" s="5"/>
      <c r="BI242" s="5"/>
      <c r="BJ242" s="5"/>
      <c r="BK242" s="5"/>
      <c r="BL242" s="5"/>
      <c r="BM242" s="10"/>
      <c r="BN242" s="10"/>
      <c r="BO242" s="3"/>
      <c r="BP242" s="5" t="str">
        <f t="shared" si="2"/>
        <v>地域定着支援①</v>
      </c>
      <c r="BQ242" s="12">
        <v>38</v>
      </c>
      <c r="BR242" s="11" t="str">
        <f t="shared" si="3"/>
        <v>地域定着支援</v>
      </c>
      <c r="BS242" s="13" t="s">
        <v>69</v>
      </c>
      <c r="BT242" s="11" t="str">
        <f t="shared" si="4"/>
        <v>地域定着支援</v>
      </c>
      <c r="BU242" s="13" t="s">
        <v>69</v>
      </c>
      <c r="BV242" s="11" t="str">
        <f t="shared" si="5"/>
        <v>地域定着支援</v>
      </c>
      <c r="BW242" s="13" t="s">
        <v>69</v>
      </c>
      <c r="BX242" s="11" t="str">
        <f t="shared" si="6"/>
        <v>地域定着支援</v>
      </c>
      <c r="BY242" s="13" t="s">
        <v>69</v>
      </c>
      <c r="BZ242" s="11" t="str">
        <f t="shared" si="7"/>
        <v>地域定着支援</v>
      </c>
      <c r="CA242" s="13" t="s">
        <v>69</v>
      </c>
      <c r="CB242" s="11" t="str">
        <f t="shared" si="8"/>
        <v>地域定着支援</v>
      </c>
      <c r="CC242" s="13" t="s">
        <v>69</v>
      </c>
      <c r="CD242" s="11" t="str">
        <f t="shared" si="9"/>
        <v>地域定着支援</v>
      </c>
      <c r="CE242" s="13" t="s">
        <v>69</v>
      </c>
      <c r="CF242" s="11" t="str">
        <f t="shared" si="10"/>
        <v>地域定着支援</v>
      </c>
      <c r="CG242" s="13" t="s">
        <v>69</v>
      </c>
      <c r="CH242" s="11" t="str">
        <f t="shared" si="11"/>
        <v>地域定着支援</v>
      </c>
      <c r="CI242" s="13" t="s">
        <v>69</v>
      </c>
      <c r="CJ242" s="11" t="str">
        <f t="shared" si="12"/>
        <v>地域定着支援</v>
      </c>
      <c r="CK242" s="13" t="s">
        <v>69</v>
      </c>
      <c r="CL242" s="3"/>
      <c r="CM242" s="5"/>
      <c r="CN242" s="10" t="str">
        <f t="shared" si="0"/>
        <v>障害児相談支援①</v>
      </c>
      <c r="CO242" s="10">
        <f t="shared" si="1"/>
        <v>37</v>
      </c>
      <c r="CP242" s="3"/>
      <c r="CQ242" s="10" t="s">
        <v>50</v>
      </c>
      <c r="CR242" s="10">
        <v>28</v>
      </c>
      <c r="CS242" s="3"/>
      <c r="CT242" s="3"/>
      <c r="CU242" s="3"/>
      <c r="CV242" s="3"/>
      <c r="CW242" s="3"/>
      <c r="CX242" s="3"/>
      <c r="CY242" s="3"/>
      <c r="CZ242" s="3"/>
    </row>
    <row r="243" spans="46:104">
      <c r="AT243" s="3"/>
      <c r="AU243" s="3"/>
      <c r="AV243" s="3"/>
      <c r="AW243" s="3"/>
      <c r="AX243" s="3"/>
      <c r="AY243" s="3"/>
      <c r="AZ243" s="3"/>
      <c r="BA243" s="3"/>
      <c r="BB243" s="3"/>
      <c r="BC243" s="10" t="s">
        <v>51</v>
      </c>
      <c r="BD243" s="5" t="s">
        <v>24</v>
      </c>
      <c r="BE243" s="5"/>
      <c r="BF243" s="5"/>
      <c r="BG243" s="5"/>
      <c r="BH243" s="5"/>
      <c r="BI243" s="5"/>
      <c r="BJ243" s="5"/>
      <c r="BK243" s="5"/>
      <c r="BL243" s="5"/>
      <c r="BM243" s="10"/>
      <c r="BN243" s="10"/>
      <c r="BO243" s="3"/>
      <c r="BP243" s="5" t="str">
        <f t="shared" si="2"/>
        <v>障害児相談支援①</v>
      </c>
      <c r="BQ243" s="12">
        <v>37</v>
      </c>
      <c r="BR243" s="11" t="str">
        <f t="shared" si="3"/>
        <v>障害児相談支援</v>
      </c>
      <c r="BS243" s="13" t="s">
        <v>69</v>
      </c>
      <c r="BT243" s="11" t="str">
        <f t="shared" si="4"/>
        <v>障害児相談支援</v>
      </c>
      <c r="BU243" s="13" t="s">
        <v>69</v>
      </c>
      <c r="BV243" s="11" t="str">
        <f t="shared" si="5"/>
        <v>障害児相談支援</v>
      </c>
      <c r="BW243" s="13" t="s">
        <v>69</v>
      </c>
      <c r="BX243" s="11" t="str">
        <f t="shared" si="6"/>
        <v>障害児相談支援</v>
      </c>
      <c r="BY243" s="13" t="s">
        <v>69</v>
      </c>
      <c r="BZ243" s="11" t="str">
        <f t="shared" si="7"/>
        <v>障害児相談支援</v>
      </c>
      <c r="CA243" s="13" t="s">
        <v>69</v>
      </c>
      <c r="CB243" s="11" t="str">
        <f t="shared" si="8"/>
        <v>障害児相談支援</v>
      </c>
      <c r="CC243" s="13" t="s">
        <v>69</v>
      </c>
      <c r="CD243" s="11" t="str">
        <f t="shared" si="9"/>
        <v>障害児相談支援</v>
      </c>
      <c r="CE243" s="13" t="s">
        <v>69</v>
      </c>
      <c r="CF243" s="11" t="str">
        <f t="shared" si="10"/>
        <v>障害児相談支援</v>
      </c>
      <c r="CG243" s="13" t="s">
        <v>69</v>
      </c>
      <c r="CH243" s="11" t="str">
        <f t="shared" si="11"/>
        <v>障害児相談支援</v>
      </c>
      <c r="CI243" s="13" t="s">
        <v>69</v>
      </c>
      <c r="CJ243" s="11" t="str">
        <f t="shared" si="12"/>
        <v>障害児相談支援</v>
      </c>
      <c r="CK243" s="13" t="s">
        <v>69</v>
      </c>
      <c r="CL243" s="3"/>
      <c r="CM243" s="5" t="s">
        <v>59</v>
      </c>
      <c r="CN243" s="10" t="str">
        <f t="shared" ref="CN243" si="18">BR215</f>
        <v>療養介護</v>
      </c>
      <c r="CO243" s="10" t="str">
        <f t="shared" ref="CO243" si="19">BS215</f>
        <v>-</v>
      </c>
      <c r="CP243" s="3"/>
      <c r="CQ243" s="10" t="s">
        <v>51</v>
      </c>
      <c r="CR243" s="10">
        <v>29</v>
      </c>
      <c r="CS243" s="3"/>
      <c r="CT243" s="3"/>
      <c r="CU243" s="3"/>
      <c r="CV243" s="3"/>
      <c r="CW243" s="3"/>
      <c r="CX243" s="3"/>
      <c r="CY243" s="3"/>
      <c r="CZ243" s="3"/>
    </row>
    <row r="244" spans="46:104">
      <c r="AT244" s="3"/>
      <c r="AU244" s="3"/>
      <c r="AV244" s="3"/>
      <c r="AW244" s="3"/>
      <c r="AX244" s="3"/>
      <c r="AY244" s="3"/>
      <c r="AZ244" s="3"/>
      <c r="BA244" s="3"/>
      <c r="BB244" s="3"/>
      <c r="BC244" s="3"/>
      <c r="BD244" s="3"/>
      <c r="BE244" s="3"/>
      <c r="BF244" s="3"/>
      <c r="BG244" s="3"/>
      <c r="BH244" s="3"/>
      <c r="BI244" s="3"/>
      <c r="BJ244" s="3"/>
      <c r="BK244" s="3"/>
      <c r="BL244" s="3"/>
      <c r="BM244" s="3"/>
      <c r="BN244" s="3"/>
      <c r="BO244" s="3"/>
      <c r="BP244" s="3"/>
      <c r="BQ244" s="3"/>
      <c r="BR244" s="3"/>
      <c r="BS244" s="3"/>
      <c r="BT244" s="3"/>
      <c r="BU244" s="3"/>
      <c r="BV244" s="3"/>
      <c r="BW244" s="3"/>
      <c r="BX244" s="3"/>
      <c r="BY244" s="3"/>
      <c r="BZ244" s="3"/>
      <c r="CA244" s="3"/>
      <c r="CB244" s="3"/>
      <c r="CC244" s="3"/>
      <c r="CD244" s="3"/>
      <c r="CE244" s="3"/>
      <c r="CF244" s="3"/>
      <c r="CG244" s="3"/>
      <c r="CH244" s="3"/>
      <c r="CI244" s="3"/>
      <c r="CJ244" s="3"/>
      <c r="CK244" s="3"/>
      <c r="CL244" s="3"/>
      <c r="CM244" s="5"/>
      <c r="CN244" s="10" t="str">
        <f t="shared" ref="CN244:CN271" si="20">BR216</f>
        <v>生活介護</v>
      </c>
      <c r="CO244" s="10" t="str">
        <f t="shared" ref="CO244:CO271" si="21">BS216</f>
        <v>-</v>
      </c>
      <c r="CP244" s="3"/>
      <c r="CQ244" s="3"/>
      <c r="CR244" s="3"/>
      <c r="CS244" s="3"/>
      <c r="CT244" s="3"/>
      <c r="CU244" s="3"/>
      <c r="CV244" s="3"/>
      <c r="CW244" s="3"/>
      <c r="CX244" s="3"/>
      <c r="CY244" s="3"/>
      <c r="CZ244" s="3"/>
    </row>
    <row r="245" spans="46:104">
      <c r="AT245" s="3"/>
      <c r="AU245" s="3"/>
      <c r="AV245" s="3"/>
      <c r="AW245" s="3"/>
      <c r="AX245" s="3"/>
      <c r="AY245" s="3"/>
      <c r="AZ245" s="3"/>
      <c r="BA245" s="3"/>
      <c r="BB245" s="3"/>
      <c r="BC245" s="3"/>
      <c r="BD245" s="3"/>
      <c r="BE245" s="3"/>
      <c r="BF245" s="3"/>
      <c r="BG245" s="3"/>
      <c r="BH245" s="3"/>
      <c r="BI245" s="3"/>
      <c r="BJ245" s="3"/>
      <c r="BK245" s="3"/>
      <c r="BL245" s="3"/>
      <c r="BM245" s="3"/>
      <c r="BN245" s="3"/>
      <c r="BO245" s="3"/>
      <c r="BP245" s="3"/>
      <c r="BQ245" s="3"/>
      <c r="BR245" s="3"/>
      <c r="BS245" s="3"/>
      <c r="BT245" s="3"/>
      <c r="BU245" s="3"/>
      <c r="BV245" s="3"/>
      <c r="BW245" s="3"/>
      <c r="BX245" s="3"/>
      <c r="BY245" s="3"/>
      <c r="BZ245" s="3"/>
      <c r="CA245" s="3"/>
      <c r="CB245" s="3"/>
      <c r="CC245" s="3"/>
      <c r="CD245" s="3"/>
      <c r="CE245" s="3"/>
      <c r="CF245" s="3"/>
      <c r="CG245" s="3"/>
      <c r="CH245" s="3"/>
      <c r="CI245" s="3"/>
      <c r="CJ245" s="3"/>
      <c r="CK245" s="3"/>
      <c r="CL245" s="3"/>
      <c r="CM245" s="5"/>
      <c r="CN245" s="10" t="str">
        <f t="shared" si="20"/>
        <v>自立訓練_機能訓練</v>
      </c>
      <c r="CO245" s="10" t="str">
        <f t="shared" si="21"/>
        <v>-</v>
      </c>
      <c r="CP245" s="3"/>
      <c r="CQ245" s="3"/>
      <c r="CR245" s="3"/>
      <c r="CS245" s="3"/>
      <c r="CT245" s="3"/>
      <c r="CU245" s="3"/>
      <c r="CV245" s="3"/>
      <c r="CW245" s="3"/>
      <c r="CX245" s="3"/>
      <c r="CY245" s="3"/>
      <c r="CZ245" s="3"/>
    </row>
    <row r="246" spans="46:104">
      <c r="AT246" s="3"/>
      <c r="AU246" s="3"/>
      <c r="AV246" s="3"/>
      <c r="AW246" s="3"/>
      <c r="AX246" s="3"/>
      <c r="AY246" s="3"/>
      <c r="AZ246" s="3"/>
      <c r="BA246" s="3"/>
      <c r="BB246" s="3"/>
      <c r="BC246" s="10" t="s">
        <v>30</v>
      </c>
      <c r="BD246" s="5" t="s">
        <v>24</v>
      </c>
      <c r="BE246" s="5" t="s">
        <v>26</v>
      </c>
      <c r="BF246" s="5" t="s">
        <v>56</v>
      </c>
      <c r="BG246" s="5" t="s">
        <v>57</v>
      </c>
      <c r="BH246" s="5"/>
      <c r="BI246" s="16"/>
      <c r="BJ246" s="3"/>
      <c r="BK246" s="3"/>
      <c r="BL246" s="18"/>
      <c r="BM246" s="18"/>
      <c r="BN246" s="18"/>
      <c r="BO246" s="18"/>
      <c r="BP246" s="18"/>
      <c r="BQ246" s="18"/>
      <c r="BR246" s="18"/>
      <c r="BS246" s="18"/>
      <c r="BT246" s="18"/>
      <c r="BU246" s="18"/>
      <c r="BV246" s="18"/>
      <c r="BW246" s="18"/>
      <c r="BX246" s="18"/>
      <c r="BY246" s="18"/>
      <c r="BZ246" s="18"/>
      <c r="CA246" s="18"/>
      <c r="CB246" s="18"/>
      <c r="CC246" s="18"/>
      <c r="CD246" s="18"/>
      <c r="CE246" s="18"/>
      <c r="CF246" s="18"/>
      <c r="CG246" s="18"/>
      <c r="CH246" s="3"/>
      <c r="CI246" s="3"/>
      <c r="CJ246" s="3"/>
      <c r="CK246" s="3"/>
      <c r="CL246" s="3"/>
      <c r="CM246" s="5"/>
      <c r="CN246" s="10" t="str">
        <f t="shared" si="20"/>
        <v>自立訓練_生活訓練</v>
      </c>
      <c r="CO246" s="10" t="str">
        <f t="shared" si="21"/>
        <v>-</v>
      </c>
      <c r="CP246" s="3"/>
      <c r="CQ246" s="3"/>
      <c r="CR246" s="3"/>
      <c r="CS246" s="3"/>
      <c r="CT246" s="3"/>
      <c r="CU246" s="3"/>
      <c r="CV246" s="3"/>
      <c r="CW246" s="3"/>
      <c r="CX246" s="3"/>
      <c r="CY246" s="3"/>
      <c r="CZ246" s="3"/>
    </row>
    <row r="247" spans="46:104">
      <c r="AT247" s="3"/>
      <c r="AU247" s="3"/>
      <c r="AV247" s="3"/>
      <c r="AW247" s="3"/>
      <c r="AX247" s="3"/>
      <c r="AY247" s="3"/>
      <c r="AZ247" s="3"/>
      <c r="BA247" s="3"/>
      <c r="BB247" s="3"/>
      <c r="BC247" s="10" t="s">
        <v>31</v>
      </c>
      <c r="BD247" s="5" t="s">
        <v>24</v>
      </c>
      <c r="BE247" s="5" t="s">
        <v>26</v>
      </c>
      <c r="BF247" s="5" t="s">
        <v>56</v>
      </c>
      <c r="BG247" s="5" t="s">
        <v>57</v>
      </c>
      <c r="BH247" s="5"/>
      <c r="BI247" s="16"/>
      <c r="BJ247" s="3"/>
      <c r="BK247" s="3"/>
      <c r="BL247" s="18"/>
      <c r="BM247" s="18"/>
      <c r="BN247" s="18"/>
      <c r="BO247" s="18"/>
      <c r="BP247" s="18"/>
      <c r="BQ247" s="18"/>
      <c r="BR247" s="18"/>
      <c r="BS247" s="18"/>
      <c r="BT247" s="18"/>
      <c r="BU247" s="18"/>
      <c r="BV247" s="18"/>
      <c r="BW247" s="18"/>
      <c r="BX247" s="18"/>
      <c r="BY247" s="18"/>
      <c r="BZ247" s="18"/>
      <c r="CA247" s="18"/>
      <c r="CB247" s="18"/>
      <c r="CC247" s="18"/>
      <c r="CD247" s="18"/>
      <c r="CE247" s="18"/>
      <c r="CF247" s="18"/>
      <c r="CG247" s="18"/>
      <c r="CH247" s="3"/>
      <c r="CI247" s="3"/>
      <c r="CJ247" s="3"/>
      <c r="CK247" s="3"/>
      <c r="CL247" s="3"/>
      <c r="CM247" s="5"/>
      <c r="CN247" s="10" t="str">
        <f t="shared" si="20"/>
        <v>就労移行支援</v>
      </c>
      <c r="CO247" s="10" t="str">
        <f t="shared" si="21"/>
        <v>-</v>
      </c>
      <c r="CP247" s="3"/>
      <c r="CQ247" s="3"/>
      <c r="CR247" s="3"/>
      <c r="CS247" s="3"/>
      <c r="CT247" s="3"/>
      <c r="CU247" s="3"/>
      <c r="CV247" s="3"/>
      <c r="CW247" s="3"/>
      <c r="CX247" s="3"/>
      <c r="CY247" s="3"/>
      <c r="CZ247" s="3"/>
    </row>
    <row r="248" spans="46:104">
      <c r="AT248" s="3"/>
      <c r="AU248" s="3"/>
      <c r="AV248" s="3"/>
      <c r="AW248" s="3"/>
      <c r="AX248" s="3"/>
      <c r="AY248" s="3"/>
      <c r="AZ248" s="3"/>
      <c r="BA248" s="3"/>
      <c r="BB248" s="3"/>
      <c r="BC248" s="10" t="s">
        <v>71</v>
      </c>
      <c r="BD248" s="5" t="s">
        <v>24</v>
      </c>
      <c r="BE248" s="5" t="s">
        <v>26</v>
      </c>
      <c r="BF248" s="5" t="s">
        <v>56</v>
      </c>
      <c r="BG248" s="5" t="s">
        <v>57</v>
      </c>
      <c r="BH248" s="5"/>
      <c r="BI248" s="16"/>
      <c r="BJ248" s="3"/>
      <c r="BK248" s="3"/>
      <c r="BL248" s="18"/>
      <c r="BM248" s="18"/>
      <c r="BN248" s="18"/>
      <c r="BO248" s="18"/>
      <c r="BP248" s="18"/>
      <c r="BQ248" s="18"/>
      <c r="BR248" s="18"/>
      <c r="BS248" s="18"/>
      <c r="BT248" s="18"/>
      <c r="BU248" s="18"/>
      <c r="BV248" s="18"/>
      <c r="BW248" s="18"/>
      <c r="BX248" s="18"/>
      <c r="BY248" s="18"/>
      <c r="BZ248" s="18"/>
      <c r="CA248" s="18"/>
      <c r="CB248" s="18"/>
      <c r="CC248" s="18"/>
      <c r="CD248" s="18"/>
      <c r="CE248" s="18"/>
      <c r="CF248" s="18"/>
      <c r="CG248" s="18"/>
      <c r="CH248" s="3"/>
      <c r="CI248" s="3"/>
      <c r="CJ248" s="3"/>
      <c r="CK248" s="3"/>
      <c r="CL248" s="3"/>
      <c r="CM248" s="5"/>
      <c r="CN248" s="10" t="str">
        <f t="shared" si="20"/>
        <v>就労継続支援Ａ型</v>
      </c>
      <c r="CO248" s="10" t="str">
        <f t="shared" si="21"/>
        <v>-</v>
      </c>
      <c r="CP248" s="3"/>
      <c r="CQ248" s="3"/>
      <c r="CR248" s="3"/>
      <c r="CS248" s="3"/>
      <c r="CT248" s="3"/>
      <c r="CU248" s="3"/>
      <c r="CV248" s="3"/>
      <c r="CW248" s="3"/>
      <c r="CX248" s="3"/>
      <c r="CY248" s="3"/>
      <c r="CZ248" s="3"/>
    </row>
    <row r="249" spans="46:104">
      <c r="AT249" s="3"/>
      <c r="AU249" s="3"/>
      <c r="AV249" s="3"/>
      <c r="AW249" s="3"/>
      <c r="AX249" s="3"/>
      <c r="AY249" s="3"/>
      <c r="AZ249" s="3"/>
      <c r="BA249" s="3"/>
      <c r="BB249" s="3"/>
      <c r="BC249" s="10" t="s">
        <v>72</v>
      </c>
      <c r="BD249" s="5" t="s">
        <v>24</v>
      </c>
      <c r="BE249" s="5" t="s">
        <v>26</v>
      </c>
      <c r="BF249" s="5" t="s">
        <v>56</v>
      </c>
      <c r="BG249" s="5" t="s">
        <v>57</v>
      </c>
      <c r="BH249" s="5"/>
      <c r="BI249" s="16"/>
      <c r="BJ249" s="3"/>
      <c r="BK249" s="3"/>
      <c r="BL249" s="18"/>
      <c r="BM249" s="18"/>
      <c r="BN249" s="18"/>
      <c r="BO249" s="18"/>
      <c r="BP249" s="18"/>
      <c r="BQ249" s="18"/>
      <c r="BR249" s="18"/>
      <c r="BS249" s="18"/>
      <c r="BT249" s="18"/>
      <c r="BU249" s="18"/>
      <c r="BV249" s="18"/>
      <c r="BW249" s="18"/>
      <c r="BX249" s="18"/>
      <c r="BY249" s="18"/>
      <c r="BZ249" s="18"/>
      <c r="CA249" s="18"/>
      <c r="CB249" s="18"/>
      <c r="CC249" s="18"/>
      <c r="CD249" s="18"/>
      <c r="CE249" s="18"/>
      <c r="CF249" s="18"/>
      <c r="CG249" s="18"/>
      <c r="CH249" s="3"/>
      <c r="CI249" s="3"/>
      <c r="CJ249" s="3"/>
      <c r="CK249" s="3"/>
      <c r="CL249" s="3"/>
      <c r="CM249" s="5"/>
      <c r="CN249" s="10" t="str">
        <f t="shared" si="20"/>
        <v>就労継続支援Ｂ型</v>
      </c>
      <c r="CO249" s="10" t="str">
        <f t="shared" si="21"/>
        <v>-</v>
      </c>
      <c r="CP249" s="3"/>
      <c r="CQ249" s="3"/>
      <c r="CR249" s="3"/>
      <c r="CS249" s="3"/>
      <c r="CT249" s="3"/>
      <c r="CU249" s="3"/>
      <c r="CV249" s="3"/>
      <c r="CW249" s="3"/>
      <c r="CX249" s="3"/>
      <c r="CY249" s="3"/>
      <c r="CZ249" s="3"/>
    </row>
    <row r="250" spans="46:104">
      <c r="AT250" s="3"/>
      <c r="AU250" s="3"/>
      <c r="AV250" s="3"/>
      <c r="AW250" s="3"/>
      <c r="AX250" s="3"/>
      <c r="AY250" s="3"/>
      <c r="AZ250" s="3"/>
      <c r="BA250" s="3"/>
      <c r="BB250" s="3"/>
      <c r="BC250" s="10" t="s">
        <v>53</v>
      </c>
      <c r="BD250" s="5" t="s">
        <v>24</v>
      </c>
      <c r="BE250" s="5" t="s">
        <v>26</v>
      </c>
      <c r="BF250" s="5" t="s">
        <v>56</v>
      </c>
      <c r="BG250" s="5" t="s">
        <v>57</v>
      </c>
      <c r="BH250" s="5"/>
      <c r="BI250" s="16"/>
      <c r="BJ250" s="3"/>
      <c r="BK250" s="3"/>
      <c r="BL250" s="18"/>
      <c r="BM250" s="18"/>
      <c r="BN250" s="18"/>
      <c r="BO250" s="18"/>
      <c r="BP250" s="18"/>
      <c r="BQ250" s="18"/>
      <c r="BR250" s="18"/>
      <c r="BS250" s="18"/>
      <c r="BT250" s="18"/>
      <c r="BU250" s="18"/>
      <c r="BV250" s="18"/>
      <c r="BW250" s="18"/>
      <c r="BX250" s="18"/>
      <c r="BY250" s="18"/>
      <c r="BZ250" s="18"/>
      <c r="CA250" s="18"/>
      <c r="CB250" s="18"/>
      <c r="CC250" s="18"/>
      <c r="CD250" s="18"/>
      <c r="CE250" s="18"/>
      <c r="CF250" s="18"/>
      <c r="CG250" s="18"/>
      <c r="CH250" s="3"/>
      <c r="CI250" s="3"/>
      <c r="CJ250" s="3"/>
      <c r="CK250" s="3"/>
      <c r="CL250" s="3"/>
      <c r="CM250" s="5"/>
      <c r="CN250" s="10" t="str">
        <f t="shared" si="20"/>
        <v>児童発達支援</v>
      </c>
      <c r="CO250" s="10" t="str">
        <f t="shared" si="21"/>
        <v>-</v>
      </c>
      <c r="CP250" s="3"/>
      <c r="CQ250" s="3"/>
      <c r="CR250" s="3"/>
      <c r="CS250" s="3"/>
      <c r="CT250" s="3"/>
      <c r="CU250" s="3"/>
      <c r="CV250" s="3"/>
      <c r="CW250" s="3"/>
      <c r="CX250" s="3"/>
      <c r="CY250" s="3"/>
      <c r="CZ250" s="3"/>
    </row>
    <row r="251" spans="46:104">
      <c r="AT251" s="3"/>
      <c r="AU251" s="3"/>
      <c r="AV251" s="3"/>
      <c r="AW251" s="3"/>
      <c r="AX251" s="3"/>
      <c r="AY251" s="3"/>
      <c r="AZ251" s="3"/>
      <c r="BA251" s="3"/>
      <c r="BB251" s="3"/>
      <c r="BC251" s="10" t="s">
        <v>54</v>
      </c>
      <c r="BD251" s="5" t="s">
        <v>24</v>
      </c>
      <c r="BE251" s="5" t="s">
        <v>26</v>
      </c>
      <c r="BF251" s="5" t="s">
        <v>56</v>
      </c>
      <c r="BG251" s="5" t="s">
        <v>57</v>
      </c>
      <c r="BH251" s="5"/>
      <c r="BI251" s="16"/>
      <c r="BJ251" s="3"/>
      <c r="BK251" s="3"/>
      <c r="BL251" s="18"/>
      <c r="BM251" s="18"/>
      <c r="BN251" s="18"/>
      <c r="BO251" s="18"/>
      <c r="BP251" s="18"/>
      <c r="BQ251" s="18"/>
      <c r="BR251" s="18"/>
      <c r="BS251" s="18"/>
      <c r="BT251" s="18"/>
      <c r="BU251" s="18"/>
      <c r="BV251" s="18"/>
      <c r="BW251" s="18"/>
      <c r="BX251" s="18"/>
      <c r="BY251" s="18"/>
      <c r="BZ251" s="18"/>
      <c r="CA251" s="18"/>
      <c r="CB251" s="18"/>
      <c r="CC251" s="18"/>
      <c r="CD251" s="18"/>
      <c r="CE251" s="18"/>
      <c r="CF251" s="18"/>
      <c r="CG251" s="18"/>
      <c r="CH251" s="3"/>
      <c r="CI251" s="3"/>
      <c r="CJ251" s="3"/>
      <c r="CK251" s="3"/>
      <c r="CL251" s="3"/>
      <c r="CM251" s="5"/>
      <c r="CN251" s="10" t="str">
        <f t="shared" si="20"/>
        <v>医療型児童発達支援</v>
      </c>
      <c r="CO251" s="10" t="str">
        <f t="shared" si="21"/>
        <v>-</v>
      </c>
      <c r="CP251" s="3"/>
      <c r="CQ251" s="3"/>
      <c r="CR251" s="3"/>
      <c r="CS251" s="3"/>
      <c r="CT251" s="3"/>
      <c r="CU251" s="3"/>
      <c r="CV251" s="3"/>
      <c r="CW251" s="3"/>
      <c r="CX251" s="3"/>
      <c r="CY251" s="3"/>
      <c r="CZ251" s="3"/>
    </row>
    <row r="252" spans="46:104">
      <c r="AT252" s="3"/>
      <c r="AU252" s="3"/>
      <c r="AV252" s="3"/>
      <c r="AW252" s="3"/>
      <c r="AX252" s="3"/>
      <c r="AY252" s="3"/>
      <c r="AZ252" s="3"/>
      <c r="BA252" s="3"/>
      <c r="BB252" s="3"/>
      <c r="BC252" s="10" t="s">
        <v>32</v>
      </c>
      <c r="BD252" s="5" t="s">
        <v>24</v>
      </c>
      <c r="BE252" s="5" t="s">
        <v>26</v>
      </c>
      <c r="BF252" s="5" t="s">
        <v>56</v>
      </c>
      <c r="BG252" s="5" t="s">
        <v>57</v>
      </c>
      <c r="BH252" s="5"/>
      <c r="BI252" s="16"/>
      <c r="BJ252" s="3"/>
      <c r="BK252" s="3"/>
      <c r="BL252" s="18"/>
      <c r="BM252" s="18"/>
      <c r="BN252" s="18"/>
      <c r="BO252" s="18"/>
      <c r="BP252" s="18"/>
      <c r="BQ252" s="18"/>
      <c r="BR252" s="18"/>
      <c r="BS252" s="18"/>
      <c r="BT252" s="18"/>
      <c r="BU252" s="18"/>
      <c r="BV252" s="18"/>
      <c r="BW252" s="18"/>
      <c r="BX252" s="18"/>
      <c r="BY252" s="18"/>
      <c r="BZ252" s="18"/>
      <c r="CA252" s="18"/>
      <c r="CB252" s="18"/>
      <c r="CC252" s="18"/>
      <c r="CD252" s="18"/>
      <c r="CE252" s="18"/>
      <c r="CF252" s="18"/>
      <c r="CG252" s="18"/>
      <c r="CH252" s="3"/>
      <c r="CI252" s="3"/>
      <c r="CJ252" s="3"/>
      <c r="CK252" s="3"/>
      <c r="CL252" s="3"/>
      <c r="CM252" s="5"/>
      <c r="CN252" s="10" t="str">
        <f t="shared" si="20"/>
        <v>放課後等デイサービス</v>
      </c>
      <c r="CO252" s="10" t="str">
        <f t="shared" si="21"/>
        <v>-</v>
      </c>
      <c r="CP252" s="3"/>
      <c r="CQ252" s="3"/>
      <c r="CR252" s="3"/>
      <c r="CS252" s="3"/>
      <c r="CT252" s="3"/>
      <c r="CU252" s="3"/>
      <c r="CV252" s="3"/>
      <c r="CW252" s="3"/>
      <c r="CX252" s="3"/>
      <c r="CY252" s="3"/>
      <c r="CZ252" s="3"/>
    </row>
    <row r="253" spans="46:104">
      <c r="AT253" s="3"/>
      <c r="AU253" s="3"/>
      <c r="AV253" s="3"/>
      <c r="AW253" s="3"/>
      <c r="AX253" s="3"/>
      <c r="AY253" s="3"/>
      <c r="AZ253" s="3"/>
      <c r="BA253" s="3"/>
      <c r="BB253" s="3"/>
      <c r="BC253" s="10" t="s">
        <v>35</v>
      </c>
      <c r="BD253" s="5" t="s">
        <v>24</v>
      </c>
      <c r="BE253" s="5" t="s">
        <v>26</v>
      </c>
      <c r="BF253" s="5" t="s">
        <v>56</v>
      </c>
      <c r="BG253" s="5" t="s">
        <v>57</v>
      </c>
      <c r="BH253" s="5"/>
      <c r="BI253" s="16"/>
      <c r="BJ253" s="17"/>
      <c r="BK253" s="17"/>
      <c r="BL253" s="18"/>
      <c r="BM253" s="3"/>
      <c r="BN253" s="3"/>
      <c r="BO253" s="3"/>
      <c r="BP253" s="3"/>
      <c r="BQ253" s="3"/>
      <c r="BR253" s="3"/>
      <c r="BS253" s="3"/>
      <c r="BT253" s="3"/>
      <c r="BU253" s="3"/>
      <c r="BV253" s="3"/>
      <c r="BW253" s="3"/>
      <c r="BX253" s="3"/>
      <c r="BY253" s="3"/>
      <c r="BZ253" s="3"/>
      <c r="CA253" s="3"/>
      <c r="CB253" s="3"/>
      <c r="CC253" s="3"/>
      <c r="CD253" s="3"/>
      <c r="CE253" s="3"/>
      <c r="CF253" s="3"/>
      <c r="CG253" s="3"/>
      <c r="CH253" s="3"/>
      <c r="CI253" s="3"/>
      <c r="CJ253" s="3"/>
      <c r="CK253" s="3"/>
      <c r="CL253" s="3"/>
      <c r="CM253" s="5"/>
      <c r="CN253" s="10" t="str">
        <f t="shared" si="20"/>
        <v>短期入所②</v>
      </c>
      <c r="CO253" s="10">
        <f t="shared" si="21"/>
        <v>146</v>
      </c>
      <c r="CP253" s="3"/>
      <c r="CQ253" s="3"/>
      <c r="CR253" s="3"/>
      <c r="CS253" s="3"/>
      <c r="CT253" s="3"/>
      <c r="CU253" s="3"/>
      <c r="CV253" s="3"/>
      <c r="CW253" s="3"/>
      <c r="CX253" s="3"/>
      <c r="CY253" s="3"/>
      <c r="CZ253" s="3"/>
    </row>
    <row r="254" spans="46:104">
      <c r="AT254" s="3"/>
      <c r="AU254" s="3"/>
      <c r="AV254" s="3"/>
      <c r="AW254" s="3"/>
      <c r="AX254" s="3"/>
      <c r="AY254" s="3"/>
      <c r="AZ254" s="3"/>
      <c r="BA254" s="3"/>
      <c r="BB254" s="3"/>
      <c r="BC254" s="10" t="s">
        <v>36</v>
      </c>
      <c r="BD254" s="5" t="s">
        <v>24</v>
      </c>
      <c r="BE254" s="5" t="s">
        <v>26</v>
      </c>
      <c r="BF254" s="5" t="s">
        <v>56</v>
      </c>
      <c r="BG254" s="5" t="s">
        <v>57</v>
      </c>
      <c r="BH254" s="5"/>
      <c r="BI254" s="16"/>
      <c r="BJ254" s="17"/>
      <c r="BK254" s="17"/>
      <c r="BL254" s="18"/>
      <c r="BM254" s="3"/>
      <c r="BN254" s="3"/>
      <c r="BO254" s="3"/>
      <c r="BP254" s="3"/>
      <c r="BQ254" s="3"/>
      <c r="BR254" s="3"/>
      <c r="BS254" s="3"/>
      <c r="BT254" s="3"/>
      <c r="BU254" s="3"/>
      <c r="BV254" s="3"/>
      <c r="BW254" s="3"/>
      <c r="BX254" s="3"/>
      <c r="BY254" s="3"/>
      <c r="BZ254" s="3"/>
      <c r="CA254" s="3"/>
      <c r="CB254" s="3"/>
      <c r="CC254" s="3"/>
      <c r="CD254" s="3"/>
      <c r="CE254" s="3"/>
      <c r="CF254" s="3"/>
      <c r="CG254" s="3"/>
      <c r="CH254" s="3"/>
      <c r="CI254" s="3"/>
      <c r="CJ254" s="3"/>
      <c r="CK254" s="3"/>
      <c r="CL254" s="3"/>
      <c r="CM254" s="5"/>
      <c r="CN254" s="10" t="str">
        <f t="shared" si="20"/>
        <v>施設入所支援②</v>
      </c>
      <c r="CO254" s="10">
        <f t="shared" si="21"/>
        <v>1013</v>
      </c>
      <c r="CP254" s="3"/>
      <c r="CQ254" s="3"/>
      <c r="CR254" s="3"/>
      <c r="CS254" s="3"/>
      <c r="CT254" s="3"/>
      <c r="CU254" s="3"/>
      <c r="CV254" s="3"/>
      <c r="CW254" s="3"/>
      <c r="CX254" s="3"/>
      <c r="CY254" s="3"/>
      <c r="CZ254" s="3"/>
    </row>
    <row r="255" spans="46:104">
      <c r="AT255" s="3"/>
      <c r="AU255" s="3"/>
      <c r="AV255" s="3"/>
      <c r="AW255" s="3"/>
      <c r="AX255" s="3"/>
      <c r="AY255" s="3"/>
      <c r="AZ255" s="3"/>
      <c r="BA255" s="3"/>
      <c r="BB255" s="3"/>
      <c r="BC255" s="10" t="s">
        <v>37</v>
      </c>
      <c r="BD255" s="5" t="s">
        <v>24</v>
      </c>
      <c r="BE255" s="5" t="s">
        <v>26</v>
      </c>
      <c r="BF255" s="5" t="s">
        <v>56</v>
      </c>
      <c r="BG255" s="5" t="s">
        <v>57</v>
      </c>
      <c r="BH255" s="5"/>
      <c r="BI255" s="16"/>
      <c r="BJ255" s="17"/>
      <c r="BK255" s="17"/>
      <c r="BL255" s="18"/>
      <c r="BM255" s="3"/>
      <c r="BN255" s="3"/>
      <c r="BO255" s="3"/>
      <c r="BP255" s="3"/>
      <c r="BQ255" s="3"/>
      <c r="BR255" s="3"/>
      <c r="BS255" s="3"/>
      <c r="BT255" s="3"/>
      <c r="BU255" s="3"/>
      <c r="BV255" s="3"/>
      <c r="BW255" s="3"/>
      <c r="BX255" s="3"/>
      <c r="BY255" s="3"/>
      <c r="BZ255" s="3"/>
      <c r="CA255" s="3"/>
      <c r="CB255" s="3"/>
      <c r="CC255" s="3"/>
      <c r="CD255" s="3"/>
      <c r="CE255" s="3"/>
      <c r="CF255" s="3"/>
      <c r="CG255" s="3"/>
      <c r="CH255" s="3"/>
      <c r="CI255" s="3"/>
      <c r="CJ255" s="3"/>
      <c r="CK255" s="3"/>
      <c r="CL255" s="3"/>
      <c r="CM255" s="5"/>
      <c r="CN255" s="10" t="str">
        <f t="shared" si="20"/>
        <v>共同生活援助_介護サービス包括型②</v>
      </c>
      <c r="CO255" s="10">
        <f t="shared" si="21"/>
        <v>335</v>
      </c>
      <c r="CP255" s="3"/>
      <c r="CQ255" s="3"/>
      <c r="CR255" s="3"/>
      <c r="CS255" s="3"/>
      <c r="CT255" s="3"/>
      <c r="CU255" s="3"/>
      <c r="CV255" s="3"/>
      <c r="CW255" s="3"/>
      <c r="CX255" s="3"/>
      <c r="CY255" s="3"/>
      <c r="CZ255" s="3"/>
    </row>
    <row r="256" spans="46:104">
      <c r="AT256" s="3"/>
      <c r="AU256" s="3"/>
      <c r="AV256" s="3"/>
      <c r="AW256" s="3"/>
      <c r="AX256" s="3"/>
      <c r="AY256" s="3"/>
      <c r="AZ256" s="3"/>
      <c r="BA256" s="3"/>
      <c r="BB256" s="3"/>
      <c r="BC256" s="10" t="s">
        <v>38</v>
      </c>
      <c r="BD256" s="5" t="s">
        <v>24</v>
      </c>
      <c r="BE256" s="5" t="s">
        <v>25</v>
      </c>
      <c r="BF256" s="5" t="s">
        <v>26</v>
      </c>
      <c r="BG256" s="5" t="s">
        <v>55</v>
      </c>
      <c r="BH256" s="5" t="s">
        <v>56</v>
      </c>
      <c r="BI256" s="16"/>
      <c r="BJ256" s="17"/>
      <c r="BK256" s="17"/>
      <c r="BL256" s="17"/>
      <c r="BM256" s="3"/>
      <c r="BN256" s="3"/>
      <c r="BO256" s="3"/>
      <c r="BP256" s="3"/>
      <c r="BQ256" s="3"/>
      <c r="BR256" s="3"/>
      <c r="BS256" s="3"/>
      <c r="BT256" s="3"/>
      <c r="BU256" s="3"/>
      <c r="BV256" s="3"/>
      <c r="BW256" s="3"/>
      <c r="BX256" s="3"/>
      <c r="BY256" s="3"/>
      <c r="BZ256" s="3"/>
      <c r="CA256" s="3"/>
      <c r="CB256" s="3"/>
      <c r="CC256" s="3"/>
      <c r="CD256" s="3"/>
      <c r="CE256" s="3"/>
      <c r="CF256" s="3"/>
      <c r="CG256" s="3"/>
      <c r="CH256" s="3"/>
      <c r="CI256" s="3"/>
      <c r="CJ256" s="3"/>
      <c r="CK256" s="3"/>
      <c r="CL256" s="3"/>
      <c r="CM256" s="5"/>
      <c r="CN256" s="10" t="str">
        <f t="shared" si="20"/>
        <v>共同生活援助_日中サービス支援型②</v>
      </c>
      <c r="CO256" s="10">
        <f t="shared" si="21"/>
        <v>259</v>
      </c>
      <c r="CP256" s="3"/>
      <c r="CQ256" s="3"/>
      <c r="CR256" s="3"/>
      <c r="CS256" s="3"/>
      <c r="CT256" s="3"/>
      <c r="CU256" s="3"/>
      <c r="CV256" s="3"/>
      <c r="CW256" s="3"/>
      <c r="CX256" s="3"/>
      <c r="CY256" s="3"/>
      <c r="CZ256" s="3"/>
    </row>
    <row r="257" spans="46:104">
      <c r="AT257" s="3"/>
      <c r="AU257" s="3"/>
      <c r="AV257" s="3"/>
      <c r="AW257" s="3"/>
      <c r="AX257" s="3"/>
      <c r="AY257" s="3"/>
      <c r="AZ257" s="3"/>
      <c r="BA257" s="3"/>
      <c r="BB257" s="3"/>
      <c r="BC257" s="10" t="s">
        <v>39</v>
      </c>
      <c r="BD257" s="5" t="s">
        <v>24</v>
      </c>
      <c r="BE257" s="5" t="s">
        <v>25</v>
      </c>
      <c r="BF257" s="5" t="s">
        <v>27</v>
      </c>
      <c r="BG257" s="5" t="s">
        <v>55</v>
      </c>
      <c r="BH257" s="10"/>
      <c r="BI257" s="19"/>
      <c r="BJ257" s="20"/>
      <c r="BK257" s="20"/>
      <c r="BL257" s="17"/>
      <c r="BM257" s="3"/>
      <c r="BN257" s="3"/>
      <c r="BO257" s="3"/>
      <c r="BP257" s="3"/>
      <c r="BQ257" s="3"/>
      <c r="BR257" s="3"/>
      <c r="BS257" s="3"/>
      <c r="BT257" s="3"/>
      <c r="BU257" s="3"/>
      <c r="BV257" s="3"/>
      <c r="BW257" s="3"/>
      <c r="BX257" s="3"/>
      <c r="BY257" s="3"/>
      <c r="BZ257" s="3"/>
      <c r="CA257" s="3"/>
      <c r="CB257" s="3"/>
      <c r="CC257" s="3"/>
      <c r="CD257" s="3"/>
      <c r="CE257" s="3"/>
      <c r="CF257" s="3"/>
      <c r="CG257" s="3"/>
      <c r="CH257" s="3"/>
      <c r="CI257" s="3"/>
      <c r="CJ257" s="3"/>
      <c r="CK257" s="3"/>
      <c r="CL257" s="3"/>
      <c r="CM257" s="5"/>
      <c r="CN257" s="10" t="str">
        <f t="shared" si="20"/>
        <v>共同生活援助_外部サービス利用型②</v>
      </c>
      <c r="CO257" s="10">
        <f t="shared" si="21"/>
        <v>150</v>
      </c>
      <c r="CP257" s="3"/>
      <c r="CQ257" s="3"/>
      <c r="CR257" s="3"/>
      <c r="CS257" s="3"/>
      <c r="CT257" s="3"/>
      <c r="CU257" s="3"/>
      <c r="CV257" s="3"/>
      <c r="CW257" s="3"/>
      <c r="CX257" s="3"/>
      <c r="CY257" s="3"/>
      <c r="CZ257" s="3"/>
    </row>
    <row r="258" spans="46:104">
      <c r="AT258" s="3"/>
      <c r="AU258" s="3"/>
      <c r="AV258" s="3"/>
      <c r="AW258" s="3"/>
      <c r="AX258" s="3"/>
      <c r="AY258" s="3"/>
      <c r="AZ258" s="3"/>
      <c r="BA258" s="3"/>
      <c r="BB258" s="3"/>
      <c r="BC258" s="10" t="s">
        <v>73</v>
      </c>
      <c r="BD258" s="5" t="s">
        <v>24</v>
      </c>
      <c r="BE258" s="5" t="s">
        <v>25</v>
      </c>
      <c r="BF258" s="5" t="s">
        <v>27</v>
      </c>
      <c r="BG258" s="5" t="s">
        <v>55</v>
      </c>
      <c r="BH258" s="10"/>
      <c r="BI258" s="19"/>
      <c r="BJ258" s="20"/>
      <c r="BK258" s="20"/>
      <c r="BL258" s="17"/>
      <c r="BM258" s="3"/>
      <c r="BN258" s="3"/>
      <c r="BO258" s="3"/>
      <c r="BP258" s="3"/>
      <c r="BQ258" s="3"/>
      <c r="BR258" s="3"/>
      <c r="BS258" s="3"/>
      <c r="BT258" s="3"/>
      <c r="BU258" s="3"/>
      <c r="BV258" s="3"/>
      <c r="BW258" s="3"/>
      <c r="BX258" s="3"/>
      <c r="BY258" s="3"/>
      <c r="BZ258" s="3"/>
      <c r="CA258" s="3"/>
      <c r="CB258" s="3"/>
      <c r="CC258" s="3"/>
      <c r="CD258" s="3"/>
      <c r="CE258" s="3"/>
      <c r="CF258" s="3"/>
      <c r="CG258" s="3"/>
      <c r="CH258" s="3"/>
      <c r="CI258" s="3"/>
      <c r="CJ258" s="3"/>
      <c r="CK258" s="3"/>
      <c r="CL258" s="3"/>
      <c r="CM258" s="22"/>
      <c r="CN258" s="10" t="str">
        <f t="shared" si="20"/>
        <v>福祉型障害児入所施設②</v>
      </c>
      <c r="CO258" s="10">
        <f t="shared" si="21"/>
        <v>985</v>
      </c>
      <c r="CP258" s="3"/>
      <c r="CQ258" s="3"/>
      <c r="CR258" s="3"/>
      <c r="CS258" s="3"/>
      <c r="CT258" s="3"/>
      <c r="CU258" s="3"/>
      <c r="CV258" s="3"/>
      <c r="CW258" s="3"/>
      <c r="CX258" s="3"/>
      <c r="CY258" s="3"/>
      <c r="CZ258" s="3"/>
    </row>
    <row r="259" spans="46:104">
      <c r="BC259" s="10" t="s">
        <v>74</v>
      </c>
      <c r="BD259" s="5" t="s">
        <v>24</v>
      </c>
      <c r="BE259" s="5" t="s">
        <v>25</v>
      </c>
      <c r="BF259" s="5" t="s">
        <v>27</v>
      </c>
      <c r="BG259" s="5" t="s">
        <v>55</v>
      </c>
      <c r="BH259" s="23"/>
      <c r="BI259" s="19"/>
      <c r="BJ259" s="20"/>
      <c r="BK259" s="20"/>
      <c r="BL259" s="17"/>
      <c r="CM259" s="22"/>
      <c r="CN259" s="10" t="str">
        <f t="shared" si="20"/>
        <v>医療型障害児入所施設②</v>
      </c>
      <c r="CO259" s="10">
        <f t="shared" si="21"/>
        <v>529</v>
      </c>
    </row>
    <row r="260" spans="46:104">
      <c r="BC260" s="10" t="s">
        <v>75</v>
      </c>
      <c r="BD260" s="5" t="s">
        <v>24</v>
      </c>
      <c r="BE260" s="5" t="s">
        <v>25</v>
      </c>
      <c r="BF260" s="5" t="s">
        <v>27</v>
      </c>
      <c r="BG260" s="5" t="s">
        <v>55</v>
      </c>
      <c r="BH260" s="23"/>
      <c r="BI260" s="19"/>
      <c r="BJ260" s="20"/>
      <c r="BK260" s="20"/>
      <c r="BL260" s="17"/>
      <c r="CM260" s="22"/>
      <c r="CN260" s="10" t="str">
        <f t="shared" si="20"/>
        <v>居宅介護②</v>
      </c>
      <c r="CO260" s="10">
        <f t="shared" si="21"/>
        <v>107</v>
      </c>
    </row>
    <row r="261" spans="46:104">
      <c r="BC261" s="10" t="s">
        <v>40</v>
      </c>
      <c r="BD261" s="5" t="s">
        <v>24</v>
      </c>
      <c r="BE261" s="5" t="s">
        <v>25</v>
      </c>
      <c r="BF261" s="5" t="s">
        <v>55</v>
      </c>
      <c r="BG261" s="23"/>
      <c r="BH261" s="23"/>
      <c r="BI261" s="19"/>
      <c r="BJ261" s="17"/>
      <c r="BK261" s="17"/>
      <c r="BL261" s="17"/>
      <c r="CM261" s="22"/>
      <c r="CN261" s="10" t="str">
        <f t="shared" si="20"/>
        <v>重度訪問介護②</v>
      </c>
      <c r="CO261" s="10">
        <f t="shared" si="21"/>
        <v>175</v>
      </c>
    </row>
    <row r="262" spans="46:104">
      <c r="BC262" s="10" t="s">
        <v>41</v>
      </c>
      <c r="BD262" s="5" t="s">
        <v>24</v>
      </c>
      <c r="BE262" s="5" t="s">
        <v>25</v>
      </c>
      <c r="BF262" s="5" t="s">
        <v>55</v>
      </c>
      <c r="BG262" s="23"/>
      <c r="BH262" s="23"/>
      <c r="BI262" s="19"/>
      <c r="BJ262" s="17"/>
      <c r="BK262" s="17"/>
      <c r="BL262" s="17"/>
      <c r="CM262" s="22"/>
      <c r="CN262" s="10" t="str">
        <f t="shared" si="20"/>
        <v>同行援護②</v>
      </c>
      <c r="CO262" s="10">
        <f t="shared" si="21"/>
        <v>60</v>
      </c>
    </row>
    <row r="263" spans="46:104">
      <c r="BC263" s="10" t="s">
        <v>42</v>
      </c>
      <c r="BD263" s="5" t="s">
        <v>24</v>
      </c>
      <c r="BE263" s="5" t="s">
        <v>25</v>
      </c>
      <c r="BF263" s="5" t="s">
        <v>55</v>
      </c>
      <c r="BG263" s="23"/>
      <c r="BH263" s="23"/>
      <c r="BI263" s="19"/>
      <c r="BJ263" s="17"/>
      <c r="BK263" s="17"/>
      <c r="BL263" s="17"/>
      <c r="CM263" s="22"/>
      <c r="CN263" s="10" t="str">
        <f t="shared" si="20"/>
        <v>行動援護②</v>
      </c>
      <c r="CO263" s="10">
        <f t="shared" si="21"/>
        <v>106</v>
      </c>
    </row>
    <row r="264" spans="46:104">
      <c r="BC264" s="10" t="s">
        <v>43</v>
      </c>
      <c r="BD264" s="5" t="s">
        <v>24</v>
      </c>
      <c r="BE264" s="5" t="s">
        <v>25</v>
      </c>
      <c r="BF264" s="5" t="s">
        <v>55</v>
      </c>
      <c r="BG264" s="23"/>
      <c r="BH264" s="23"/>
      <c r="BI264" s="19"/>
      <c r="BJ264" s="17"/>
      <c r="BK264" s="17"/>
      <c r="BL264" s="17"/>
      <c r="CM264" s="22"/>
      <c r="CN264" s="10" t="str">
        <f t="shared" si="20"/>
        <v>就労定着支援②</v>
      </c>
      <c r="CO264" s="10">
        <f t="shared" si="21"/>
        <v>35</v>
      </c>
    </row>
    <row r="265" spans="46:104">
      <c r="BC265" s="10" t="s">
        <v>44</v>
      </c>
      <c r="BD265" s="5" t="s">
        <v>24</v>
      </c>
      <c r="BE265" s="5" t="s">
        <v>25</v>
      </c>
      <c r="BF265" s="5" t="s">
        <v>55</v>
      </c>
      <c r="BG265" s="23"/>
      <c r="BH265" s="23"/>
      <c r="BI265" s="19"/>
      <c r="BJ265" s="17"/>
      <c r="BK265" s="17"/>
      <c r="BL265" s="17"/>
      <c r="CM265" s="22"/>
      <c r="CN265" s="10" t="str">
        <f t="shared" si="20"/>
        <v>自立生活援助②</v>
      </c>
      <c r="CO265" s="10">
        <f t="shared" si="21"/>
        <v>19</v>
      </c>
    </row>
    <row r="266" spans="46:104">
      <c r="BC266" s="10" t="s">
        <v>45</v>
      </c>
      <c r="BD266" s="5" t="s">
        <v>24</v>
      </c>
      <c r="BE266" s="5" t="s">
        <v>25</v>
      </c>
      <c r="BF266" s="5" t="s">
        <v>55</v>
      </c>
      <c r="BG266" s="23"/>
      <c r="BH266" s="23"/>
      <c r="BI266" s="19"/>
      <c r="BJ266" s="17"/>
      <c r="CM266" s="22"/>
      <c r="CN266" s="10" t="str">
        <f t="shared" si="20"/>
        <v>居宅訪問型児童発達支援②</v>
      </c>
      <c r="CO266" s="10">
        <f t="shared" si="21"/>
        <v>30</v>
      </c>
    </row>
    <row r="267" spans="46:104">
      <c r="BC267" s="10" t="s">
        <v>33</v>
      </c>
      <c r="BD267" s="5" t="s">
        <v>24</v>
      </c>
      <c r="BE267" s="5" t="s">
        <v>25</v>
      </c>
      <c r="BF267" s="5" t="s">
        <v>55</v>
      </c>
      <c r="BG267" s="23"/>
      <c r="BH267" s="23"/>
      <c r="BI267" s="19"/>
      <c r="BJ267" s="17"/>
      <c r="CM267" s="22"/>
      <c r="CN267" s="10" t="str">
        <f t="shared" si="20"/>
        <v>保育所等訪問支援②</v>
      </c>
      <c r="CO267" s="10">
        <f t="shared" si="21"/>
        <v>35</v>
      </c>
    </row>
    <row r="268" spans="46:104">
      <c r="BC268" s="10" t="s">
        <v>34</v>
      </c>
      <c r="BD268" s="5" t="s">
        <v>24</v>
      </c>
      <c r="BE268" s="5" t="s">
        <v>25</v>
      </c>
      <c r="BF268" s="5" t="s">
        <v>55</v>
      </c>
      <c r="BG268" s="23"/>
      <c r="BH268" s="23"/>
      <c r="BI268" s="19"/>
      <c r="BJ268" s="43" t="s">
        <v>24</v>
      </c>
      <c r="BK268" s="23" t="s">
        <v>91</v>
      </c>
      <c r="BL268" s="23" t="s">
        <v>92</v>
      </c>
      <c r="BM268" s="23" t="s">
        <v>93</v>
      </c>
      <c r="BN268" s="23" t="s">
        <v>94</v>
      </c>
      <c r="BO268" s="23" t="s">
        <v>95</v>
      </c>
      <c r="BP268" s="23" t="s">
        <v>96</v>
      </c>
      <c r="BQ268" s="23" t="s">
        <v>98</v>
      </c>
      <c r="BR268" s="23" t="s">
        <v>99</v>
      </c>
      <c r="BS268" s="23" t="s">
        <v>100</v>
      </c>
      <c r="BT268" s="23"/>
      <c r="CM268" s="22"/>
      <c r="CN268" s="10" t="str">
        <f t="shared" si="20"/>
        <v>計画相談支援</v>
      </c>
      <c r="CO268" s="10" t="str">
        <f t="shared" si="21"/>
        <v>-</v>
      </c>
    </row>
    <row r="269" spans="46:104">
      <c r="BC269" s="10" t="s">
        <v>46</v>
      </c>
      <c r="BD269" s="5" t="s">
        <v>24</v>
      </c>
      <c r="BE269" s="5" t="s">
        <v>25</v>
      </c>
      <c r="BF269" s="5" t="s">
        <v>55</v>
      </c>
      <c r="BG269" s="23"/>
      <c r="BH269" s="23"/>
      <c r="BI269" s="19"/>
      <c r="BJ269" s="44" t="s">
        <v>25</v>
      </c>
      <c r="BK269" s="23" t="s">
        <v>91</v>
      </c>
      <c r="BL269" s="23" t="s">
        <v>92</v>
      </c>
      <c r="BM269" s="23" t="s">
        <v>93</v>
      </c>
      <c r="BN269" s="23" t="s">
        <v>94</v>
      </c>
      <c r="BO269" s="23" t="s">
        <v>95</v>
      </c>
      <c r="BP269" s="23" t="s">
        <v>96</v>
      </c>
      <c r="BQ269" s="23" t="s">
        <v>98</v>
      </c>
      <c r="BR269" s="23" t="s">
        <v>99</v>
      </c>
      <c r="BS269" s="23" t="s">
        <v>100</v>
      </c>
      <c r="BT269" s="23"/>
      <c r="CM269" s="22"/>
      <c r="CN269" s="10" t="str">
        <f t="shared" si="20"/>
        <v>地域移行支援</v>
      </c>
      <c r="CO269" s="10" t="str">
        <f t="shared" si="21"/>
        <v>-</v>
      </c>
    </row>
    <row r="270" spans="46:104">
      <c r="BC270" s="10" t="s">
        <v>47</v>
      </c>
      <c r="BD270" s="5" t="s">
        <v>24</v>
      </c>
      <c r="BE270" s="5" t="s">
        <v>25</v>
      </c>
      <c r="BF270" s="5" t="s">
        <v>55</v>
      </c>
      <c r="BG270" s="23"/>
      <c r="BH270" s="23"/>
      <c r="BI270" s="19"/>
      <c r="BJ270" s="44" t="s">
        <v>26</v>
      </c>
      <c r="BK270" s="23" t="s">
        <v>91</v>
      </c>
      <c r="BL270" s="23" t="s">
        <v>92</v>
      </c>
      <c r="BM270" s="23" t="s">
        <v>93</v>
      </c>
      <c r="BN270" s="23" t="s">
        <v>94</v>
      </c>
      <c r="BO270" s="23" t="s">
        <v>95</v>
      </c>
      <c r="BP270" s="23" t="s">
        <v>96</v>
      </c>
      <c r="BQ270" s="23" t="s">
        <v>98</v>
      </c>
      <c r="BR270" s="23" t="s">
        <v>99</v>
      </c>
      <c r="BS270" s="23" t="s">
        <v>100</v>
      </c>
      <c r="BT270" s="23"/>
      <c r="CM270" s="22"/>
      <c r="CN270" s="10" t="str">
        <f t="shared" si="20"/>
        <v>地域定着支援</v>
      </c>
      <c r="CO270" s="10" t="str">
        <f t="shared" si="21"/>
        <v>-</v>
      </c>
    </row>
    <row r="271" spans="46:104">
      <c r="BC271" s="10" t="s">
        <v>48</v>
      </c>
      <c r="BD271" s="5" t="s">
        <v>24</v>
      </c>
      <c r="BE271" s="5"/>
      <c r="BF271" s="5"/>
      <c r="BG271" s="5"/>
      <c r="BH271" s="5"/>
      <c r="BI271" s="19"/>
      <c r="BJ271" s="44" t="s">
        <v>27</v>
      </c>
      <c r="BK271" s="23" t="s">
        <v>91</v>
      </c>
      <c r="BL271" s="23" t="s">
        <v>92</v>
      </c>
      <c r="BM271" s="23" t="s">
        <v>93</v>
      </c>
      <c r="BN271" s="23" t="s">
        <v>94</v>
      </c>
      <c r="BO271" s="23" t="s">
        <v>95</v>
      </c>
      <c r="BP271" s="23" t="s">
        <v>96</v>
      </c>
      <c r="BQ271" s="23" t="s">
        <v>97</v>
      </c>
      <c r="BR271" s="23" t="s">
        <v>98</v>
      </c>
      <c r="BS271" s="23" t="s">
        <v>99</v>
      </c>
      <c r="BT271" s="23" t="s">
        <v>100</v>
      </c>
      <c r="CM271" s="22"/>
      <c r="CN271" s="10" t="str">
        <f t="shared" si="20"/>
        <v>障害児相談支援</v>
      </c>
      <c r="CO271" s="10" t="str">
        <f t="shared" si="21"/>
        <v>-</v>
      </c>
    </row>
    <row r="272" spans="46:104">
      <c r="BC272" s="10" t="s">
        <v>49</v>
      </c>
      <c r="BD272" s="5" t="s">
        <v>24</v>
      </c>
      <c r="BE272" s="5"/>
      <c r="BF272" s="5"/>
      <c r="BG272" s="5"/>
      <c r="BH272" s="5"/>
      <c r="BI272" s="19"/>
      <c r="BJ272" s="43" t="s">
        <v>57</v>
      </c>
      <c r="BK272" s="45" t="s">
        <v>172</v>
      </c>
      <c r="BL272" s="23"/>
      <c r="BM272" s="23"/>
      <c r="BN272" s="23"/>
      <c r="BO272" s="23"/>
      <c r="BP272" s="23"/>
      <c r="BQ272" s="23"/>
      <c r="BR272" s="23"/>
      <c r="BS272" s="23"/>
      <c r="BT272" s="23"/>
      <c r="CM272" s="22" t="s">
        <v>60</v>
      </c>
      <c r="CN272" s="10" t="str">
        <f t="shared" ref="CN272" si="22">BT215</f>
        <v>療養介護③</v>
      </c>
      <c r="CO272" s="10">
        <f t="shared" ref="CO272" si="23">BU215</f>
        <v>1978</v>
      </c>
    </row>
    <row r="273" spans="55:93">
      <c r="BC273" s="10" t="s">
        <v>50</v>
      </c>
      <c r="BD273" s="5" t="s">
        <v>24</v>
      </c>
      <c r="BE273" s="5"/>
      <c r="BF273" s="5"/>
      <c r="BG273" s="5"/>
      <c r="BH273" s="5"/>
      <c r="BI273" s="19"/>
      <c r="BJ273" s="44" t="s">
        <v>55</v>
      </c>
      <c r="BK273" s="23" t="s">
        <v>91</v>
      </c>
      <c r="BL273" s="23" t="s">
        <v>92</v>
      </c>
      <c r="BM273" s="23" t="s">
        <v>93</v>
      </c>
      <c r="BN273" s="23" t="s">
        <v>94</v>
      </c>
      <c r="BO273" s="23" t="s">
        <v>95</v>
      </c>
      <c r="BP273" s="23" t="s">
        <v>96</v>
      </c>
      <c r="BQ273" s="23" t="s">
        <v>98</v>
      </c>
      <c r="BR273" s="23" t="s">
        <v>99</v>
      </c>
      <c r="BS273" s="23" t="s">
        <v>100</v>
      </c>
      <c r="BT273" s="23"/>
      <c r="CM273" s="22"/>
      <c r="CN273" s="10" t="str">
        <f t="shared" ref="CN273:CN301" si="24">BT216</f>
        <v>生活介護③</v>
      </c>
      <c r="CO273" s="10">
        <f t="shared" ref="CO273:CO301" si="25">BU216</f>
        <v>631</v>
      </c>
    </row>
    <row r="274" spans="55:93">
      <c r="BC274" s="10" t="s">
        <v>51</v>
      </c>
      <c r="BD274" s="5" t="s">
        <v>24</v>
      </c>
      <c r="BE274" s="5"/>
      <c r="BF274" s="5"/>
      <c r="BG274" s="5"/>
      <c r="BH274" s="5"/>
      <c r="BI274" s="19"/>
      <c r="BJ274" s="44" t="s">
        <v>56</v>
      </c>
      <c r="BK274" s="23" t="s">
        <v>91</v>
      </c>
      <c r="BL274" s="23" t="s">
        <v>92</v>
      </c>
      <c r="BM274" s="23" t="s">
        <v>93</v>
      </c>
      <c r="BN274" s="23" t="s">
        <v>94</v>
      </c>
      <c r="BO274" s="23" t="s">
        <v>95</v>
      </c>
      <c r="BP274" s="23" t="s">
        <v>96</v>
      </c>
      <c r="BQ274" s="23" t="s">
        <v>98</v>
      </c>
      <c r="BR274" s="23" t="s">
        <v>99</v>
      </c>
      <c r="BS274" s="23" t="s">
        <v>100</v>
      </c>
      <c r="BT274" s="23"/>
      <c r="CM274" s="22"/>
      <c r="CN274" s="10" t="str">
        <f t="shared" si="24"/>
        <v>自立訓練_機能訓練③</v>
      </c>
      <c r="CO274" s="10">
        <f t="shared" si="25"/>
        <v>288</v>
      </c>
    </row>
    <row r="275" spans="55:93">
      <c r="CM275" s="22"/>
      <c r="CN275" s="10" t="str">
        <f t="shared" si="24"/>
        <v>自立訓練_生活訓練③</v>
      </c>
      <c r="CO275" s="10">
        <f t="shared" si="25"/>
        <v>228</v>
      </c>
    </row>
    <row r="276" spans="55:93">
      <c r="CM276" s="22"/>
      <c r="CN276" s="10" t="str">
        <f t="shared" si="24"/>
        <v>就労移行支援③</v>
      </c>
      <c r="CO276" s="10">
        <f t="shared" si="25"/>
        <v>221</v>
      </c>
    </row>
    <row r="277" spans="55:93">
      <c r="CM277" s="22"/>
      <c r="CN277" s="10" t="str">
        <f t="shared" si="24"/>
        <v>就労継続支援Ａ型③</v>
      </c>
      <c r="CO277" s="10">
        <f t="shared" si="25"/>
        <v>279</v>
      </c>
    </row>
    <row r="278" spans="55:93">
      <c r="CM278" s="22"/>
      <c r="CN278" s="10" t="str">
        <f t="shared" si="24"/>
        <v>就労継続支援Ｂ型③</v>
      </c>
      <c r="CO278" s="10">
        <f t="shared" si="25"/>
        <v>294</v>
      </c>
    </row>
    <row r="279" spans="55:93">
      <c r="CM279" s="22"/>
      <c r="CN279" s="10" t="str">
        <f t="shared" si="24"/>
        <v>児童発達支援③</v>
      </c>
      <c r="CO279" s="10">
        <f t="shared" si="25"/>
        <v>271</v>
      </c>
    </row>
    <row r="280" spans="55:93">
      <c r="CM280" s="22"/>
      <c r="CN280" s="10" t="str">
        <f t="shared" si="24"/>
        <v>医療型児童発達支援③</v>
      </c>
      <c r="CO280" s="10">
        <f t="shared" si="25"/>
        <v>172</v>
      </c>
    </row>
    <row r="281" spans="55:93">
      <c r="CM281" s="22"/>
      <c r="CN281" s="10" t="str">
        <f t="shared" si="24"/>
        <v>放課後等デイサービス③</v>
      </c>
      <c r="CO281" s="10">
        <f t="shared" si="25"/>
        <v>257</v>
      </c>
    </row>
    <row r="282" spans="55:93">
      <c r="BF282" s="8"/>
      <c r="BG282" s="8"/>
      <c r="BH282" s="8"/>
      <c r="BI282" s="8"/>
      <c r="CM282" s="22"/>
      <c r="CN282" s="10" t="str">
        <f t="shared" si="24"/>
        <v>短期入所③</v>
      </c>
      <c r="CO282" s="10">
        <f t="shared" si="25"/>
        <v>146</v>
      </c>
    </row>
    <row r="283" spans="55:93">
      <c r="BF283" s="8"/>
      <c r="BG283" s="8"/>
      <c r="BH283" s="8"/>
      <c r="BI283" s="8"/>
      <c r="CM283" s="22"/>
      <c r="CN283" s="10" t="str">
        <f t="shared" si="24"/>
        <v>施設入所支援</v>
      </c>
      <c r="CO283" s="10" t="str">
        <f t="shared" si="25"/>
        <v>-</v>
      </c>
    </row>
    <row r="284" spans="55:93">
      <c r="BE284" s="7" t="s">
        <v>24</v>
      </c>
      <c r="BF284" s="7" t="s">
        <v>25</v>
      </c>
      <c r="BG284" s="7" t="s">
        <v>26</v>
      </c>
      <c r="BH284" s="7" t="s">
        <v>55</v>
      </c>
      <c r="BI284" s="7" t="s">
        <v>56</v>
      </c>
      <c r="BJ284" s="7" t="s">
        <v>27</v>
      </c>
      <c r="BK284" s="7" t="s">
        <v>57</v>
      </c>
      <c r="CM284" s="22"/>
      <c r="CN284" s="10" t="str">
        <f t="shared" si="24"/>
        <v>共同生活援助_介護サービス包括型</v>
      </c>
      <c r="CO284" s="10" t="str">
        <f t="shared" si="25"/>
        <v>-</v>
      </c>
    </row>
    <row r="285" spans="55:93">
      <c r="BF285" s="8"/>
      <c r="BG285" s="8"/>
      <c r="BH285" s="8"/>
      <c r="BI285" s="8"/>
      <c r="CM285" s="22"/>
      <c r="CN285" s="10" t="str">
        <f t="shared" si="24"/>
        <v>共同生活援助_日中サービス支援型</v>
      </c>
      <c r="CO285" s="10" t="str">
        <f t="shared" si="25"/>
        <v>-</v>
      </c>
    </row>
    <row r="286" spans="55:93">
      <c r="BF286" s="8"/>
      <c r="BG286" s="8"/>
      <c r="BH286" s="8"/>
      <c r="BI286" s="8"/>
      <c r="CM286" s="22"/>
      <c r="CN286" s="10" t="str">
        <f t="shared" si="24"/>
        <v>共同生活援助_外部サービス利用型</v>
      </c>
      <c r="CO286" s="10" t="str">
        <f t="shared" si="25"/>
        <v>-</v>
      </c>
    </row>
    <row r="287" spans="55:93">
      <c r="BF287" s="8"/>
      <c r="BG287" s="8"/>
      <c r="BH287" s="8"/>
      <c r="BI287" s="8"/>
      <c r="CM287" s="22"/>
      <c r="CN287" s="10" t="str">
        <f t="shared" si="24"/>
        <v>福祉型障害児入所施設</v>
      </c>
      <c r="CO287" s="10" t="str">
        <f t="shared" si="25"/>
        <v>-</v>
      </c>
    </row>
    <row r="288" spans="55:93">
      <c r="BF288" s="8"/>
      <c r="BG288" s="8"/>
      <c r="BH288" s="8"/>
      <c r="BI288" s="8"/>
      <c r="CM288" s="22"/>
      <c r="CN288" s="10" t="str">
        <f t="shared" si="24"/>
        <v>医療型障害児入所施設</v>
      </c>
      <c r="CO288" s="10" t="str">
        <f t="shared" si="25"/>
        <v>-</v>
      </c>
    </row>
    <row r="289" spans="46:93">
      <c r="BF289" s="8"/>
      <c r="BG289" s="8"/>
      <c r="BH289" s="8"/>
      <c r="BI289" s="8"/>
      <c r="CM289" s="22"/>
      <c r="CN289" s="10" t="str">
        <f t="shared" si="24"/>
        <v>居宅介護</v>
      </c>
      <c r="CO289" s="10" t="str">
        <f t="shared" si="25"/>
        <v>-</v>
      </c>
    </row>
    <row r="290" spans="46:93">
      <c r="BF290" s="8"/>
      <c r="BG290" s="8"/>
      <c r="BH290" s="8"/>
      <c r="CM290" s="22"/>
      <c r="CN290" s="10" t="str">
        <f t="shared" si="24"/>
        <v>重度訪問介護</v>
      </c>
      <c r="CO290" s="10" t="str">
        <f t="shared" si="25"/>
        <v>-</v>
      </c>
    </row>
    <row r="291" spans="46:93">
      <c r="BF291" s="8"/>
      <c r="BG291" s="8"/>
      <c r="BH291" s="8"/>
      <c r="CM291" s="22"/>
      <c r="CN291" s="10" t="str">
        <f t="shared" si="24"/>
        <v>同行援護</v>
      </c>
      <c r="CO291" s="10" t="str">
        <f t="shared" si="25"/>
        <v>-</v>
      </c>
    </row>
    <row r="292" spans="46:93">
      <c r="BF292" s="8"/>
      <c r="BG292" s="8"/>
      <c r="BH292" s="8"/>
      <c r="CM292" s="22"/>
      <c r="CN292" s="10" t="str">
        <f t="shared" si="24"/>
        <v>行動援護</v>
      </c>
      <c r="CO292" s="10" t="str">
        <f t="shared" si="25"/>
        <v>-</v>
      </c>
    </row>
    <row r="293" spans="46:93">
      <c r="BF293" s="8"/>
      <c r="BG293" s="8"/>
      <c r="BH293" s="8"/>
      <c r="CM293" s="22"/>
      <c r="CN293" s="10" t="str">
        <f t="shared" si="24"/>
        <v>就労定着支援</v>
      </c>
      <c r="CO293" s="10" t="str">
        <f t="shared" si="25"/>
        <v>-</v>
      </c>
    </row>
    <row r="294" spans="46:93">
      <c r="BF294" s="8"/>
      <c r="BG294" s="8"/>
      <c r="BH294" s="8"/>
      <c r="CM294" s="22"/>
      <c r="CN294" s="10" t="str">
        <f t="shared" si="24"/>
        <v>自立生活援助</v>
      </c>
      <c r="CO294" s="10" t="str">
        <f t="shared" si="25"/>
        <v>-</v>
      </c>
    </row>
    <row r="295" spans="46:93">
      <c r="BF295" s="8"/>
      <c r="BG295" s="8"/>
      <c r="BH295" s="8"/>
      <c r="CM295" s="22"/>
      <c r="CN295" s="10" t="str">
        <f t="shared" si="24"/>
        <v>居宅訪問型児童発達支援</v>
      </c>
      <c r="CO295" s="10" t="str">
        <f t="shared" si="25"/>
        <v>-</v>
      </c>
    </row>
    <row r="296" spans="46:93">
      <c r="CM296" s="22"/>
      <c r="CN296" s="10" t="str">
        <f t="shared" si="24"/>
        <v>保育所等訪問支援</v>
      </c>
      <c r="CO296" s="10" t="str">
        <f t="shared" si="25"/>
        <v>-</v>
      </c>
    </row>
    <row r="297" spans="46:93">
      <c r="CM297" s="22"/>
      <c r="CN297" s="10" t="str">
        <f t="shared" si="24"/>
        <v>計画相談支援</v>
      </c>
      <c r="CO297" s="10" t="str">
        <f t="shared" si="25"/>
        <v>-</v>
      </c>
    </row>
    <row r="298" spans="46:93">
      <c r="CM298" s="22"/>
      <c r="CN298" s="10" t="str">
        <f t="shared" si="24"/>
        <v>地域移行支援</v>
      </c>
      <c r="CO298" s="10" t="str">
        <f t="shared" si="25"/>
        <v>-</v>
      </c>
    </row>
    <row r="299" spans="46:93">
      <c r="CM299" s="22"/>
      <c r="CN299" s="10" t="str">
        <f t="shared" si="24"/>
        <v>地域定着支援</v>
      </c>
      <c r="CO299" s="10" t="str">
        <f t="shared" si="25"/>
        <v>-</v>
      </c>
    </row>
    <row r="300" spans="46:93">
      <c r="CM300" s="22"/>
      <c r="CN300" s="10" t="str">
        <f t="shared" si="24"/>
        <v>障害児相談支援</v>
      </c>
      <c r="CO300" s="10" t="str">
        <f t="shared" si="25"/>
        <v>-</v>
      </c>
    </row>
    <row r="301" spans="46:93">
      <c r="CM301" s="22"/>
      <c r="CN301" s="10">
        <f t="shared" si="24"/>
        <v>0</v>
      </c>
      <c r="CO301" s="10">
        <f t="shared" si="25"/>
        <v>0</v>
      </c>
    </row>
    <row r="302" spans="46:93">
      <c r="AT302" s="284"/>
      <c r="AU302" s="284"/>
      <c r="AV302" s="284"/>
      <c r="AW302" s="284"/>
      <c r="AX302" s="284"/>
      <c r="AY302" s="284"/>
      <c r="AZ302" s="284"/>
      <c r="BA302" s="284"/>
      <c r="BB302" s="284"/>
      <c r="BC302" s="284"/>
      <c r="BD302" s="284"/>
      <c r="BE302" s="284"/>
      <c r="BF302" s="284"/>
      <c r="BG302" s="284"/>
      <c r="BH302" s="284"/>
      <c r="BI302" s="284"/>
      <c r="BJ302" s="284"/>
      <c r="BK302" s="284"/>
      <c r="BL302" s="284"/>
      <c r="BM302" s="284"/>
      <c r="BN302" s="284"/>
      <c r="BO302" s="284"/>
      <c r="BP302" s="284"/>
      <c r="BQ302" s="284"/>
      <c r="BR302" s="284"/>
      <c r="BS302" s="285" t="str">
        <f>IFERROR(VLOOKUP(AN119,A147:AK156,37,FALSE),"")</f>
        <v/>
      </c>
      <c r="BT302" s="285"/>
      <c r="BU302" s="285"/>
      <c r="CM302" s="22" t="s">
        <v>61</v>
      </c>
      <c r="CN302" s="10" t="str">
        <f t="shared" ref="CN302:CO302" si="26">BV215</f>
        <v>療養介護</v>
      </c>
      <c r="CO302" s="10" t="str">
        <f t="shared" si="26"/>
        <v>-</v>
      </c>
    </row>
    <row r="303" spans="46:93">
      <c r="CM303" s="22"/>
      <c r="CN303" s="10" t="str">
        <f t="shared" ref="CN303:CN310" si="27">BV216</f>
        <v>生活介護</v>
      </c>
      <c r="CO303" s="10" t="str">
        <f t="shared" ref="CO303:CO310" si="28">BW216</f>
        <v>-</v>
      </c>
    </row>
    <row r="304" spans="46:93">
      <c r="CM304" s="22"/>
      <c r="CN304" s="10" t="str">
        <f t="shared" si="27"/>
        <v>自立訓練_機能訓練</v>
      </c>
      <c r="CO304" s="10" t="str">
        <f t="shared" si="28"/>
        <v>-</v>
      </c>
    </row>
    <row r="305" spans="91:93">
      <c r="CM305" s="22"/>
      <c r="CN305" s="10" t="str">
        <f t="shared" si="27"/>
        <v>自立訓練_生活訓練</v>
      </c>
      <c r="CO305" s="10" t="str">
        <f t="shared" si="28"/>
        <v>-</v>
      </c>
    </row>
    <row r="306" spans="91:93">
      <c r="CM306" s="22"/>
      <c r="CN306" s="10" t="str">
        <f t="shared" si="27"/>
        <v>就労移行支援</v>
      </c>
      <c r="CO306" s="10" t="str">
        <f t="shared" si="28"/>
        <v>-</v>
      </c>
    </row>
    <row r="307" spans="91:93">
      <c r="CM307" s="22"/>
      <c r="CN307" s="10" t="str">
        <f t="shared" si="27"/>
        <v>就労継続支援Ａ型</v>
      </c>
      <c r="CO307" s="10" t="str">
        <f t="shared" si="28"/>
        <v>-</v>
      </c>
    </row>
    <row r="308" spans="91:93">
      <c r="CM308" s="22"/>
      <c r="CN308" s="10" t="str">
        <f t="shared" si="27"/>
        <v>就労継続支援Ｂ型</v>
      </c>
      <c r="CO308" s="10" t="str">
        <f t="shared" si="28"/>
        <v>-</v>
      </c>
    </row>
    <row r="309" spans="91:93">
      <c r="CM309" s="22"/>
      <c r="CN309" s="10" t="str">
        <f t="shared" si="27"/>
        <v>児童発達支援</v>
      </c>
      <c r="CO309" s="10" t="str">
        <f t="shared" si="28"/>
        <v>-</v>
      </c>
    </row>
    <row r="310" spans="91:93">
      <c r="CM310" s="22"/>
      <c r="CN310" s="10" t="str">
        <f t="shared" si="27"/>
        <v>医療型児童発達支援</v>
      </c>
      <c r="CO310" s="10" t="str">
        <f t="shared" si="28"/>
        <v>-</v>
      </c>
    </row>
    <row r="311" spans="91:93">
      <c r="CM311" s="22"/>
      <c r="CN311" s="10" t="str">
        <f t="shared" ref="CN311:CN331" si="29">BV224</f>
        <v>放課後等デイサービス</v>
      </c>
      <c r="CO311" s="10" t="str">
        <f t="shared" ref="CO311:CO331" si="30">BW224</f>
        <v>-</v>
      </c>
    </row>
    <row r="312" spans="91:93">
      <c r="CM312" s="22"/>
      <c r="CN312" s="10" t="str">
        <f t="shared" si="29"/>
        <v>短期入所</v>
      </c>
      <c r="CO312" s="10" t="str">
        <f t="shared" si="30"/>
        <v>-</v>
      </c>
    </row>
    <row r="313" spans="91:93">
      <c r="CM313" s="22"/>
      <c r="CN313" s="10" t="str">
        <f t="shared" si="29"/>
        <v>施設入所支援④</v>
      </c>
      <c r="CO313" s="10">
        <f t="shared" si="30"/>
        <v>1013</v>
      </c>
    </row>
    <row r="314" spans="91:93">
      <c r="CM314" s="22"/>
      <c r="CN314" s="10" t="str">
        <f t="shared" si="29"/>
        <v>共同生活援助_介護サービス包括型④</v>
      </c>
      <c r="CO314" s="10">
        <f t="shared" si="30"/>
        <v>335</v>
      </c>
    </row>
    <row r="315" spans="91:93">
      <c r="CM315" s="22"/>
      <c r="CN315" s="10" t="str">
        <f t="shared" si="29"/>
        <v>共同生活援助_日中サービス支援型④</v>
      </c>
      <c r="CO315" s="10">
        <f t="shared" si="30"/>
        <v>259</v>
      </c>
    </row>
    <row r="316" spans="91:93">
      <c r="CM316" s="22"/>
      <c r="CN316" s="10" t="str">
        <f t="shared" si="29"/>
        <v>共同生活援助_外部サービス利用型④</v>
      </c>
      <c r="CO316" s="10">
        <f t="shared" si="30"/>
        <v>150</v>
      </c>
    </row>
    <row r="317" spans="91:93">
      <c r="CM317" s="22"/>
      <c r="CN317" s="10" t="str">
        <f t="shared" si="29"/>
        <v>福祉型障害児入所施設</v>
      </c>
      <c r="CO317" s="10" t="str">
        <f t="shared" si="30"/>
        <v>-</v>
      </c>
    </row>
    <row r="318" spans="91:93">
      <c r="CM318" s="22"/>
      <c r="CN318" s="10" t="str">
        <f t="shared" si="29"/>
        <v>医療型障害児入所施設</v>
      </c>
      <c r="CO318" s="10" t="str">
        <f t="shared" si="30"/>
        <v>-</v>
      </c>
    </row>
    <row r="319" spans="91:93">
      <c r="CM319" s="22"/>
      <c r="CN319" s="10" t="str">
        <f t="shared" si="29"/>
        <v>居宅介護</v>
      </c>
      <c r="CO319" s="10" t="str">
        <f t="shared" si="30"/>
        <v>-</v>
      </c>
    </row>
    <row r="320" spans="91:93">
      <c r="CM320" s="22"/>
      <c r="CN320" s="10" t="str">
        <f t="shared" si="29"/>
        <v>重度訪問介護</v>
      </c>
      <c r="CO320" s="10" t="str">
        <f t="shared" si="30"/>
        <v>-</v>
      </c>
    </row>
    <row r="321" spans="81:93">
      <c r="CM321" s="22"/>
      <c r="CN321" s="10" t="str">
        <f t="shared" si="29"/>
        <v>同行援護</v>
      </c>
      <c r="CO321" s="10" t="str">
        <f t="shared" si="30"/>
        <v>-</v>
      </c>
    </row>
    <row r="322" spans="81:93">
      <c r="CM322" s="22"/>
      <c r="CN322" s="10" t="str">
        <f t="shared" si="29"/>
        <v>行動援護</v>
      </c>
      <c r="CO322" s="10" t="str">
        <f t="shared" si="30"/>
        <v>-</v>
      </c>
    </row>
    <row r="323" spans="81:93">
      <c r="CM323" s="22"/>
      <c r="CN323" s="10" t="str">
        <f t="shared" si="29"/>
        <v>就労定着支援</v>
      </c>
      <c r="CO323" s="10" t="str">
        <f t="shared" si="30"/>
        <v>-</v>
      </c>
    </row>
    <row r="324" spans="81:93">
      <c r="CM324" s="22"/>
      <c r="CN324" s="10" t="str">
        <f t="shared" si="29"/>
        <v>自立生活援助</v>
      </c>
      <c r="CO324" s="10" t="str">
        <f t="shared" si="30"/>
        <v>-</v>
      </c>
    </row>
    <row r="325" spans="81:93">
      <c r="CM325" s="22"/>
      <c r="CN325" s="10" t="str">
        <f t="shared" si="29"/>
        <v>居宅訪問型児童発達支援</v>
      </c>
      <c r="CO325" s="10" t="str">
        <f t="shared" si="30"/>
        <v>-</v>
      </c>
    </row>
    <row r="326" spans="81:93">
      <c r="CM326" s="22"/>
      <c r="CN326" s="10" t="str">
        <f t="shared" si="29"/>
        <v>保育所等訪問支援</v>
      </c>
      <c r="CO326" s="10" t="str">
        <f t="shared" si="30"/>
        <v>-</v>
      </c>
    </row>
    <row r="327" spans="81:93">
      <c r="CM327" s="22"/>
      <c r="CN327" s="10" t="str">
        <f t="shared" si="29"/>
        <v>計画相談支援</v>
      </c>
      <c r="CO327" s="10" t="str">
        <f t="shared" si="30"/>
        <v>-</v>
      </c>
    </row>
    <row r="328" spans="81:93">
      <c r="CM328" s="22"/>
      <c r="CN328" s="10" t="str">
        <f t="shared" si="29"/>
        <v>地域移行支援</v>
      </c>
      <c r="CO328" s="10" t="str">
        <f t="shared" si="30"/>
        <v>-</v>
      </c>
    </row>
    <row r="329" spans="81:93">
      <c r="CM329" s="22"/>
      <c r="CN329" s="10" t="str">
        <f t="shared" si="29"/>
        <v>地域定着支援</v>
      </c>
      <c r="CO329" s="10" t="str">
        <f t="shared" si="30"/>
        <v>-</v>
      </c>
    </row>
    <row r="330" spans="81:93">
      <c r="CM330" s="22"/>
      <c r="CN330" s="10" t="str">
        <f t="shared" si="29"/>
        <v>障害児相談支援</v>
      </c>
      <c r="CO330" s="10" t="str">
        <f t="shared" si="30"/>
        <v>-</v>
      </c>
    </row>
    <row r="331" spans="81:93">
      <c r="CM331" s="22"/>
      <c r="CN331" s="10">
        <f t="shared" si="29"/>
        <v>0</v>
      </c>
      <c r="CO331" s="10">
        <f t="shared" si="30"/>
        <v>0</v>
      </c>
    </row>
    <row r="332" spans="81:93">
      <c r="CM332" s="22" t="s">
        <v>62</v>
      </c>
      <c r="CN332" s="10" t="str">
        <f t="shared" ref="CN332" si="31">BX215</f>
        <v>療養介護</v>
      </c>
      <c r="CO332" s="12" t="str">
        <f t="shared" ref="CO332" si="32">BY215</f>
        <v>-</v>
      </c>
    </row>
    <row r="333" spans="81:93">
      <c r="CC333" s="8" t="s">
        <v>139</v>
      </c>
      <c r="CD333" s="8" t="str">
        <f>IF(COUNTA(R136,T136,V136,AD136,AF136,AH136)=6,"〇","未入力あり")</f>
        <v>未入力あり</v>
      </c>
      <c r="CM333" s="22"/>
      <c r="CN333" s="10" t="str">
        <f t="shared" ref="CN333:CN348" si="33">BX216</f>
        <v>生活介護</v>
      </c>
      <c r="CO333" s="12" t="str">
        <f t="shared" ref="CO333:CO348" si="34">BY216</f>
        <v>-</v>
      </c>
    </row>
    <row r="334" spans="81:93">
      <c r="CC334" s="8" t="s">
        <v>139</v>
      </c>
      <c r="CD334" s="8" t="str">
        <f>IF(COUNTA(N137)=1,"〇","未入力あり")</f>
        <v>未入力あり</v>
      </c>
      <c r="CM334" s="22"/>
      <c r="CN334" s="10" t="str">
        <f t="shared" si="33"/>
        <v>自立訓練_機能訓練</v>
      </c>
      <c r="CO334" s="12" t="str">
        <f t="shared" si="34"/>
        <v>-</v>
      </c>
    </row>
    <row r="335" spans="81:93">
      <c r="CC335" s="8" t="s">
        <v>139</v>
      </c>
      <c r="CD335" s="8" t="str">
        <f>IF(COUNTA(N138)=1,"〇","未入力あり")</f>
        <v>未入力あり</v>
      </c>
      <c r="CM335" s="22"/>
      <c r="CN335" s="10" t="str">
        <f t="shared" si="33"/>
        <v>自立訓練_生活訓練</v>
      </c>
      <c r="CO335" s="12" t="str">
        <f t="shared" si="34"/>
        <v>-</v>
      </c>
    </row>
    <row r="336" spans="81:93">
      <c r="CM336" s="22"/>
      <c r="CN336" s="10" t="str">
        <f t="shared" si="33"/>
        <v>就労移行支援</v>
      </c>
      <c r="CO336" s="12" t="str">
        <f t="shared" si="34"/>
        <v>-</v>
      </c>
    </row>
    <row r="337" spans="46:104">
      <c r="CM337" s="22"/>
      <c r="CN337" s="10" t="str">
        <f t="shared" si="33"/>
        <v>就労継続支援Ａ型</v>
      </c>
      <c r="CO337" s="12" t="str">
        <f t="shared" si="34"/>
        <v>-</v>
      </c>
    </row>
    <row r="338" spans="46:104">
      <c r="CM338" s="22"/>
      <c r="CN338" s="10" t="str">
        <f t="shared" si="33"/>
        <v>就労継続支援Ｂ型</v>
      </c>
      <c r="CO338" s="12" t="str">
        <f t="shared" si="34"/>
        <v>-</v>
      </c>
    </row>
    <row r="339" spans="46:104">
      <c r="CM339" s="22"/>
      <c r="CN339" s="10" t="str">
        <f t="shared" si="33"/>
        <v>児童発達支援</v>
      </c>
      <c r="CO339" s="12" t="str">
        <f t="shared" si="34"/>
        <v>-</v>
      </c>
    </row>
    <row r="340" spans="46:104">
      <c r="CM340" s="22"/>
      <c r="CN340" s="10" t="str">
        <f t="shared" si="33"/>
        <v>医療型児童発達支援</v>
      </c>
      <c r="CO340" s="12" t="str">
        <f t="shared" si="34"/>
        <v>-</v>
      </c>
    </row>
    <row r="341" spans="46:104">
      <c r="CM341" s="22"/>
      <c r="CN341" s="10" t="str">
        <f t="shared" si="33"/>
        <v>放課後等デイサービス</v>
      </c>
      <c r="CO341" s="12" t="str">
        <f t="shared" si="34"/>
        <v>-</v>
      </c>
    </row>
    <row r="342" spans="46:104">
      <c r="CM342" s="22"/>
      <c r="CN342" s="10" t="str">
        <f t="shared" si="33"/>
        <v>短期入所①,②</v>
      </c>
      <c r="CO342" s="12">
        <f t="shared" si="34"/>
        <v>146</v>
      </c>
    </row>
    <row r="343" spans="46:104">
      <c r="CM343" s="22"/>
      <c r="CN343" s="10" t="str">
        <f t="shared" si="33"/>
        <v>施設入所支援①,②</v>
      </c>
      <c r="CO343" s="12">
        <f t="shared" si="34"/>
        <v>1013</v>
      </c>
    </row>
    <row r="344" spans="46:104">
      <c r="CM344" s="22"/>
      <c r="CN344" s="10" t="str">
        <f t="shared" si="33"/>
        <v>共同生活援助_介護サービス包括型①,②</v>
      </c>
      <c r="CO344" s="12">
        <f t="shared" si="34"/>
        <v>335</v>
      </c>
    </row>
    <row r="345" spans="46:104">
      <c r="CM345" s="22"/>
      <c r="CN345" s="10" t="str">
        <f t="shared" si="33"/>
        <v>共同生活援助_日中サービス支援型①,②</v>
      </c>
      <c r="CO345" s="12">
        <f t="shared" si="34"/>
        <v>259</v>
      </c>
    </row>
    <row r="346" spans="46:104">
      <c r="CM346" s="22"/>
      <c r="CN346" s="10" t="str">
        <f t="shared" si="33"/>
        <v>共同生活援助_外部サービス利用型①,②</v>
      </c>
      <c r="CO346" s="12">
        <f t="shared" si="34"/>
        <v>150</v>
      </c>
    </row>
    <row r="347" spans="46:104">
      <c r="AT347" s="61"/>
      <c r="AU347" s="61"/>
      <c r="AV347" s="61"/>
      <c r="AW347" s="61"/>
      <c r="AX347" s="61"/>
      <c r="AY347" s="61"/>
      <c r="AZ347" s="61"/>
      <c r="BA347" s="61"/>
      <c r="BB347" s="61"/>
      <c r="BC347" s="61"/>
      <c r="BD347" s="61"/>
      <c r="BE347" s="61"/>
      <c r="BF347" s="61"/>
      <c r="BG347" s="61"/>
      <c r="BH347" s="61"/>
      <c r="BI347" s="61"/>
      <c r="BJ347" s="61"/>
      <c r="BK347" s="61"/>
      <c r="BL347" s="61"/>
      <c r="BM347" s="61"/>
      <c r="BN347" s="61"/>
      <c r="BO347" s="61"/>
      <c r="BP347" s="61"/>
      <c r="BQ347" s="61"/>
      <c r="BR347" s="61"/>
      <c r="BS347" s="61"/>
      <c r="BT347" s="61"/>
      <c r="BU347" s="61"/>
      <c r="BV347" s="61"/>
      <c r="BW347" s="61"/>
      <c r="BX347" s="61"/>
      <c r="BY347" s="61"/>
      <c r="BZ347" s="61"/>
      <c r="CA347" s="61"/>
      <c r="CB347" s="61"/>
      <c r="CC347" s="61"/>
      <c r="CD347" s="61"/>
      <c r="CE347" s="61"/>
      <c r="CF347" s="61"/>
      <c r="CG347" s="61"/>
      <c r="CH347" s="61"/>
      <c r="CI347" s="61"/>
      <c r="CJ347" s="61"/>
      <c r="CK347" s="61"/>
      <c r="CL347" s="61"/>
      <c r="CM347" s="62"/>
      <c r="CN347" s="10" t="str">
        <f t="shared" si="33"/>
        <v>福祉型障害児入所施設①,②</v>
      </c>
      <c r="CO347" s="12">
        <f t="shared" si="34"/>
        <v>985</v>
      </c>
      <c r="CP347" s="61"/>
      <c r="CQ347" s="61"/>
      <c r="CR347" s="61"/>
      <c r="CS347" s="61"/>
      <c r="CT347" s="61"/>
      <c r="CU347" s="61"/>
      <c r="CV347" s="61"/>
      <c r="CW347" s="61"/>
      <c r="CX347" s="61"/>
      <c r="CY347" s="61"/>
      <c r="CZ347" s="61"/>
    </row>
    <row r="348" spans="46:104">
      <c r="CM348" s="22"/>
      <c r="CN348" s="10" t="str">
        <f t="shared" si="33"/>
        <v>医療型障害児入所施設①,②</v>
      </c>
      <c r="CO348" s="12">
        <f t="shared" si="34"/>
        <v>529</v>
      </c>
    </row>
    <row r="349" spans="46:104">
      <c r="CM349" s="22"/>
      <c r="CN349" s="10" t="str">
        <f t="shared" ref="CN349:CN369" si="35">BX232</f>
        <v>居宅介護①,②</v>
      </c>
      <c r="CO349" s="12">
        <f t="shared" ref="CO349:CO369" si="36">BY232</f>
        <v>107</v>
      </c>
    </row>
    <row r="350" spans="46:104">
      <c r="CM350" s="22"/>
      <c r="CN350" s="10" t="str">
        <f t="shared" si="35"/>
        <v>重度訪問介護①,②</v>
      </c>
      <c r="CO350" s="12">
        <f t="shared" si="36"/>
        <v>175</v>
      </c>
    </row>
    <row r="351" spans="46:104">
      <c r="CM351" s="22"/>
      <c r="CN351" s="10" t="str">
        <f t="shared" si="35"/>
        <v>同行援護①,②</v>
      </c>
      <c r="CO351" s="12">
        <f t="shared" si="36"/>
        <v>60</v>
      </c>
    </row>
    <row r="352" spans="46:104">
      <c r="CM352" s="22"/>
      <c r="CN352" s="10" t="str">
        <f t="shared" si="35"/>
        <v>行動援護①,②</v>
      </c>
      <c r="CO352" s="12">
        <f t="shared" si="36"/>
        <v>106</v>
      </c>
    </row>
    <row r="353" spans="46:104">
      <c r="CM353" s="22"/>
      <c r="CN353" s="10" t="str">
        <f t="shared" si="35"/>
        <v>就労定着支援①,②</v>
      </c>
      <c r="CO353" s="12">
        <f t="shared" si="36"/>
        <v>35</v>
      </c>
    </row>
    <row r="354" spans="46:104">
      <c r="CM354" s="22"/>
      <c r="CN354" s="10" t="str">
        <f t="shared" si="35"/>
        <v>自立生活援助①,②</v>
      </c>
      <c r="CO354" s="12">
        <f t="shared" si="36"/>
        <v>19</v>
      </c>
    </row>
    <row r="355" spans="46:104">
      <c r="CM355" s="22"/>
      <c r="CN355" s="10" t="str">
        <f t="shared" si="35"/>
        <v>居宅訪問型児童発達支援①,②</v>
      </c>
      <c r="CO355" s="12">
        <f t="shared" si="36"/>
        <v>30</v>
      </c>
    </row>
    <row r="356" spans="46:104">
      <c r="AT356" s="61"/>
      <c r="AU356" s="61"/>
      <c r="AV356" s="61"/>
      <c r="AW356" s="61"/>
      <c r="AX356" s="61"/>
      <c r="AY356" s="61"/>
      <c r="AZ356" s="61"/>
      <c r="BA356" s="61"/>
      <c r="BB356" s="61"/>
      <c r="BC356" s="61"/>
      <c r="BD356" s="61"/>
      <c r="BE356" s="61"/>
      <c r="BF356" s="61"/>
      <c r="BG356" s="61"/>
      <c r="BH356" s="61"/>
      <c r="BI356" s="61"/>
      <c r="BJ356" s="61"/>
      <c r="BK356" s="61"/>
      <c r="BL356" s="61"/>
      <c r="BM356" s="61"/>
      <c r="BN356" s="61"/>
      <c r="BO356" s="61"/>
      <c r="BP356" s="61"/>
      <c r="BQ356" s="61"/>
      <c r="BR356" s="61"/>
      <c r="BS356" s="61"/>
      <c r="BT356" s="61"/>
      <c r="BU356" s="61"/>
      <c r="BV356" s="61"/>
      <c r="BW356" s="61"/>
      <c r="BX356" s="61"/>
      <c r="BY356" s="61"/>
      <c r="BZ356" s="61"/>
      <c r="CA356" s="61"/>
      <c r="CB356" s="61"/>
      <c r="CC356" s="61"/>
      <c r="CD356" s="61"/>
      <c r="CE356" s="61"/>
      <c r="CF356" s="61"/>
      <c r="CG356" s="61"/>
      <c r="CH356" s="61"/>
      <c r="CI356" s="61"/>
      <c r="CJ356" s="61"/>
      <c r="CK356" s="61"/>
      <c r="CL356" s="61"/>
      <c r="CM356" s="62"/>
      <c r="CN356" s="10" t="str">
        <f t="shared" si="35"/>
        <v>保育所等訪問支援①,②</v>
      </c>
      <c r="CO356" s="12">
        <f t="shared" si="36"/>
        <v>35</v>
      </c>
      <c r="CP356" s="61"/>
      <c r="CQ356" s="61"/>
      <c r="CR356" s="61"/>
      <c r="CS356" s="61"/>
      <c r="CT356" s="61"/>
      <c r="CU356" s="61"/>
      <c r="CV356" s="61"/>
      <c r="CW356" s="61"/>
      <c r="CX356" s="61"/>
      <c r="CY356" s="61"/>
      <c r="CZ356" s="61"/>
    </row>
    <row r="357" spans="46:104">
      <c r="CM357" s="22"/>
      <c r="CN357" s="10" t="str">
        <f t="shared" si="35"/>
        <v>計画相談支援</v>
      </c>
      <c r="CO357" s="12" t="str">
        <f t="shared" si="36"/>
        <v>-</v>
      </c>
    </row>
    <row r="358" spans="46:104">
      <c r="AT358" s="61"/>
      <c r="AU358" s="61"/>
      <c r="AV358" s="61"/>
      <c r="AW358" s="61"/>
      <c r="AX358" s="61"/>
      <c r="AY358" s="61"/>
      <c r="AZ358" s="61"/>
      <c r="BA358" s="61"/>
      <c r="BB358" s="61"/>
      <c r="BC358" s="61"/>
      <c r="BD358" s="61"/>
      <c r="BE358" s="61"/>
      <c r="BF358" s="61"/>
      <c r="BG358" s="61"/>
      <c r="BH358" s="61"/>
      <c r="BI358" s="61"/>
      <c r="BJ358" s="61"/>
      <c r="BK358" s="61"/>
      <c r="BL358" s="61"/>
      <c r="BM358" s="61"/>
      <c r="BN358" s="61"/>
      <c r="BO358" s="61"/>
      <c r="BP358" s="61"/>
      <c r="BQ358" s="61"/>
      <c r="BR358" s="61"/>
      <c r="BS358" s="61"/>
      <c r="BT358" s="61"/>
      <c r="BU358" s="61"/>
      <c r="BV358" s="61"/>
      <c r="BW358" s="61"/>
      <c r="BX358" s="61"/>
      <c r="BY358" s="61"/>
      <c r="BZ358" s="61"/>
      <c r="CA358" s="61"/>
      <c r="CB358" s="61"/>
      <c r="CC358" s="61"/>
      <c r="CD358" s="61"/>
      <c r="CE358" s="61"/>
      <c r="CF358" s="61"/>
      <c r="CG358" s="61"/>
      <c r="CH358" s="61"/>
      <c r="CI358" s="61"/>
      <c r="CJ358" s="61"/>
      <c r="CK358" s="61"/>
      <c r="CL358" s="61"/>
      <c r="CM358" s="62"/>
      <c r="CN358" s="10" t="str">
        <f t="shared" si="35"/>
        <v>地域移行支援</v>
      </c>
      <c r="CO358" s="12" t="str">
        <f t="shared" si="36"/>
        <v>-</v>
      </c>
      <c r="CP358" s="61"/>
      <c r="CQ358" s="61"/>
      <c r="CR358" s="61"/>
      <c r="CS358" s="61"/>
      <c r="CT358" s="61"/>
      <c r="CU358" s="61"/>
      <c r="CV358" s="61"/>
      <c r="CW358" s="61"/>
      <c r="CX358" s="61"/>
      <c r="CY358" s="61"/>
      <c r="CZ358" s="61"/>
    </row>
    <row r="359" spans="46:104">
      <c r="AT359" s="61"/>
      <c r="AU359" s="61"/>
      <c r="AV359" s="61"/>
      <c r="AW359" s="61"/>
      <c r="AX359" s="61"/>
      <c r="AY359" s="61"/>
      <c r="AZ359" s="61"/>
      <c r="BA359" s="61"/>
      <c r="BB359" s="61"/>
      <c r="BC359" s="61"/>
      <c r="BD359" s="61"/>
      <c r="BE359" s="61"/>
      <c r="BF359" s="61"/>
      <c r="BG359" s="61"/>
      <c r="BH359" s="61"/>
      <c r="BI359" s="61"/>
      <c r="BJ359" s="61"/>
      <c r="BK359" s="61"/>
      <c r="BL359" s="61"/>
      <c r="BM359" s="61"/>
      <c r="BN359" s="61"/>
      <c r="BO359" s="61"/>
      <c r="BP359" s="61"/>
      <c r="BQ359" s="61"/>
      <c r="BR359" s="61"/>
      <c r="BS359" s="61"/>
      <c r="BT359" s="61"/>
      <c r="BU359" s="61"/>
      <c r="BV359" s="61"/>
      <c r="BW359" s="61"/>
      <c r="BX359" s="61"/>
      <c r="BY359" s="61"/>
      <c r="BZ359" s="61"/>
      <c r="CA359" s="61"/>
      <c r="CB359" s="61"/>
      <c r="CC359" s="61"/>
      <c r="CD359" s="61"/>
      <c r="CE359" s="61"/>
      <c r="CF359" s="61"/>
      <c r="CG359" s="61"/>
      <c r="CH359" s="61"/>
      <c r="CI359" s="61"/>
      <c r="CJ359" s="61"/>
      <c r="CK359" s="61"/>
      <c r="CL359" s="61"/>
      <c r="CM359" s="62"/>
      <c r="CN359" s="10" t="str">
        <f t="shared" si="35"/>
        <v>地域定着支援</v>
      </c>
      <c r="CO359" s="12" t="str">
        <f t="shared" si="36"/>
        <v>-</v>
      </c>
      <c r="CP359" s="61"/>
      <c r="CQ359" s="61"/>
      <c r="CR359" s="61"/>
      <c r="CS359" s="61"/>
      <c r="CT359" s="61"/>
      <c r="CU359" s="61"/>
      <c r="CV359" s="61"/>
      <c r="CW359" s="61"/>
      <c r="CX359" s="61"/>
      <c r="CY359" s="61"/>
      <c r="CZ359" s="61"/>
    </row>
    <row r="360" spans="46:104">
      <c r="AT360" s="61"/>
      <c r="AU360" s="61"/>
      <c r="AV360" s="61"/>
      <c r="AW360" s="61"/>
      <c r="AX360" s="61"/>
      <c r="AY360" s="61"/>
      <c r="AZ360" s="61"/>
      <c r="BA360" s="61"/>
      <c r="BB360" s="61"/>
      <c r="BC360" s="61"/>
      <c r="BD360" s="61"/>
      <c r="BE360" s="61"/>
      <c r="BF360" s="61"/>
      <c r="BG360" s="61"/>
      <c r="BH360" s="61"/>
      <c r="BI360" s="61"/>
      <c r="BJ360" s="61"/>
      <c r="BK360" s="61"/>
      <c r="BL360" s="61"/>
      <c r="BM360" s="61"/>
      <c r="BN360" s="61"/>
      <c r="BO360" s="61"/>
      <c r="BP360" s="61"/>
      <c r="BQ360" s="61"/>
      <c r="BR360" s="61"/>
      <c r="BS360" s="61"/>
      <c r="BT360" s="61"/>
      <c r="BU360" s="61"/>
      <c r="BV360" s="61"/>
      <c r="BW360" s="61"/>
      <c r="BX360" s="61"/>
      <c r="BY360" s="61"/>
      <c r="BZ360" s="61"/>
      <c r="CA360" s="61"/>
      <c r="CB360" s="61"/>
      <c r="CC360" s="61"/>
      <c r="CD360" s="61"/>
      <c r="CE360" s="61"/>
      <c r="CF360" s="61"/>
      <c r="CG360" s="61"/>
      <c r="CH360" s="61"/>
      <c r="CI360" s="61"/>
      <c r="CJ360" s="61"/>
      <c r="CK360" s="61"/>
      <c r="CL360" s="61"/>
      <c r="CM360" s="62"/>
      <c r="CN360" s="10" t="str">
        <f t="shared" si="35"/>
        <v>障害児相談支援</v>
      </c>
      <c r="CO360" s="12" t="str">
        <f t="shared" si="36"/>
        <v>-</v>
      </c>
      <c r="CP360" s="61"/>
      <c r="CQ360" s="61"/>
      <c r="CR360" s="61"/>
      <c r="CS360" s="61"/>
      <c r="CT360" s="61"/>
      <c r="CU360" s="61"/>
      <c r="CV360" s="61"/>
      <c r="CW360" s="61"/>
      <c r="CX360" s="61"/>
      <c r="CY360" s="61"/>
      <c r="CZ360" s="61"/>
    </row>
    <row r="361" spans="46:104">
      <c r="AT361" s="61"/>
      <c r="AU361" s="61"/>
      <c r="AV361" s="61"/>
      <c r="AW361" s="61"/>
      <c r="AX361" s="61"/>
      <c r="AY361" s="61"/>
      <c r="AZ361" s="61"/>
      <c r="BA361" s="61"/>
      <c r="BB361" s="61"/>
      <c r="BC361" s="61"/>
      <c r="BD361" s="61"/>
      <c r="BE361" s="61"/>
      <c r="BF361" s="61"/>
      <c r="BG361" s="61"/>
      <c r="BH361" s="61"/>
      <c r="BI361" s="61"/>
      <c r="BJ361" s="61"/>
      <c r="BK361" s="61"/>
      <c r="BL361" s="61"/>
      <c r="BM361" s="61"/>
      <c r="BN361" s="61"/>
      <c r="BO361" s="61"/>
      <c r="BP361" s="61"/>
      <c r="BQ361" s="61"/>
      <c r="BR361" s="61"/>
      <c r="BS361" s="61"/>
      <c r="BT361" s="61"/>
      <c r="BU361" s="61"/>
      <c r="BV361" s="61"/>
      <c r="BW361" s="61"/>
      <c r="BX361" s="61"/>
      <c r="BY361" s="61"/>
      <c r="BZ361" s="61"/>
      <c r="CA361" s="61"/>
      <c r="CB361" s="61"/>
      <c r="CC361" s="61"/>
      <c r="CD361" s="61"/>
      <c r="CE361" s="61"/>
      <c r="CF361" s="61"/>
      <c r="CG361" s="61"/>
      <c r="CH361" s="61"/>
      <c r="CI361" s="61"/>
      <c r="CJ361" s="61"/>
      <c r="CK361" s="61"/>
      <c r="CL361" s="61"/>
      <c r="CM361" s="62"/>
      <c r="CN361" s="10">
        <f t="shared" si="35"/>
        <v>0</v>
      </c>
      <c r="CO361" s="12">
        <f t="shared" si="36"/>
        <v>0</v>
      </c>
      <c r="CP361" s="61"/>
      <c r="CQ361" s="61"/>
      <c r="CR361" s="61"/>
      <c r="CS361" s="61"/>
      <c r="CT361" s="61"/>
      <c r="CU361" s="61"/>
      <c r="CV361" s="61"/>
      <c r="CW361" s="61"/>
      <c r="CX361" s="61"/>
      <c r="CY361" s="61"/>
      <c r="CZ361" s="61"/>
    </row>
    <row r="362" spans="46:104">
      <c r="AT362" s="61"/>
      <c r="AU362" s="61"/>
      <c r="AV362" s="61"/>
      <c r="AW362" s="61"/>
      <c r="AX362" s="61"/>
      <c r="AY362" s="61"/>
      <c r="AZ362" s="61"/>
      <c r="BA362" s="61"/>
      <c r="BB362" s="61"/>
      <c r="BC362" s="61"/>
      <c r="BD362" s="61"/>
      <c r="BE362" s="61"/>
      <c r="BF362" s="61"/>
      <c r="BG362" s="61"/>
      <c r="BH362" s="61"/>
      <c r="BI362" s="61"/>
      <c r="BJ362" s="61"/>
      <c r="BK362" s="61"/>
      <c r="BL362" s="61"/>
      <c r="BM362" s="61"/>
      <c r="BN362" s="61"/>
      <c r="BO362" s="61"/>
      <c r="BP362" s="61"/>
      <c r="BQ362" s="61"/>
      <c r="BR362" s="61"/>
      <c r="BS362" s="61"/>
      <c r="BT362" s="61"/>
      <c r="BU362" s="61"/>
      <c r="BV362" s="61"/>
      <c r="BW362" s="61"/>
      <c r="BX362" s="61"/>
      <c r="BY362" s="61"/>
      <c r="BZ362" s="61"/>
      <c r="CA362" s="61"/>
      <c r="CB362" s="61"/>
      <c r="CC362" s="61"/>
      <c r="CD362" s="61"/>
      <c r="CE362" s="61"/>
      <c r="CF362" s="61"/>
      <c r="CG362" s="61"/>
      <c r="CH362" s="61"/>
      <c r="CI362" s="61"/>
      <c r="CJ362" s="61"/>
      <c r="CK362" s="61"/>
      <c r="CL362" s="61"/>
      <c r="CM362" s="62"/>
      <c r="CN362" s="10">
        <f t="shared" si="35"/>
        <v>0</v>
      </c>
      <c r="CO362" s="12">
        <f t="shared" si="36"/>
        <v>0</v>
      </c>
      <c r="CP362" s="61"/>
      <c r="CQ362" s="61"/>
      <c r="CR362" s="61"/>
      <c r="CS362" s="61"/>
      <c r="CT362" s="61"/>
      <c r="CU362" s="61"/>
      <c r="CV362" s="61"/>
      <c r="CW362" s="61"/>
      <c r="CX362" s="61"/>
      <c r="CY362" s="61"/>
      <c r="CZ362" s="61"/>
    </row>
    <row r="363" spans="46:104">
      <c r="AT363" s="67"/>
      <c r="AU363" s="67"/>
      <c r="AV363" s="67"/>
      <c r="AW363" s="67"/>
      <c r="AX363" s="67"/>
      <c r="AY363" s="66"/>
      <c r="AZ363" s="67"/>
      <c r="BA363" s="67"/>
      <c r="BB363" s="67"/>
      <c r="BC363" s="67"/>
      <c r="BD363" s="67"/>
      <c r="CM363" s="22"/>
      <c r="CN363" s="10">
        <f t="shared" si="35"/>
        <v>0</v>
      </c>
      <c r="CO363" s="12">
        <f t="shared" si="36"/>
        <v>0</v>
      </c>
    </row>
    <row r="364" spans="46:104">
      <c r="AT364" s="58"/>
      <c r="AU364" s="58"/>
      <c r="AV364" s="58"/>
      <c r="AW364" s="58"/>
      <c r="AX364" s="58"/>
      <c r="AY364" s="68"/>
      <c r="AZ364" s="58"/>
      <c r="BA364" s="58"/>
      <c r="BB364" s="58"/>
      <c r="BC364" s="58"/>
      <c r="BD364" s="58"/>
      <c r="CM364" s="22"/>
      <c r="CN364" s="10">
        <f t="shared" si="35"/>
        <v>0</v>
      </c>
      <c r="CO364" s="12">
        <f t="shared" si="36"/>
        <v>0</v>
      </c>
    </row>
    <row r="365" spans="46:104">
      <c r="AT365" s="58"/>
      <c r="AU365" s="58"/>
      <c r="AV365" s="58"/>
      <c r="AW365" s="58"/>
      <c r="AX365" s="58"/>
      <c r="AY365" s="58"/>
      <c r="AZ365" s="58"/>
      <c r="BA365" s="58"/>
      <c r="BB365" s="58"/>
      <c r="BC365" s="58"/>
      <c r="BD365" s="58"/>
      <c r="CM365" s="22"/>
      <c r="CN365" s="10">
        <f t="shared" si="35"/>
        <v>0</v>
      </c>
      <c r="CO365" s="12">
        <f t="shared" si="36"/>
        <v>0</v>
      </c>
    </row>
    <row r="366" spans="46:104">
      <c r="AT366" s="58"/>
      <c r="AU366" s="58"/>
      <c r="AV366" s="58"/>
      <c r="AW366" s="58"/>
      <c r="AX366" s="58"/>
      <c r="AY366" s="58"/>
      <c r="AZ366" s="58"/>
      <c r="BA366" s="58"/>
      <c r="BB366" s="58"/>
      <c r="BC366" s="58"/>
      <c r="BD366" s="58"/>
      <c r="CM366" s="22"/>
      <c r="CN366" s="10">
        <f t="shared" si="35"/>
        <v>0</v>
      </c>
      <c r="CO366" s="12">
        <f t="shared" si="36"/>
        <v>0</v>
      </c>
    </row>
    <row r="367" spans="46:104">
      <c r="AT367" s="58"/>
      <c r="AU367" s="58"/>
      <c r="AV367" s="58"/>
      <c r="AW367" s="58"/>
      <c r="AX367" s="58"/>
      <c r="AY367" s="58"/>
      <c r="AZ367" s="58"/>
      <c r="BA367" s="58"/>
      <c r="BB367" s="58"/>
      <c r="BC367" s="58"/>
      <c r="BD367" s="58"/>
      <c r="CM367" s="22"/>
      <c r="CN367" s="10">
        <f t="shared" si="35"/>
        <v>0</v>
      </c>
      <c r="CO367" s="12">
        <f t="shared" si="36"/>
        <v>0</v>
      </c>
    </row>
    <row r="368" spans="46:104">
      <c r="AT368" s="58"/>
      <c r="AU368" s="58"/>
      <c r="AV368" s="58"/>
      <c r="AW368" s="58"/>
      <c r="AX368" s="58"/>
      <c r="AY368" s="68"/>
      <c r="AZ368" s="58"/>
      <c r="BA368" s="58"/>
      <c r="BB368" s="58"/>
      <c r="BC368" s="58"/>
      <c r="BD368" s="58"/>
      <c r="CM368" s="22"/>
      <c r="CN368" s="10">
        <f t="shared" si="35"/>
        <v>0</v>
      </c>
      <c r="CO368" s="12">
        <f t="shared" si="36"/>
        <v>0</v>
      </c>
    </row>
    <row r="369" spans="46:104">
      <c r="AT369" s="58"/>
      <c r="AU369" s="58"/>
      <c r="AV369" s="58"/>
      <c r="AW369" s="58"/>
      <c r="AX369" s="58"/>
      <c r="AY369" s="58"/>
      <c r="AZ369" s="58"/>
      <c r="BA369" s="58"/>
      <c r="BB369" s="58"/>
      <c r="BC369" s="58"/>
      <c r="BD369" s="58"/>
      <c r="CM369" s="22"/>
      <c r="CN369" s="10">
        <f t="shared" si="35"/>
        <v>0</v>
      </c>
      <c r="CO369" s="12">
        <f t="shared" si="36"/>
        <v>0</v>
      </c>
    </row>
    <row r="370" spans="46:104">
      <c r="CM370" s="22" t="s">
        <v>63</v>
      </c>
      <c r="CN370" s="10" t="str">
        <f t="shared" ref="CN370:CN371" si="37">BZ215</f>
        <v>療養介護①,③</v>
      </c>
      <c r="CO370" s="10">
        <f t="shared" ref="CO370:CO371" si="38">CA215</f>
        <v>1978</v>
      </c>
    </row>
    <row r="371" spans="46:104">
      <c r="CM371" s="22"/>
      <c r="CN371" s="10" t="str">
        <f t="shared" si="37"/>
        <v>生活介護①,③</v>
      </c>
      <c r="CO371" s="10">
        <f t="shared" si="38"/>
        <v>631</v>
      </c>
    </row>
    <row r="372" spans="46:104">
      <c r="AT372" s="61"/>
      <c r="AU372" s="61"/>
      <c r="AV372" s="61"/>
      <c r="AW372" s="61"/>
      <c r="AX372" s="61"/>
      <c r="AY372" s="61"/>
      <c r="AZ372" s="61"/>
      <c r="BA372" s="61"/>
      <c r="BB372" s="61"/>
      <c r="BC372" s="61"/>
      <c r="BD372" s="61"/>
      <c r="BE372" s="61"/>
      <c r="BF372" s="61"/>
      <c r="BG372" s="61"/>
      <c r="BH372" s="61"/>
      <c r="BI372" s="61"/>
      <c r="BJ372" s="61"/>
      <c r="BK372" s="61"/>
      <c r="BL372" s="61"/>
      <c r="BM372" s="61"/>
      <c r="BN372" s="61"/>
      <c r="BO372" s="61"/>
      <c r="BP372" s="61"/>
      <c r="BQ372" s="61"/>
      <c r="BR372" s="61"/>
      <c r="BS372" s="61"/>
      <c r="BT372" s="61"/>
      <c r="BU372" s="61"/>
      <c r="BV372" s="61"/>
      <c r="BW372" s="61"/>
      <c r="BX372" s="61"/>
      <c r="BY372" s="61"/>
      <c r="BZ372" s="61"/>
      <c r="CA372" s="61"/>
      <c r="CB372" s="61"/>
      <c r="CC372" s="61"/>
      <c r="CD372" s="61"/>
      <c r="CE372" s="61"/>
      <c r="CF372" s="61"/>
      <c r="CG372" s="61"/>
      <c r="CH372" s="61"/>
      <c r="CI372" s="61"/>
      <c r="CJ372" s="61"/>
      <c r="CK372" s="61"/>
      <c r="CL372" s="61"/>
      <c r="CM372" s="62"/>
      <c r="CN372" s="10" t="str">
        <f t="shared" ref="CN372:CN399" si="39">BZ217</f>
        <v>自立訓練_機能訓練①,③</v>
      </c>
      <c r="CO372" s="10">
        <f t="shared" ref="CO372:CO399" si="40">CA217</f>
        <v>288</v>
      </c>
      <c r="CP372" s="61"/>
      <c r="CQ372" s="61"/>
      <c r="CR372" s="61"/>
      <c r="CS372" s="61"/>
      <c r="CT372" s="61"/>
      <c r="CU372" s="61"/>
      <c r="CV372" s="61"/>
      <c r="CW372" s="61"/>
      <c r="CX372" s="61"/>
      <c r="CY372" s="61"/>
      <c r="CZ372" s="61"/>
    </row>
    <row r="373" spans="46:104">
      <c r="CM373" s="22"/>
      <c r="CN373" s="10" t="str">
        <f t="shared" si="39"/>
        <v>自立訓練_生活訓練①,③</v>
      </c>
      <c r="CO373" s="10">
        <f t="shared" si="40"/>
        <v>228</v>
      </c>
    </row>
    <row r="374" spans="46:104">
      <c r="CM374" s="22"/>
      <c r="CN374" s="10" t="str">
        <f t="shared" si="39"/>
        <v>就労移行支援①,③</v>
      </c>
      <c r="CO374" s="10">
        <f t="shared" si="40"/>
        <v>221</v>
      </c>
    </row>
    <row r="375" spans="46:104">
      <c r="CM375" s="22"/>
      <c r="CN375" s="10" t="str">
        <f t="shared" si="39"/>
        <v>就労継続支援Ａ型①,③</v>
      </c>
      <c r="CO375" s="10">
        <f t="shared" si="40"/>
        <v>279</v>
      </c>
    </row>
    <row r="376" spans="46:104">
      <c r="AT376" s="61"/>
      <c r="AU376" s="61"/>
      <c r="AV376" s="61"/>
      <c r="AW376" s="61"/>
      <c r="AX376" s="61"/>
      <c r="AY376" s="61"/>
      <c r="AZ376" s="61"/>
      <c r="BA376" s="61"/>
      <c r="BB376" s="61"/>
      <c r="BC376" s="61"/>
      <c r="BD376" s="61"/>
      <c r="BE376" s="61"/>
      <c r="BF376" s="61"/>
      <c r="BG376" s="61"/>
      <c r="BH376" s="61"/>
      <c r="BI376" s="61"/>
      <c r="BJ376" s="61"/>
      <c r="BK376" s="61"/>
      <c r="BL376" s="61"/>
      <c r="BM376" s="61"/>
      <c r="BN376" s="61"/>
      <c r="BO376" s="61"/>
      <c r="BP376" s="61"/>
      <c r="BQ376" s="61"/>
      <c r="BR376" s="61"/>
      <c r="BS376" s="61"/>
      <c r="BT376" s="61"/>
      <c r="BU376" s="61"/>
      <c r="BV376" s="61"/>
      <c r="BW376" s="61"/>
      <c r="BX376" s="61"/>
      <c r="BY376" s="61"/>
      <c r="BZ376" s="61"/>
      <c r="CA376" s="61"/>
      <c r="CB376" s="61"/>
      <c r="CC376" s="61"/>
      <c r="CD376" s="61"/>
      <c r="CE376" s="61"/>
      <c r="CF376" s="61"/>
      <c r="CG376" s="61"/>
      <c r="CH376" s="61"/>
      <c r="CI376" s="61"/>
      <c r="CJ376" s="61"/>
      <c r="CK376" s="61"/>
      <c r="CL376" s="61"/>
      <c r="CM376" s="62"/>
      <c r="CN376" s="10" t="str">
        <f t="shared" si="39"/>
        <v>就労継続支援Ｂ型①,③</v>
      </c>
      <c r="CO376" s="10">
        <f t="shared" si="40"/>
        <v>294</v>
      </c>
      <c r="CP376" s="61"/>
      <c r="CQ376" s="61"/>
      <c r="CR376" s="61"/>
      <c r="CS376" s="61"/>
      <c r="CT376" s="61"/>
      <c r="CU376" s="61"/>
      <c r="CV376" s="61"/>
      <c r="CW376" s="61"/>
      <c r="CX376" s="61"/>
      <c r="CY376" s="61"/>
      <c r="CZ376" s="61"/>
    </row>
    <row r="377" spans="46:104">
      <c r="CM377" s="22"/>
      <c r="CN377" s="10" t="str">
        <f t="shared" si="39"/>
        <v>児童発達支援①,③</v>
      </c>
      <c r="CO377" s="10">
        <f t="shared" si="40"/>
        <v>271</v>
      </c>
    </row>
    <row r="378" spans="46:104">
      <c r="CM378" s="22"/>
      <c r="CN378" s="10" t="str">
        <f t="shared" si="39"/>
        <v>医療型児童発達支援①,③</v>
      </c>
      <c r="CO378" s="10">
        <f t="shared" si="40"/>
        <v>172</v>
      </c>
    </row>
    <row r="379" spans="46:104">
      <c r="AT379" s="61"/>
      <c r="AU379" s="61"/>
      <c r="AV379" s="61"/>
      <c r="AW379" s="61"/>
      <c r="AX379" s="61"/>
      <c r="AY379" s="61"/>
      <c r="AZ379" s="61"/>
      <c r="BA379" s="61"/>
      <c r="BB379" s="61"/>
      <c r="BC379" s="61"/>
      <c r="BD379" s="61"/>
      <c r="BE379" s="61"/>
      <c r="BF379" s="61"/>
      <c r="BG379" s="61"/>
      <c r="BH379" s="61"/>
      <c r="BI379" s="61"/>
      <c r="BJ379" s="61"/>
      <c r="BK379" s="61"/>
      <c r="BL379" s="61"/>
      <c r="BM379" s="61"/>
      <c r="BN379" s="61"/>
      <c r="BO379" s="61"/>
      <c r="BP379" s="61"/>
      <c r="BQ379" s="61"/>
      <c r="BR379" s="61"/>
      <c r="BS379" s="61"/>
      <c r="BT379" s="61"/>
      <c r="BU379" s="61"/>
      <c r="BV379" s="61"/>
      <c r="BW379" s="61"/>
      <c r="BX379" s="61"/>
      <c r="BY379" s="61"/>
      <c r="BZ379" s="61"/>
      <c r="CA379" s="61"/>
      <c r="CB379" s="61"/>
      <c r="CC379" s="61"/>
      <c r="CD379" s="61"/>
      <c r="CE379" s="61"/>
      <c r="CF379" s="61"/>
      <c r="CG379" s="61"/>
      <c r="CH379" s="61"/>
      <c r="CI379" s="61"/>
      <c r="CJ379" s="61"/>
      <c r="CK379" s="61"/>
      <c r="CL379" s="61"/>
      <c r="CM379" s="62"/>
      <c r="CN379" s="10" t="str">
        <f t="shared" si="39"/>
        <v>放課後等デイサービス①,③</v>
      </c>
      <c r="CO379" s="10">
        <f t="shared" si="40"/>
        <v>257</v>
      </c>
      <c r="CP379" s="61"/>
      <c r="CQ379" s="61"/>
      <c r="CR379" s="61"/>
      <c r="CS379" s="61"/>
      <c r="CT379" s="61"/>
      <c r="CU379" s="61"/>
      <c r="CV379" s="61"/>
      <c r="CW379" s="61"/>
      <c r="CX379" s="61"/>
      <c r="CY379" s="61"/>
      <c r="CZ379" s="61"/>
    </row>
    <row r="380" spans="46:104">
      <c r="CM380" s="22"/>
      <c r="CN380" s="10" t="str">
        <f t="shared" si="39"/>
        <v>短期入所①,③</v>
      </c>
      <c r="CO380" s="10">
        <f t="shared" si="40"/>
        <v>146</v>
      </c>
    </row>
    <row r="381" spans="46:104">
      <c r="CM381" s="22"/>
      <c r="CN381" s="10" t="str">
        <f t="shared" si="39"/>
        <v>施設入所支援</v>
      </c>
      <c r="CO381" s="10" t="str">
        <f t="shared" si="40"/>
        <v>-</v>
      </c>
    </row>
    <row r="382" spans="46:104">
      <c r="CM382" s="22"/>
      <c r="CN382" s="10" t="str">
        <f t="shared" si="39"/>
        <v>共同生活援助_介護サービス包括型</v>
      </c>
      <c r="CO382" s="10" t="str">
        <f t="shared" si="40"/>
        <v>-</v>
      </c>
    </row>
    <row r="383" spans="46:104">
      <c r="CM383" s="22"/>
      <c r="CN383" s="10" t="str">
        <f t="shared" si="39"/>
        <v>共同生活援助_日中サービス支援型</v>
      </c>
      <c r="CO383" s="10" t="str">
        <f t="shared" si="40"/>
        <v>-</v>
      </c>
    </row>
    <row r="384" spans="46:104">
      <c r="CM384" s="22"/>
      <c r="CN384" s="10" t="str">
        <f t="shared" si="39"/>
        <v>共同生活援助_外部サービス利用型</v>
      </c>
      <c r="CO384" s="10" t="str">
        <f t="shared" si="40"/>
        <v>-</v>
      </c>
    </row>
    <row r="385" spans="46:104">
      <c r="CM385" s="22"/>
      <c r="CN385" s="10" t="str">
        <f t="shared" si="39"/>
        <v>福祉型障害児入所施設</v>
      </c>
      <c r="CO385" s="10" t="str">
        <f t="shared" si="40"/>
        <v>-</v>
      </c>
    </row>
    <row r="386" spans="46:104">
      <c r="CM386" s="22"/>
      <c r="CN386" s="10" t="str">
        <f t="shared" si="39"/>
        <v>医療型障害児入所施設</v>
      </c>
      <c r="CO386" s="10" t="str">
        <f t="shared" si="40"/>
        <v>-</v>
      </c>
    </row>
    <row r="387" spans="46:104">
      <c r="AT387" s="61"/>
      <c r="AU387" s="61"/>
      <c r="AV387" s="61"/>
      <c r="AW387" s="61"/>
      <c r="AX387" s="61"/>
      <c r="AY387" s="61"/>
      <c r="AZ387" s="61"/>
      <c r="BA387" s="61"/>
      <c r="BB387" s="61"/>
      <c r="BC387" s="61"/>
      <c r="BD387" s="61"/>
      <c r="BE387" s="61"/>
      <c r="BF387" s="61"/>
      <c r="BG387" s="61"/>
      <c r="BH387" s="61"/>
      <c r="BI387" s="61"/>
      <c r="BJ387" s="61"/>
      <c r="BK387" s="61"/>
      <c r="BL387" s="61"/>
      <c r="BM387" s="61"/>
      <c r="BN387" s="61"/>
      <c r="BO387" s="61"/>
      <c r="BP387" s="61"/>
      <c r="BQ387" s="61"/>
      <c r="BR387" s="61"/>
      <c r="BS387" s="61"/>
      <c r="BT387" s="61"/>
      <c r="BU387" s="61"/>
      <c r="BV387" s="61"/>
      <c r="BW387" s="61"/>
      <c r="BX387" s="61"/>
      <c r="BY387" s="61"/>
      <c r="BZ387" s="61"/>
      <c r="CA387" s="61"/>
      <c r="CB387" s="61"/>
      <c r="CC387" s="61"/>
      <c r="CD387" s="61"/>
      <c r="CE387" s="61"/>
      <c r="CF387" s="61"/>
      <c r="CG387" s="61"/>
      <c r="CH387" s="61"/>
      <c r="CI387" s="61"/>
      <c r="CJ387" s="61"/>
      <c r="CK387" s="61"/>
      <c r="CL387" s="61"/>
      <c r="CM387" s="62"/>
      <c r="CN387" s="10" t="str">
        <f t="shared" si="39"/>
        <v>居宅介護</v>
      </c>
      <c r="CO387" s="10" t="str">
        <f t="shared" si="40"/>
        <v>-</v>
      </c>
      <c r="CP387" s="61"/>
      <c r="CQ387" s="61"/>
      <c r="CR387" s="61"/>
      <c r="CS387" s="61"/>
      <c r="CT387" s="61"/>
      <c r="CU387" s="61"/>
      <c r="CV387" s="61"/>
      <c r="CW387" s="61"/>
      <c r="CX387" s="61"/>
      <c r="CY387" s="61"/>
      <c r="CZ387" s="61"/>
    </row>
    <row r="388" spans="46:104">
      <c r="CM388" s="22"/>
      <c r="CN388" s="10" t="str">
        <f t="shared" si="39"/>
        <v>重度訪問介護</v>
      </c>
      <c r="CO388" s="10" t="str">
        <f t="shared" si="40"/>
        <v>-</v>
      </c>
    </row>
    <row r="389" spans="46:104">
      <c r="CM389" s="22"/>
      <c r="CN389" s="10" t="str">
        <f t="shared" si="39"/>
        <v>同行援護</v>
      </c>
      <c r="CO389" s="10" t="str">
        <f t="shared" si="40"/>
        <v>-</v>
      </c>
    </row>
    <row r="390" spans="46:104">
      <c r="CM390" s="22"/>
      <c r="CN390" s="10" t="str">
        <f t="shared" si="39"/>
        <v>行動援護</v>
      </c>
      <c r="CO390" s="10" t="str">
        <f t="shared" si="40"/>
        <v>-</v>
      </c>
    </row>
    <row r="391" spans="46:104">
      <c r="CM391" s="22"/>
      <c r="CN391" s="10" t="str">
        <f t="shared" si="39"/>
        <v>就労定着支援</v>
      </c>
      <c r="CO391" s="10" t="str">
        <f t="shared" si="40"/>
        <v>-</v>
      </c>
    </row>
    <row r="392" spans="46:104">
      <c r="CM392" s="22"/>
      <c r="CN392" s="10" t="str">
        <f t="shared" si="39"/>
        <v>自立生活援助</v>
      </c>
      <c r="CO392" s="10" t="str">
        <f t="shared" si="40"/>
        <v>-</v>
      </c>
    </row>
    <row r="393" spans="46:104">
      <c r="CM393" s="22"/>
      <c r="CN393" s="10" t="str">
        <f t="shared" si="39"/>
        <v>居宅訪問型児童発達支援</v>
      </c>
      <c r="CO393" s="10" t="str">
        <f t="shared" si="40"/>
        <v>-</v>
      </c>
    </row>
    <row r="394" spans="46:104">
      <c r="CM394" s="22"/>
      <c r="CN394" s="10" t="str">
        <f t="shared" si="39"/>
        <v>保育所等訪問支援</v>
      </c>
      <c r="CO394" s="10" t="str">
        <f t="shared" si="40"/>
        <v>-</v>
      </c>
    </row>
    <row r="395" spans="46:104">
      <c r="CM395" s="22"/>
      <c r="CN395" s="10" t="str">
        <f t="shared" si="39"/>
        <v>計画相談支援</v>
      </c>
      <c r="CO395" s="10" t="str">
        <f t="shared" si="40"/>
        <v>-</v>
      </c>
    </row>
    <row r="396" spans="46:104">
      <c r="CM396" s="22"/>
      <c r="CN396" s="10" t="str">
        <f t="shared" si="39"/>
        <v>地域移行支援</v>
      </c>
      <c r="CO396" s="10" t="str">
        <f t="shared" si="40"/>
        <v>-</v>
      </c>
    </row>
    <row r="397" spans="46:104">
      <c r="CM397" s="22"/>
      <c r="CN397" s="10" t="str">
        <f t="shared" si="39"/>
        <v>地域定着支援</v>
      </c>
      <c r="CO397" s="10" t="str">
        <f t="shared" si="40"/>
        <v>-</v>
      </c>
    </row>
    <row r="398" spans="46:104">
      <c r="CM398" s="22"/>
      <c r="CN398" s="10" t="str">
        <f t="shared" si="39"/>
        <v>障害児相談支援</v>
      </c>
      <c r="CO398" s="10" t="str">
        <f t="shared" si="40"/>
        <v>-</v>
      </c>
    </row>
    <row r="399" spans="46:104">
      <c r="CM399" s="22"/>
      <c r="CN399" s="10">
        <f t="shared" si="39"/>
        <v>0</v>
      </c>
      <c r="CO399" s="10">
        <f t="shared" si="40"/>
        <v>0</v>
      </c>
    </row>
    <row r="400" spans="46:104">
      <c r="CM400" s="22" t="s">
        <v>66</v>
      </c>
      <c r="CN400" s="10" t="str">
        <f t="shared" ref="CN400" si="41">CF215</f>
        <v>療養介護⑤</v>
      </c>
      <c r="CO400" s="12">
        <f t="shared" ref="CO400" si="42">CG215</f>
        <v>1978</v>
      </c>
    </row>
    <row r="401" spans="91:93">
      <c r="CM401" s="22"/>
      <c r="CN401" s="10" t="str">
        <f t="shared" ref="CN401:CN428" si="43">CF216</f>
        <v>生活介護⑤</v>
      </c>
      <c r="CO401" s="12">
        <f t="shared" ref="CO401:CO428" si="44">CG216</f>
        <v>631</v>
      </c>
    </row>
    <row r="402" spans="91:93">
      <c r="CM402" s="22"/>
      <c r="CN402" s="10" t="str">
        <f t="shared" si="43"/>
        <v>自立訓練_機能訓練⑤</v>
      </c>
      <c r="CO402" s="12">
        <f t="shared" si="44"/>
        <v>288</v>
      </c>
    </row>
    <row r="403" spans="91:93">
      <c r="CM403" s="22"/>
      <c r="CN403" s="10" t="str">
        <f t="shared" si="43"/>
        <v>自立訓練_生活訓練⑤</v>
      </c>
      <c r="CO403" s="12">
        <f t="shared" si="44"/>
        <v>228</v>
      </c>
    </row>
    <row r="404" spans="91:93">
      <c r="CM404" s="22"/>
      <c r="CN404" s="10" t="str">
        <f t="shared" si="43"/>
        <v>就労移行支援⑤</v>
      </c>
      <c r="CO404" s="12">
        <f t="shared" si="44"/>
        <v>221</v>
      </c>
    </row>
    <row r="405" spans="91:93">
      <c r="CM405" s="22"/>
      <c r="CN405" s="10" t="str">
        <f t="shared" si="43"/>
        <v>就労継続支援Ａ型⑤</v>
      </c>
      <c r="CO405" s="12">
        <f t="shared" si="44"/>
        <v>279</v>
      </c>
    </row>
    <row r="406" spans="91:93">
      <c r="CM406" s="22"/>
      <c r="CN406" s="10" t="str">
        <f t="shared" si="43"/>
        <v>就労継続支援Ｂ型⑤</v>
      </c>
      <c r="CO406" s="12">
        <f t="shared" si="44"/>
        <v>294</v>
      </c>
    </row>
    <row r="407" spans="91:93">
      <c r="CM407" s="22"/>
      <c r="CN407" s="10" t="str">
        <f t="shared" si="43"/>
        <v>児童発達支援⑤</v>
      </c>
      <c r="CO407" s="12">
        <f t="shared" si="44"/>
        <v>271</v>
      </c>
    </row>
    <row r="408" spans="91:93">
      <c r="CM408" s="22"/>
      <c r="CN408" s="10" t="str">
        <f t="shared" si="43"/>
        <v>医療型児童発達支援⑤</v>
      </c>
      <c r="CO408" s="12">
        <f t="shared" si="44"/>
        <v>172</v>
      </c>
    </row>
    <row r="409" spans="91:93">
      <c r="CM409" s="22"/>
      <c r="CN409" s="10" t="str">
        <f t="shared" si="43"/>
        <v>放課後等デイサービス⑤</v>
      </c>
      <c r="CO409" s="12">
        <f t="shared" si="44"/>
        <v>257</v>
      </c>
    </row>
    <row r="410" spans="91:93">
      <c r="CM410" s="22"/>
      <c r="CN410" s="10" t="str">
        <f t="shared" si="43"/>
        <v>短期入所</v>
      </c>
      <c r="CO410" s="12" t="str">
        <f t="shared" si="44"/>
        <v>-</v>
      </c>
    </row>
    <row r="411" spans="91:93">
      <c r="CM411" s="22"/>
      <c r="CN411" s="10" t="str">
        <f t="shared" si="43"/>
        <v>施設入所支援</v>
      </c>
      <c r="CO411" s="12" t="str">
        <f t="shared" si="44"/>
        <v>-</v>
      </c>
    </row>
    <row r="412" spans="91:93">
      <c r="CM412" s="22"/>
      <c r="CN412" s="10" t="str">
        <f t="shared" si="43"/>
        <v>共同生活援助_介護サービス包括型</v>
      </c>
      <c r="CO412" s="12" t="str">
        <f t="shared" si="44"/>
        <v>-</v>
      </c>
    </row>
    <row r="413" spans="91:93">
      <c r="CM413" s="22"/>
      <c r="CN413" s="10" t="str">
        <f t="shared" si="43"/>
        <v>共同生活援助_日中サービス支援型</v>
      </c>
      <c r="CO413" s="12" t="str">
        <f t="shared" si="44"/>
        <v>-</v>
      </c>
    </row>
    <row r="414" spans="91:93">
      <c r="CM414" s="22"/>
      <c r="CN414" s="10" t="str">
        <f t="shared" si="43"/>
        <v>共同生活援助_外部サービス利用型</v>
      </c>
      <c r="CO414" s="12" t="str">
        <f t="shared" si="44"/>
        <v>-</v>
      </c>
    </row>
    <row r="415" spans="91:93">
      <c r="CM415" s="22"/>
      <c r="CN415" s="10" t="str">
        <f t="shared" si="43"/>
        <v>福祉型障害児入所施設</v>
      </c>
      <c r="CO415" s="12" t="str">
        <f t="shared" si="44"/>
        <v>-</v>
      </c>
    </row>
    <row r="416" spans="91:93">
      <c r="CM416" s="22"/>
      <c r="CN416" s="10" t="str">
        <f t="shared" si="43"/>
        <v>医療型障害児入所施設</v>
      </c>
      <c r="CO416" s="12" t="str">
        <f t="shared" si="44"/>
        <v>-</v>
      </c>
    </row>
    <row r="417" spans="91:93">
      <c r="CM417" s="22"/>
      <c r="CN417" s="10" t="str">
        <f t="shared" si="43"/>
        <v>居宅介護</v>
      </c>
      <c r="CO417" s="12" t="str">
        <f t="shared" si="44"/>
        <v>-</v>
      </c>
    </row>
    <row r="418" spans="91:93">
      <c r="CM418" s="22"/>
      <c r="CN418" s="10" t="str">
        <f t="shared" si="43"/>
        <v>重度訪問介護</v>
      </c>
      <c r="CO418" s="12" t="str">
        <f t="shared" si="44"/>
        <v>-</v>
      </c>
    </row>
    <row r="419" spans="91:93">
      <c r="CM419" s="22"/>
      <c r="CN419" s="10" t="str">
        <f t="shared" si="43"/>
        <v>同行援護</v>
      </c>
      <c r="CO419" s="12" t="str">
        <f t="shared" si="44"/>
        <v>-</v>
      </c>
    </row>
    <row r="420" spans="91:93">
      <c r="CM420" s="22"/>
      <c r="CN420" s="10" t="str">
        <f t="shared" si="43"/>
        <v>行動援護</v>
      </c>
      <c r="CO420" s="12" t="str">
        <f t="shared" si="44"/>
        <v>-</v>
      </c>
    </row>
    <row r="421" spans="91:93">
      <c r="CM421" s="22"/>
      <c r="CN421" s="10" t="str">
        <f t="shared" si="43"/>
        <v>就労定着支援</v>
      </c>
      <c r="CO421" s="12" t="str">
        <f t="shared" si="44"/>
        <v>-</v>
      </c>
    </row>
    <row r="422" spans="91:93">
      <c r="CM422" s="22"/>
      <c r="CN422" s="10" t="str">
        <f t="shared" si="43"/>
        <v>自立生活援助</v>
      </c>
      <c r="CO422" s="12" t="str">
        <f t="shared" si="44"/>
        <v>-</v>
      </c>
    </row>
    <row r="423" spans="91:93">
      <c r="CM423" s="22"/>
      <c r="CN423" s="10" t="str">
        <f t="shared" si="43"/>
        <v>居宅訪問型児童発達支援</v>
      </c>
      <c r="CO423" s="12" t="str">
        <f t="shared" si="44"/>
        <v>-</v>
      </c>
    </row>
    <row r="424" spans="91:93">
      <c r="CM424" s="22"/>
      <c r="CN424" s="10" t="str">
        <f t="shared" si="43"/>
        <v>保育所等訪問支援</v>
      </c>
      <c r="CO424" s="12" t="str">
        <f t="shared" si="44"/>
        <v>-</v>
      </c>
    </row>
    <row r="425" spans="91:93">
      <c r="CM425" s="22"/>
      <c r="CN425" s="10" t="str">
        <f t="shared" si="43"/>
        <v>計画相談支援</v>
      </c>
      <c r="CO425" s="12" t="str">
        <f t="shared" si="44"/>
        <v>-</v>
      </c>
    </row>
    <row r="426" spans="91:93">
      <c r="CM426" s="22"/>
      <c r="CN426" s="10" t="str">
        <f t="shared" si="43"/>
        <v>地域移行支援</v>
      </c>
      <c r="CO426" s="12" t="str">
        <f t="shared" si="44"/>
        <v>-</v>
      </c>
    </row>
    <row r="427" spans="91:93">
      <c r="CM427" s="22"/>
      <c r="CN427" s="10" t="str">
        <f t="shared" si="43"/>
        <v>地域定着支援</v>
      </c>
      <c r="CO427" s="12" t="str">
        <f t="shared" si="44"/>
        <v>-</v>
      </c>
    </row>
    <row r="428" spans="91:93">
      <c r="CM428" s="22"/>
      <c r="CN428" s="10" t="str">
        <f t="shared" si="43"/>
        <v>障害児相談支援</v>
      </c>
      <c r="CO428" s="12" t="str">
        <f t="shared" si="44"/>
        <v>-</v>
      </c>
    </row>
  </sheetData>
  <sheetProtection algorithmName="SHA-512" hashValue="o3AmCLRHeNTrx1LoXyBjrM2T/M9DdxOnTFoYJdJ6q2R3u2Rxuq30BTSwxJ39CacGa5CsFsxfDoKWjVT4XLZ9mQ==" saltValue="y623pzDouq+wRKRdzubglA==" spinCount="100000" sheet="1" objects="1" scenarios="1"/>
  <mergeCells count="341">
    <mergeCell ref="A10:D10"/>
    <mergeCell ref="E10:L10"/>
    <mergeCell ref="M10:AJ10"/>
    <mergeCell ref="D186:S186"/>
    <mergeCell ref="AD186:AF186"/>
    <mergeCell ref="T186:AC186"/>
    <mergeCell ref="B203:E204"/>
    <mergeCell ref="F203:G204"/>
    <mergeCell ref="H203:AI204"/>
    <mergeCell ref="S178:AG181"/>
    <mergeCell ref="S182:AG183"/>
    <mergeCell ref="D177:R177"/>
    <mergeCell ref="D178:R179"/>
    <mergeCell ref="Z160:AA161"/>
    <mergeCell ref="AB160:AC161"/>
    <mergeCell ref="AD160:AD161"/>
    <mergeCell ref="AE160:AF161"/>
    <mergeCell ref="AG160:AG161"/>
    <mergeCell ref="D170:F171"/>
    <mergeCell ref="G170:AG171"/>
    <mergeCell ref="D180:R181"/>
    <mergeCell ref="D182:R183"/>
    <mergeCell ref="S177:AG177"/>
    <mergeCell ref="AH160:AI161"/>
    <mergeCell ref="B205:E206"/>
    <mergeCell ref="F205:G206"/>
    <mergeCell ref="H205:AI206"/>
    <mergeCell ref="B193:F194"/>
    <mergeCell ref="B195:F196"/>
    <mergeCell ref="B197:F198"/>
    <mergeCell ref="Q197:U198"/>
    <mergeCell ref="G193:AI194"/>
    <mergeCell ref="G195:AI196"/>
    <mergeCell ref="G197:P198"/>
    <mergeCell ref="V197:AI198"/>
    <mergeCell ref="B201:E202"/>
    <mergeCell ref="F201:M202"/>
    <mergeCell ref="N201:Q202"/>
    <mergeCell ref="R201:AI202"/>
    <mergeCell ref="AJ160:AJ161"/>
    <mergeCell ref="A165:AJ166"/>
    <mergeCell ref="O132:AJ133"/>
    <mergeCell ref="O130:AJ131"/>
    <mergeCell ref="O125:AJ125"/>
    <mergeCell ref="O126:AJ126"/>
    <mergeCell ref="O127:AJ127"/>
    <mergeCell ref="O128:AJ128"/>
    <mergeCell ref="O129:AJ129"/>
    <mergeCell ref="O156:AJ157"/>
    <mergeCell ref="O158:AJ159"/>
    <mergeCell ref="O155:AJ155"/>
    <mergeCell ref="O149:AJ149"/>
    <mergeCell ref="O150:AJ150"/>
    <mergeCell ref="O151:AJ151"/>
    <mergeCell ref="O152:AJ152"/>
    <mergeCell ref="O153:AJ153"/>
    <mergeCell ref="O154:AJ154"/>
    <mergeCell ref="B158:N159"/>
    <mergeCell ref="C145:F145"/>
    <mergeCell ref="A146:B146"/>
    <mergeCell ref="C146:F146"/>
    <mergeCell ref="G145:AJ145"/>
    <mergeCell ref="A145:B145"/>
    <mergeCell ref="N110:AJ110"/>
    <mergeCell ref="G51:AJ51"/>
    <mergeCell ref="N111:AJ111"/>
    <mergeCell ref="A113:B113"/>
    <mergeCell ref="C113:F113"/>
    <mergeCell ref="G113:AJ113"/>
    <mergeCell ref="A110:M110"/>
    <mergeCell ref="A109:M109"/>
    <mergeCell ref="A106:A107"/>
    <mergeCell ref="B103:N103"/>
    <mergeCell ref="B104:N104"/>
    <mergeCell ref="O105:AJ105"/>
    <mergeCell ref="N109:O109"/>
    <mergeCell ref="P109:Q109"/>
    <mergeCell ref="G55:L56"/>
    <mergeCell ref="M55:N56"/>
    <mergeCell ref="O55:T56"/>
    <mergeCell ref="U55:V56"/>
    <mergeCell ref="W55:AB56"/>
    <mergeCell ref="AC55:AD56"/>
    <mergeCell ref="AE55:AJ56"/>
    <mergeCell ref="AB109:AC109"/>
    <mergeCell ref="AH109:AI109"/>
    <mergeCell ref="C90:F90"/>
    <mergeCell ref="G140:AJ140"/>
    <mergeCell ref="G141:AJ141"/>
    <mergeCell ref="A119:B119"/>
    <mergeCell ref="C119:F119"/>
    <mergeCell ref="G119:AJ119"/>
    <mergeCell ref="B124:N124"/>
    <mergeCell ref="B123:N123"/>
    <mergeCell ref="B122:N122"/>
    <mergeCell ref="O122:AJ122"/>
    <mergeCell ref="O123:AJ123"/>
    <mergeCell ref="O124:AJ124"/>
    <mergeCell ref="B121:N121"/>
    <mergeCell ref="O121:AJ121"/>
    <mergeCell ref="B127:N127"/>
    <mergeCell ref="B126:N126"/>
    <mergeCell ref="AB136:AC136"/>
    <mergeCell ref="AH136:AI136"/>
    <mergeCell ref="B128:N128"/>
    <mergeCell ref="B129:N129"/>
    <mergeCell ref="A118:B118"/>
    <mergeCell ref="C118:F118"/>
    <mergeCell ref="A117:B117"/>
    <mergeCell ref="A111:M111"/>
    <mergeCell ref="B105:N105"/>
    <mergeCell ref="C117:F117"/>
    <mergeCell ref="G146:AJ146"/>
    <mergeCell ref="A144:B144"/>
    <mergeCell ref="C144:F144"/>
    <mergeCell ref="A142:B142"/>
    <mergeCell ref="C142:F142"/>
    <mergeCell ref="A143:B143"/>
    <mergeCell ref="C143:F143"/>
    <mergeCell ref="A140:B140"/>
    <mergeCell ref="B125:N125"/>
    <mergeCell ref="C140:F140"/>
    <mergeCell ref="A141:B141"/>
    <mergeCell ref="C141:F141"/>
    <mergeCell ref="A136:M136"/>
    <mergeCell ref="N136:O136"/>
    <mergeCell ref="P136:Q136"/>
    <mergeCell ref="V136:W136"/>
    <mergeCell ref="Z136:AA136"/>
    <mergeCell ref="A137:M138"/>
    <mergeCell ref="B155:N155"/>
    <mergeCell ref="B156:N157"/>
    <mergeCell ref="B148:N148"/>
    <mergeCell ref="O148:AJ148"/>
    <mergeCell ref="B149:N149"/>
    <mergeCell ref="B151:N151"/>
    <mergeCell ref="B150:N150"/>
    <mergeCell ref="G31:R32"/>
    <mergeCell ref="G116:AJ116"/>
    <mergeCell ref="G117:AJ117"/>
    <mergeCell ref="G118:AJ118"/>
    <mergeCell ref="A35:H35"/>
    <mergeCell ref="A36:H37"/>
    <mergeCell ref="A38:H39"/>
    <mergeCell ref="A40:H41"/>
    <mergeCell ref="AD35:AJ35"/>
    <mergeCell ref="I35:O35"/>
    <mergeCell ref="W35:AC35"/>
    <mergeCell ref="B43:F43"/>
    <mergeCell ref="B44:F44"/>
    <mergeCell ref="B45:F45"/>
    <mergeCell ref="B46:F46"/>
    <mergeCell ref="B48:F48"/>
    <mergeCell ref="Z109:AA109"/>
    <mergeCell ref="AN119:AO119"/>
    <mergeCell ref="AP119:AS119"/>
    <mergeCell ref="AT302:BR302"/>
    <mergeCell ref="BS302:BU302"/>
    <mergeCell ref="A116:B116"/>
    <mergeCell ref="C116:F116"/>
    <mergeCell ref="A114:B114"/>
    <mergeCell ref="C114:F114"/>
    <mergeCell ref="A115:B115"/>
    <mergeCell ref="C115:F115"/>
    <mergeCell ref="G114:AJ114"/>
    <mergeCell ref="G115:AJ115"/>
    <mergeCell ref="A156:A157"/>
    <mergeCell ref="A158:A159"/>
    <mergeCell ref="B130:N131"/>
    <mergeCell ref="B132:N133"/>
    <mergeCell ref="A130:A131"/>
    <mergeCell ref="A132:A133"/>
    <mergeCell ref="G142:AJ142"/>
    <mergeCell ref="G143:AJ143"/>
    <mergeCell ref="G144:AJ144"/>
    <mergeCell ref="B152:N152"/>
    <mergeCell ref="B153:N153"/>
    <mergeCell ref="B154:N154"/>
    <mergeCell ref="A88:B88"/>
    <mergeCell ref="A89:B89"/>
    <mergeCell ref="A90:B90"/>
    <mergeCell ref="C88:F88"/>
    <mergeCell ref="C89:F89"/>
    <mergeCell ref="O103:AJ103"/>
    <mergeCell ref="O104:AJ104"/>
    <mergeCell ref="O97:AJ97"/>
    <mergeCell ref="B97:N97"/>
    <mergeCell ref="G93:AJ93"/>
    <mergeCell ref="G94:AJ94"/>
    <mergeCell ref="A93:F93"/>
    <mergeCell ref="A94:F94"/>
    <mergeCell ref="G88:AJ88"/>
    <mergeCell ref="G89:AJ89"/>
    <mergeCell ref="AK106:AK107"/>
    <mergeCell ref="B98:N98"/>
    <mergeCell ref="B99:N99"/>
    <mergeCell ref="B100:N100"/>
    <mergeCell ref="B101:N101"/>
    <mergeCell ref="B102:N102"/>
    <mergeCell ref="B106:N107"/>
    <mergeCell ref="O106:AJ107"/>
    <mergeCell ref="O101:AJ101"/>
    <mergeCell ref="O102:AJ102"/>
    <mergeCell ref="G83:AJ83"/>
    <mergeCell ref="G84:AJ84"/>
    <mergeCell ref="G85:AJ85"/>
    <mergeCell ref="G86:AJ86"/>
    <mergeCell ref="G87:AJ87"/>
    <mergeCell ref="V109:W109"/>
    <mergeCell ref="O98:AJ98"/>
    <mergeCell ref="O99:AJ99"/>
    <mergeCell ref="O100:AJ100"/>
    <mergeCell ref="A83:B83"/>
    <mergeCell ref="A85:B85"/>
    <mergeCell ref="A86:B86"/>
    <mergeCell ref="A87:B87"/>
    <mergeCell ref="C85:F85"/>
    <mergeCell ref="C86:F86"/>
    <mergeCell ref="C87:F87"/>
    <mergeCell ref="C81:F81"/>
    <mergeCell ref="C82:F82"/>
    <mergeCell ref="C83:F83"/>
    <mergeCell ref="C84:F84"/>
    <mergeCell ref="A84:B84"/>
    <mergeCell ref="A79:B79"/>
    <mergeCell ref="A80:B80"/>
    <mergeCell ref="C80:F80"/>
    <mergeCell ref="C79:F79"/>
    <mergeCell ref="G78:AJ78"/>
    <mergeCell ref="G79:AJ79"/>
    <mergeCell ref="G80:AJ80"/>
    <mergeCell ref="A81:B81"/>
    <mergeCell ref="A82:B82"/>
    <mergeCell ref="G81:AJ81"/>
    <mergeCell ref="G82:AJ82"/>
    <mergeCell ref="A68:B68"/>
    <mergeCell ref="A69:B69"/>
    <mergeCell ref="C62:AJ62"/>
    <mergeCell ref="C63:AJ63"/>
    <mergeCell ref="A64:B65"/>
    <mergeCell ref="C64:AJ65"/>
    <mergeCell ref="A66:B67"/>
    <mergeCell ref="C66:AJ67"/>
    <mergeCell ref="A78:B78"/>
    <mergeCell ref="C78:F78"/>
    <mergeCell ref="W21:AJ22"/>
    <mergeCell ref="N17:R22"/>
    <mergeCell ref="B50:F50"/>
    <mergeCell ref="CH214:CI214"/>
    <mergeCell ref="CJ214:CK214"/>
    <mergeCell ref="G57:AJ58"/>
    <mergeCell ref="A61:B61"/>
    <mergeCell ref="C61:AJ61"/>
    <mergeCell ref="BX214:BY214"/>
    <mergeCell ref="BZ214:CA214"/>
    <mergeCell ref="CB214:CC214"/>
    <mergeCell ref="CD214:CE214"/>
    <mergeCell ref="CF214:CG214"/>
    <mergeCell ref="BP214:BQ214"/>
    <mergeCell ref="BR214:BS214"/>
    <mergeCell ref="BT214:BU214"/>
    <mergeCell ref="BV214:BW214"/>
    <mergeCell ref="N137:AJ138"/>
    <mergeCell ref="G90:AJ90"/>
    <mergeCell ref="C68:AJ68"/>
    <mergeCell ref="C69:AJ69"/>
    <mergeCell ref="A60:AJ60"/>
    <mergeCell ref="A62:B62"/>
    <mergeCell ref="A63:B63"/>
    <mergeCell ref="S21:V22"/>
    <mergeCell ref="P40:V41"/>
    <mergeCell ref="G48:H48"/>
    <mergeCell ref="A55:D56"/>
    <mergeCell ref="S11:AJ12"/>
    <mergeCell ref="N11:R12"/>
    <mergeCell ref="A24:D25"/>
    <mergeCell ref="E24:M25"/>
    <mergeCell ref="N24:Q25"/>
    <mergeCell ref="R24:AJ25"/>
    <mergeCell ref="A26:D27"/>
    <mergeCell ref="E26:F27"/>
    <mergeCell ref="A28:D29"/>
    <mergeCell ref="E28:F29"/>
    <mergeCell ref="G28:AJ29"/>
    <mergeCell ref="G26:L27"/>
    <mergeCell ref="M26:N27"/>
    <mergeCell ref="O26:T27"/>
    <mergeCell ref="U26:V27"/>
    <mergeCell ref="W26:AB27"/>
    <mergeCell ref="AC26:AD27"/>
    <mergeCell ref="AE26:AJ27"/>
    <mergeCell ref="W17:AJ18"/>
    <mergeCell ref="W19:AJ20"/>
    <mergeCell ref="I48:AJ48"/>
    <mergeCell ref="N49:AJ49"/>
    <mergeCell ref="G46:M46"/>
    <mergeCell ref="E57:F58"/>
    <mergeCell ref="E55:F56"/>
    <mergeCell ref="A57:D58"/>
    <mergeCell ref="A1:AJ1"/>
    <mergeCell ref="A2:AJ2"/>
    <mergeCell ref="N13:R14"/>
    <mergeCell ref="S13:AJ14"/>
    <mergeCell ref="N15:R16"/>
    <mergeCell ref="S15:W16"/>
    <mergeCell ref="X15:AB16"/>
    <mergeCell ref="AC15:AJ16"/>
    <mergeCell ref="A3:AJ5"/>
    <mergeCell ref="Z6:AA7"/>
    <mergeCell ref="AB6:AC7"/>
    <mergeCell ref="AD6:AD7"/>
    <mergeCell ref="AE6:AF7"/>
    <mergeCell ref="AG6:AG7"/>
    <mergeCell ref="AH6:AI7"/>
    <mergeCell ref="AJ6:AJ7"/>
    <mergeCell ref="S17:V18"/>
    <mergeCell ref="S19:V20"/>
    <mergeCell ref="AD163:AE164"/>
    <mergeCell ref="S31:AD32"/>
    <mergeCell ref="A53:D54"/>
    <mergeCell ref="N53:Q54"/>
    <mergeCell ref="E53:M54"/>
    <mergeCell ref="R53:AJ54"/>
    <mergeCell ref="B49:F49"/>
    <mergeCell ref="A43:A51"/>
    <mergeCell ref="B47:AJ47"/>
    <mergeCell ref="G45:W45"/>
    <mergeCell ref="K43:AJ43"/>
    <mergeCell ref="J44:AJ44"/>
    <mergeCell ref="X45:AJ45"/>
    <mergeCell ref="P36:V39"/>
    <mergeCell ref="W36:AC39"/>
    <mergeCell ref="AD36:AJ39"/>
    <mergeCell ref="I36:O37"/>
    <mergeCell ref="I38:O39"/>
    <mergeCell ref="B51:F51"/>
    <mergeCell ref="N46:AJ46"/>
    <mergeCell ref="AD40:AJ41"/>
    <mergeCell ref="P35:V35"/>
    <mergeCell ref="I40:O41"/>
    <mergeCell ref="W40:AC41"/>
  </mergeCells>
  <phoneticPr fontId="2"/>
  <dataValidations xWindow="650" yWindow="788" count="34">
    <dataValidation type="whole" allowBlank="1" showInputMessage="1" showErrorMessage="1" promptTitle="申請日" prompt="申請日の日付（１～31）のいずれかを入力してください。" sqref="AH6:AI7" xr:uid="{00000000-0002-0000-0000-000000000000}">
      <formula1>1</formula1>
      <formula2>31</formula2>
    </dataValidation>
    <dataValidation allowBlank="1" showInputMessage="1" showErrorMessage="1" promptTitle="代表者の職名" prompt="代表者職名は、法人における役職名（（例）代表取締役、理事長等）を記入してください。" sqref="S15:W16 G197:K199" xr:uid="{00000000-0002-0000-0000-000001000000}"/>
    <dataValidation allowBlank="1" showInputMessage="1" showErrorMessage="1" promptTitle="代表者の氏名" prompt="氏名は、法人代表者の氏名を正確に記入してください。（例）田中　太郎" sqref="AC15:AJ16 V197:AC199" xr:uid="{00000000-0002-0000-0000-000002000000}"/>
    <dataValidation type="whole" allowBlank="1" showInputMessage="1" showErrorMessage="1" errorTitle="事業所番号の誤り" error="事業所指定の際に付与された「23」で始まる10桁の番号を正確に記入してください。" promptTitle="事業所番号の入力" prompt="指定の際に付与された【10桁】の番号を記入してください。" sqref="E53:M54" xr:uid="{00000000-0002-0000-0000-000003000000}">
      <formula1>2300000000</formula1>
      <formula2>2399999999</formula2>
    </dataValidation>
    <dataValidation allowBlank="1" showInputMessage="1" showErrorMessage="1" promptTitle="法人名称" prompt="法人の【正式名称】を入力してください。_x000a_例）株式会社愛知福祉事業会" sqref="G193:X196" xr:uid="{00000000-0002-0000-0000-000004000000}"/>
    <dataValidation allowBlank="1" showInputMessage="1" showErrorMessage="1" promptTitle="法人所在地" prompt="法人本部の所在地を正確に入力してください。（×事業・施設所在地）_x000a_例）愛知県津島市〇〇町〇丁目〇番地〇号〇〇ビル１０４号" sqref="S13:AJ14" xr:uid="{00000000-0002-0000-0000-000005000000}"/>
    <dataValidation allowBlank="1" showInputMessage="1" showErrorMessage="1" promptTitle="法人における担当者の氏名" prompt="担当者の方の氏名を記入してください。_x000a_例）山田　次郎" sqref="W17:AJ18" xr:uid="{00000000-0002-0000-0000-000006000000}"/>
    <dataValidation allowBlank="1" showInputMessage="1" showErrorMessage="1" promptTitle="この申請の御担当の方への連絡先" prompt="担当の方と連絡が取れる電話番号を記入してください。_x000a_例）052-954-7400" sqref="W19:AJ20" xr:uid="{00000000-0002-0000-0000-000007000000}"/>
    <dataValidation allowBlank="1" showInputMessage="1" showErrorMessage="1" promptTitle="連絡先メールアドレス" prompt="担当の方とやりとりが可能なメールアドレスを記入してください。_x000a_例）aichi-fukushijigyou-kai@yahoo.co.jp" sqref="W21:AJ22" xr:uid="{00000000-0002-0000-0000-000008000000}"/>
    <dataValidation allowBlank="1" showInputMessage="1" showErrorMessage="1" promptTitle="事業所の名称" prompt="事業所の届出の正式名称を記入してください。" sqref="R53:AJ54" xr:uid="{00000000-0002-0000-0000-000009000000}"/>
    <dataValidation allowBlank="1" showInputMessage="1" showErrorMessage="1" promptTitle="組み合わせ無効" prompt="①、⑤の組み合わせは単価表上ない" sqref="BM215:BM224" xr:uid="{00000000-0002-0000-0000-00000B000000}"/>
    <dataValidation allowBlank="1" showInputMessage="1" showErrorMessage="1" promptTitle="組み合わせ無効" prompt="③、⑤の組み合わせは単価表上ない" sqref="BN215:BN224" xr:uid="{00000000-0002-0000-0000-00000C000000}"/>
    <dataValidation allowBlank="1" showInputMessage="1" showErrorMessage="1" promptTitle="組み合わせ無効" prompt="①、④の組み合わせは単価表上ない" sqref="BJ226:BJ229 BJ257:BJ260" xr:uid="{00000000-0002-0000-0000-00000D000000}"/>
    <dataValidation allowBlank="1" showInputMessage="1" showErrorMessage="1" prompt="②、④の組み合わせは単価表上ない" sqref="BK226:BK229 BK257:BK260" xr:uid="{00000000-0002-0000-0000-00000E000000}"/>
    <dataValidation type="list" allowBlank="1" showInputMessage="1" showErrorMessage="1" promptTitle="事業所のサービス種別（多機能の場合はいずれか１つを入力）" prompt="プルダウンのリストから、貴事業所のサービス種別を選択してください。_x000a_（多機能型事業所の場合は、実施するサービスのいずれか１つを選択してください。）_x000a_注：選択したサービス種別により補助基準単価（補助を受けることができる上限額）が異なります。別にありますシート「基準単価一覧」を参照し、サービス種別を選択してください。" sqref="G55 O55 W55 AE55" xr:uid="{00000000-0002-0000-0000-00000F000000}">
      <formula1>サービス種別</formula1>
    </dataValidation>
    <dataValidation allowBlank="1" showInputMessage="1" showErrorMessage="1" errorTitle="指定口座への振り込みが希望されています。" error="国保連登録口座以外への振込を希望する際は上段で「希望する」を選択してください。" promptTitle="口座名義人の入力　委任状の有無" prompt="略称等は用いず、正式な名称を誤りのないように入力してください。_x000a_ここが法人名や代表者名でない場合（施設名や管理者名等）は委任状が必要" sqref="G51:AJ51" xr:uid="{00000000-0002-0000-0000-000010000000}"/>
    <dataValidation allowBlank="1" showInputMessage="1" showErrorMessage="1" errorTitle="指定口座への振り込みが希望されています。" error="国保連登録口座以外への振込を希望する際は上段で「希望する」を選択してください。" promptTitle="金融機関名の入力" prompt="略称等は用いず、正式な名称を誤りのないように入力してください。" sqref="G45:W45" xr:uid="{00000000-0002-0000-0000-000011000000}"/>
    <dataValidation imeMode="halfKatakana" allowBlank="1" showInputMessage="1" showErrorMessage="1" sqref="E52 G50:AJ50 E59 E70" xr:uid="{00000000-0002-0000-0000-000012000000}"/>
    <dataValidation type="custom" imeMode="halfAlpha" allowBlank="1" showInputMessage="1" showErrorMessage="1" errorTitle="半角数字以外が入力されています。" error="全角数字等の入力は制限されています。_x000a_必ず半角数字で入力してください。" promptTitle="半角数字を入力" prompt="全角数字等の入力は制限されています。_x000a_半角数字を１マスに１字ずつ入力してください。" sqref="G49:M49" xr:uid="{00000000-0002-0000-0000-000013000000}">
      <formula1>AND(LENB(G49:M49)=LEN(G49:M49))</formula1>
    </dataValidation>
    <dataValidation type="custom" allowBlank="1" showInputMessage="1" showErrorMessage="1" errorTitle="半角数字以外が入力されています。" error="全角数字等の入力は制限されています。_x000a_必ず半角数字で入力してください。" promptTitle="半角数字を入力" prompt="全角数字等の入力は制限されています。_x000a_半角数字を１マスに１字ずつ入力してください。" sqref="G43:J43" xr:uid="{00000000-0002-0000-0000-000014000000}">
      <formula1>AND(LENB(D43:G43)=LEN(D43:G43))</formula1>
    </dataValidation>
    <dataValidation type="custom" allowBlank="1" showInputMessage="1" showErrorMessage="1" errorTitle="半角数字以外が入力されています。" error="全角数字等の入力は制限されています。_x000a_必ず半角数字で入力してください。" promptTitle="半角数字を入力" prompt="全角数字等の入力は制限されています。_x000a_半角数字を１マスに１字ずつ入力してください。" sqref="G44:I44" xr:uid="{00000000-0002-0000-0000-000015000000}">
      <formula1>AND(LENB(G44:I44)=LEN(G44:I44))</formula1>
    </dataValidation>
    <dataValidation type="list" allowBlank="1" showInputMessage="1" showErrorMessage="1" errorTitle="指定口座への振り込みが希望されています。" error="国保連登録口座以外への振込を希望する際は上段で「希望する」を選択してください。" promptTitle="預金種類の入力" prompt="プルダウンのリストから、「１（普通預金）」または「２（当座預金）」のいずれかを選択してください。" sqref="G48:H48" xr:uid="{00000000-0002-0000-0000-000016000000}">
      <formula1>$AP$48:$AP$49</formula1>
    </dataValidation>
    <dataValidation type="list" allowBlank="1" showInputMessage="1" showErrorMessage="1" sqref="E57:F58" xr:uid="{00000000-0002-0000-0000-000018000000}">
      <formula1>INDIRECT($G$55)</formula1>
    </dataValidation>
    <dataValidation type="list" allowBlank="1" showInputMessage="1" showErrorMessage="1" sqref="A114:B118 A79:B89 AN119:AO119" xr:uid="{00000000-0002-0000-0000-000019000000}">
      <formula1>$A$98:$A$107</formula1>
    </dataValidation>
    <dataValidation type="custom" allowBlank="1" showInputMessage="1" showErrorMessage="1" errorTitle="半角カタカナ以外の文字が入力されています。" error="全角カタカナ等の入力は制限されています。_x000a_必ず半角カタカナで入力してください。" promptTitle="フリガナの入力" prompt="口座名義のフリガナを１文字ずつ半角ｶﾅで入力してください。" sqref="AP50" xr:uid="{00000000-0002-0000-0000-00001A000000}">
      <formula1>AND(LENB(AP50:BP50)=LEN(AP50:BP50))</formula1>
    </dataValidation>
    <dataValidation type="list" allowBlank="1" showInputMessage="1" showErrorMessage="1" sqref="A141:B145" xr:uid="{00000000-0002-0000-0000-00001B000000}">
      <formula1>$A$149:$A$159</formula1>
    </dataValidation>
    <dataValidation allowBlank="1" showInputMessage="1" showErrorMessage="1" promptTitle="申請日" prompt="申請日の属する月を入力してください。" sqref="AE6:AF7" xr:uid="{00000000-0002-0000-0000-00001C000000}"/>
    <dataValidation allowBlank="1" showInputMessage="1" showErrorMessage="1" promptTitle="自動表示" prompt="２ページ目以降の水色セルに必要事項を入力することにより、自動表示されます。" sqref="E24:M25 E26:F27 G26:AJ29 R24:AJ25 I36:AC41 AD36:AJ42 S31:AD32" xr:uid="{00000000-0002-0000-0000-00001D000000}"/>
    <dataValidation type="list" allowBlank="1" showInputMessage="1" showErrorMessage="1" promptTitle="かかりまし経費の対象期間" prompt="特段の事情がある場合のみ令和４年度を選択_x000a_（要事前相談）" sqref="E10:L10" xr:uid="{00000000-0002-0000-0000-00001E000000}">
      <formula1>$AP$6:$AP$10</formula1>
    </dataValidation>
    <dataValidation allowBlank="1" showInputMessage="1" showErrorMessage="1" promptTitle="自動表示" prompt="自主検査費用への助成を申請する場合、２つめのシート（様式１－２（理由書））に必要事項を入力いただくことで、当該欄に金額が表示されます。" sqref="A94:F94" xr:uid="{00000000-0002-0000-0000-00001F000000}"/>
    <dataValidation allowBlank="1" showInputMessage="1" showErrorMessage="1" promptTitle="法人名称" prompt="法人の【正式名称】を入力してください。（×事業所・施設名）_x000a_例）株式会社愛知福祉事業会" sqref="S11:AJ12" xr:uid="{DD22598C-B31C-475B-9006-3DB3B7AE677C}"/>
    <dataValidation allowBlank="1" showErrorMessage="1" promptTitle="年号の入力" prompt="本書は令和４年度（令和４年４月１日～令和５年３月３１日）における交付申請書であるため、「４」または「５」を記入してください。" sqref="AB6:AC7" xr:uid="{C0292179-7E86-4C12-87A7-06DA0707C27D}"/>
    <dataValidation allowBlank="1" showErrorMessage="1" promptTitle="年号の入力" prompt="本事業は令和３年度（令和３年４月１日～令和４年３月３１日）における事業に要する経費が対象であるため、「３」または「４」を記入してください。" sqref="AB160:AC161" xr:uid="{85971B27-5CD7-48A0-B035-C7163314CA71}"/>
    <dataValidation allowBlank="1" showErrorMessage="1" sqref="AE160:AI161 Z162:AJ164" xr:uid="{3CDCB9BE-645C-47C7-B0E1-6EF43571CCF9}"/>
  </dataValidations>
  <pageMargins left="0.7" right="0.7" top="0.75" bottom="0.75" header="0.3" footer="0.3"/>
  <pageSetup paperSize="9" scale="59" fitToHeight="0" orientation="portrait" r:id="rId1"/>
  <rowBreaks count="3" manualBreakCount="3">
    <brk id="51" max="35" man="1"/>
    <brk id="107" max="35" man="1"/>
    <brk id="159" max="35"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W106"/>
  <sheetViews>
    <sheetView showGridLines="0" view="pageBreakPreview" zoomScale="85" zoomScaleNormal="85" zoomScaleSheetLayoutView="85" workbookViewId="0">
      <selection activeCell="A3" sqref="A3:AJ6"/>
    </sheetView>
  </sheetViews>
  <sheetFormatPr defaultColWidth="8.75" defaultRowHeight="22.5"/>
  <cols>
    <col min="1" max="38" width="3.75" style="54" customWidth="1"/>
    <col min="39" max="39" width="12.75" style="54" customWidth="1"/>
    <col min="40" max="65" width="3.75" style="54" customWidth="1"/>
    <col min="66" max="16384" width="8.75" style="54"/>
  </cols>
  <sheetData>
    <row r="1" spans="1:36">
      <c r="A1" s="54">
        <v>1</v>
      </c>
      <c r="B1" s="54">
        <v>2</v>
      </c>
      <c r="C1" s="54">
        <v>3</v>
      </c>
      <c r="D1" s="54">
        <v>4</v>
      </c>
      <c r="E1" s="54">
        <v>5</v>
      </c>
      <c r="F1" s="54">
        <v>6</v>
      </c>
      <c r="G1" s="54">
        <v>7</v>
      </c>
      <c r="H1" s="54">
        <v>8</v>
      </c>
      <c r="I1" s="54">
        <v>9</v>
      </c>
      <c r="J1" s="54">
        <v>10</v>
      </c>
      <c r="K1" s="54">
        <v>11</v>
      </c>
      <c r="L1" s="54">
        <v>12</v>
      </c>
      <c r="M1" s="54">
        <v>13</v>
      </c>
      <c r="N1" s="54">
        <v>14</v>
      </c>
      <c r="O1" s="54">
        <v>15</v>
      </c>
      <c r="P1" s="54">
        <v>16</v>
      </c>
      <c r="Q1" s="54">
        <v>17</v>
      </c>
      <c r="R1" s="54">
        <v>18</v>
      </c>
      <c r="S1" s="54">
        <v>19</v>
      </c>
      <c r="T1" s="54">
        <v>20</v>
      </c>
      <c r="U1" s="54">
        <v>21</v>
      </c>
      <c r="V1" s="54">
        <v>22</v>
      </c>
      <c r="W1" s="54">
        <v>23</v>
      </c>
      <c r="X1" s="54">
        <v>24</v>
      </c>
      <c r="Y1" s="54">
        <v>25</v>
      </c>
      <c r="Z1" s="54">
        <v>26</v>
      </c>
      <c r="AA1" s="54">
        <v>27</v>
      </c>
      <c r="AB1" s="54">
        <v>28</v>
      </c>
      <c r="AC1" s="54">
        <v>29</v>
      </c>
      <c r="AD1" s="54">
        <v>30</v>
      </c>
      <c r="AE1" s="54">
        <v>31</v>
      </c>
      <c r="AF1" s="54">
        <v>32</v>
      </c>
      <c r="AG1" s="54">
        <v>33</v>
      </c>
      <c r="AH1" s="54">
        <v>34</v>
      </c>
      <c r="AI1" s="54">
        <v>35</v>
      </c>
      <c r="AJ1" s="54">
        <v>36</v>
      </c>
    </row>
    <row r="2" spans="1:36" ht="22.15" customHeight="1">
      <c r="A2" s="85" t="s">
        <v>259</v>
      </c>
    </row>
    <row r="3" spans="1:36" ht="22.15" customHeight="1">
      <c r="A3" s="356" t="s">
        <v>190</v>
      </c>
      <c r="B3" s="357"/>
      <c r="C3" s="357"/>
      <c r="D3" s="357"/>
      <c r="E3" s="357"/>
      <c r="F3" s="357"/>
      <c r="G3" s="357"/>
      <c r="H3" s="357"/>
      <c r="I3" s="357"/>
      <c r="J3" s="357"/>
      <c r="K3" s="357"/>
      <c r="L3" s="357"/>
      <c r="M3" s="357"/>
      <c r="N3" s="357"/>
      <c r="O3" s="357"/>
      <c r="P3" s="357"/>
      <c r="Q3" s="357"/>
      <c r="R3" s="357"/>
      <c r="S3" s="357"/>
      <c r="T3" s="357"/>
      <c r="U3" s="357"/>
      <c r="V3" s="357"/>
      <c r="W3" s="357"/>
      <c r="X3" s="357"/>
      <c r="Y3" s="357"/>
      <c r="Z3" s="357"/>
      <c r="AA3" s="357"/>
      <c r="AB3" s="357"/>
      <c r="AC3" s="357"/>
      <c r="AD3" s="357"/>
      <c r="AE3" s="357"/>
      <c r="AF3" s="357"/>
      <c r="AG3" s="357"/>
      <c r="AH3" s="357"/>
      <c r="AI3" s="357"/>
      <c r="AJ3" s="357"/>
    </row>
    <row r="4" spans="1:36" ht="22.15" customHeight="1">
      <c r="A4" s="357"/>
      <c r="B4" s="357"/>
      <c r="C4" s="357"/>
      <c r="D4" s="357"/>
      <c r="E4" s="357"/>
      <c r="F4" s="357"/>
      <c r="G4" s="357"/>
      <c r="H4" s="357"/>
      <c r="I4" s="357"/>
      <c r="J4" s="357"/>
      <c r="K4" s="357"/>
      <c r="L4" s="357"/>
      <c r="M4" s="357"/>
      <c r="N4" s="357"/>
      <c r="O4" s="357"/>
      <c r="P4" s="357"/>
      <c r="Q4" s="357"/>
      <c r="R4" s="357"/>
      <c r="S4" s="357"/>
      <c r="T4" s="357"/>
      <c r="U4" s="357"/>
      <c r="V4" s="357"/>
      <c r="W4" s="357"/>
      <c r="X4" s="357"/>
      <c r="Y4" s="357"/>
      <c r="Z4" s="357"/>
      <c r="AA4" s="357"/>
      <c r="AB4" s="357"/>
      <c r="AC4" s="357"/>
      <c r="AD4" s="357"/>
      <c r="AE4" s="357"/>
      <c r="AF4" s="357"/>
      <c r="AG4" s="357"/>
      <c r="AH4" s="357"/>
      <c r="AI4" s="357"/>
      <c r="AJ4" s="357"/>
    </row>
    <row r="5" spans="1:36" ht="22.15" customHeight="1">
      <c r="A5" s="357"/>
      <c r="B5" s="357"/>
      <c r="C5" s="357"/>
      <c r="D5" s="357"/>
      <c r="E5" s="357"/>
      <c r="F5" s="357"/>
      <c r="G5" s="357"/>
      <c r="H5" s="357"/>
      <c r="I5" s="357"/>
      <c r="J5" s="357"/>
      <c r="K5" s="357"/>
      <c r="L5" s="357"/>
      <c r="M5" s="357"/>
      <c r="N5" s="357"/>
      <c r="O5" s="357"/>
      <c r="P5" s="357"/>
      <c r="Q5" s="357"/>
      <c r="R5" s="357"/>
      <c r="S5" s="357"/>
      <c r="T5" s="357"/>
      <c r="U5" s="357"/>
      <c r="V5" s="357"/>
      <c r="W5" s="357"/>
      <c r="X5" s="357"/>
      <c r="Y5" s="357"/>
      <c r="Z5" s="357"/>
      <c r="AA5" s="357"/>
      <c r="AB5" s="357"/>
      <c r="AC5" s="357"/>
      <c r="AD5" s="357"/>
      <c r="AE5" s="357"/>
      <c r="AF5" s="357"/>
      <c r="AG5" s="357"/>
      <c r="AH5" s="357"/>
      <c r="AI5" s="357"/>
      <c r="AJ5" s="357"/>
    </row>
    <row r="6" spans="1:36" ht="22.15" customHeight="1">
      <c r="A6" s="357"/>
      <c r="B6" s="357"/>
      <c r="C6" s="357"/>
      <c r="D6" s="357"/>
      <c r="E6" s="357"/>
      <c r="F6" s="357"/>
      <c r="G6" s="357"/>
      <c r="H6" s="357"/>
      <c r="I6" s="357"/>
      <c r="J6" s="357"/>
      <c r="K6" s="357"/>
      <c r="L6" s="357"/>
      <c r="M6" s="357"/>
      <c r="N6" s="357"/>
      <c r="O6" s="357"/>
      <c r="P6" s="357"/>
      <c r="Q6" s="357"/>
      <c r="R6" s="357"/>
      <c r="S6" s="357"/>
      <c r="T6" s="357"/>
      <c r="U6" s="357"/>
      <c r="V6" s="357"/>
      <c r="W6" s="357"/>
      <c r="X6" s="357"/>
      <c r="Y6" s="357"/>
      <c r="Z6" s="357"/>
      <c r="AA6" s="357"/>
      <c r="AB6" s="357"/>
      <c r="AC6" s="357"/>
      <c r="AD6" s="357"/>
      <c r="AE6" s="357"/>
      <c r="AF6" s="357"/>
      <c r="AG6" s="357"/>
      <c r="AH6" s="357"/>
      <c r="AI6" s="357"/>
      <c r="AJ6" s="357"/>
    </row>
    <row r="7" spans="1:36" ht="22.15" customHeight="1"/>
    <row r="8" spans="1:36" ht="22.15" customHeight="1">
      <c r="B8" s="54" t="s">
        <v>191</v>
      </c>
    </row>
    <row r="9" spans="1:36" ht="22.15" customHeight="1"/>
    <row r="10" spans="1:36" ht="22.15" customHeight="1">
      <c r="A10" s="360" t="s">
        <v>245</v>
      </c>
      <c r="B10" s="361"/>
      <c r="C10" s="361"/>
      <c r="D10" s="361"/>
      <c r="E10" s="361"/>
      <c r="F10" s="361"/>
      <c r="G10" s="361"/>
      <c r="H10" s="361"/>
      <c r="I10" s="361"/>
      <c r="J10" s="361"/>
      <c r="K10" s="361"/>
      <c r="L10" s="361"/>
      <c r="M10" s="361"/>
      <c r="N10" s="361"/>
      <c r="O10" s="361"/>
      <c r="P10" s="361"/>
      <c r="Q10" s="361"/>
      <c r="R10" s="361"/>
      <c r="S10" s="361"/>
      <c r="T10" s="361"/>
      <c r="U10" s="361"/>
      <c r="V10" s="361"/>
      <c r="W10" s="361"/>
      <c r="X10" s="361"/>
      <c r="Y10" s="361"/>
      <c r="Z10" s="361"/>
      <c r="AA10" s="361"/>
      <c r="AB10" s="361"/>
      <c r="AC10" s="361"/>
      <c r="AD10" s="361"/>
      <c r="AE10" s="361"/>
      <c r="AF10" s="361"/>
      <c r="AG10" s="361"/>
      <c r="AH10" s="361"/>
      <c r="AI10" s="361"/>
      <c r="AJ10" s="361"/>
    </row>
    <row r="11" spans="1:36" ht="22.15" customHeight="1">
      <c r="A11" s="361"/>
      <c r="B11" s="361"/>
      <c r="C11" s="361"/>
      <c r="D11" s="361"/>
      <c r="E11" s="361"/>
      <c r="F11" s="361"/>
      <c r="G11" s="361"/>
      <c r="H11" s="361"/>
      <c r="I11" s="361"/>
      <c r="J11" s="361"/>
      <c r="K11" s="361"/>
      <c r="L11" s="361"/>
      <c r="M11" s="361"/>
      <c r="N11" s="361"/>
      <c r="O11" s="361"/>
      <c r="P11" s="361"/>
      <c r="Q11" s="361"/>
      <c r="R11" s="361"/>
      <c r="S11" s="361"/>
      <c r="T11" s="361"/>
      <c r="U11" s="361"/>
      <c r="V11" s="361"/>
      <c r="W11" s="361"/>
      <c r="X11" s="361"/>
      <c r="Y11" s="361"/>
      <c r="Z11" s="361"/>
      <c r="AA11" s="361"/>
      <c r="AB11" s="361"/>
      <c r="AC11" s="361"/>
      <c r="AD11" s="361"/>
      <c r="AE11" s="361"/>
      <c r="AF11" s="361"/>
      <c r="AG11" s="361"/>
      <c r="AH11" s="361"/>
      <c r="AI11" s="361"/>
      <c r="AJ11" s="361"/>
    </row>
    <row r="12" spans="1:36" ht="22.15" customHeight="1"/>
    <row r="13" spans="1:36" ht="22.15" customHeight="1">
      <c r="N13" s="163" t="s">
        <v>10</v>
      </c>
      <c r="O13" s="163"/>
      <c r="P13" s="163"/>
      <c r="Q13" s="163"/>
      <c r="R13" s="163"/>
      <c r="S13" s="358" t="str">
        <f>IF(S19="自主検査費用の申請不可","",'様式１－１及び請求書'!S11)</f>
        <v/>
      </c>
      <c r="T13" s="358"/>
      <c r="U13" s="358"/>
      <c r="V13" s="358"/>
      <c r="W13" s="358"/>
      <c r="X13" s="358"/>
      <c r="Y13" s="358"/>
      <c r="Z13" s="358"/>
      <c r="AA13" s="358"/>
      <c r="AB13" s="358"/>
      <c r="AC13" s="358"/>
      <c r="AD13" s="358"/>
      <c r="AE13" s="358"/>
      <c r="AF13" s="358"/>
      <c r="AG13" s="358"/>
      <c r="AH13" s="358"/>
      <c r="AI13" s="358"/>
      <c r="AJ13" s="358"/>
    </row>
    <row r="14" spans="1:36" ht="22.15" customHeight="1">
      <c r="N14" s="163"/>
      <c r="O14" s="163"/>
      <c r="P14" s="163"/>
      <c r="Q14" s="163"/>
      <c r="R14" s="163"/>
      <c r="S14" s="358"/>
      <c r="T14" s="358"/>
      <c r="U14" s="358"/>
      <c r="V14" s="358"/>
      <c r="W14" s="358"/>
      <c r="X14" s="358"/>
      <c r="Y14" s="358"/>
      <c r="Z14" s="358"/>
      <c r="AA14" s="358"/>
      <c r="AB14" s="358"/>
      <c r="AC14" s="358"/>
      <c r="AD14" s="358"/>
      <c r="AE14" s="358"/>
      <c r="AF14" s="358"/>
      <c r="AG14" s="358"/>
      <c r="AH14" s="358"/>
      <c r="AI14" s="358"/>
      <c r="AJ14" s="358"/>
    </row>
    <row r="15" spans="1:36" ht="22.15" customHeight="1">
      <c r="N15" s="163" t="s">
        <v>6</v>
      </c>
      <c r="O15" s="163"/>
      <c r="P15" s="163"/>
      <c r="Q15" s="163"/>
      <c r="R15" s="163"/>
      <c r="S15" s="359" t="str">
        <f>IF(S19="自主検査費用の申請不可","",'様式１－１及び請求書'!S13)</f>
        <v/>
      </c>
      <c r="T15" s="359"/>
      <c r="U15" s="359"/>
      <c r="V15" s="359"/>
      <c r="W15" s="359"/>
      <c r="X15" s="359"/>
      <c r="Y15" s="359"/>
      <c r="Z15" s="359"/>
      <c r="AA15" s="359"/>
      <c r="AB15" s="359"/>
      <c r="AC15" s="359"/>
      <c r="AD15" s="359"/>
      <c r="AE15" s="359"/>
      <c r="AF15" s="359"/>
      <c r="AG15" s="359"/>
      <c r="AH15" s="359"/>
      <c r="AI15" s="359"/>
      <c r="AJ15" s="359"/>
    </row>
    <row r="16" spans="1:36" ht="22.15" customHeight="1">
      <c r="N16" s="163"/>
      <c r="O16" s="163"/>
      <c r="P16" s="163"/>
      <c r="Q16" s="163"/>
      <c r="R16" s="163"/>
      <c r="S16" s="359"/>
      <c r="T16" s="359"/>
      <c r="U16" s="359"/>
      <c r="V16" s="359"/>
      <c r="W16" s="359"/>
      <c r="X16" s="359"/>
      <c r="Y16" s="359"/>
      <c r="Z16" s="359"/>
      <c r="AA16" s="359"/>
      <c r="AB16" s="359"/>
      <c r="AC16" s="359"/>
      <c r="AD16" s="359"/>
      <c r="AE16" s="359"/>
      <c r="AF16" s="359"/>
      <c r="AG16" s="359"/>
      <c r="AH16" s="359"/>
      <c r="AI16" s="359"/>
      <c r="AJ16" s="359"/>
    </row>
    <row r="17" spans="1:75" ht="22.15" customHeight="1">
      <c r="N17" s="163" t="s">
        <v>8</v>
      </c>
      <c r="O17" s="163"/>
      <c r="P17" s="163"/>
      <c r="Q17" s="163"/>
      <c r="R17" s="163"/>
      <c r="S17" s="358" t="str">
        <f>IF(S19="自主検査費用の申請不可","",'様式１－１及び請求書'!S15)</f>
        <v/>
      </c>
      <c r="T17" s="358"/>
      <c r="U17" s="358"/>
      <c r="V17" s="358"/>
      <c r="W17" s="358"/>
      <c r="X17" s="163" t="s">
        <v>9</v>
      </c>
      <c r="Y17" s="163"/>
      <c r="Z17" s="163"/>
      <c r="AA17" s="163"/>
      <c r="AB17" s="163"/>
      <c r="AC17" s="358" t="str">
        <f>IF(S19="自主検査費用の申請不可","",'様式１－１及び請求書'!AC15)</f>
        <v/>
      </c>
      <c r="AD17" s="358"/>
      <c r="AE17" s="358"/>
      <c r="AF17" s="358"/>
      <c r="AG17" s="358"/>
      <c r="AH17" s="358"/>
      <c r="AI17" s="358"/>
      <c r="AJ17" s="358"/>
    </row>
    <row r="18" spans="1:75" ht="22.15" customHeight="1">
      <c r="N18" s="163"/>
      <c r="O18" s="163"/>
      <c r="P18" s="163"/>
      <c r="Q18" s="163"/>
      <c r="R18" s="163"/>
      <c r="S18" s="358"/>
      <c r="T18" s="358"/>
      <c r="U18" s="358"/>
      <c r="V18" s="358"/>
      <c r="W18" s="358"/>
      <c r="X18" s="163"/>
      <c r="Y18" s="163"/>
      <c r="Z18" s="163"/>
      <c r="AA18" s="163"/>
      <c r="AB18" s="163"/>
      <c r="AC18" s="358"/>
      <c r="AD18" s="358"/>
      <c r="AE18" s="358"/>
      <c r="AF18" s="358"/>
      <c r="AG18" s="358"/>
      <c r="AH18" s="358"/>
      <c r="AI18" s="358"/>
      <c r="AJ18" s="358"/>
    </row>
    <row r="19" spans="1:75" ht="22.15" customHeight="1">
      <c r="N19" s="163" t="s">
        <v>196</v>
      </c>
      <c r="O19" s="163"/>
      <c r="P19" s="163"/>
      <c r="Q19" s="163"/>
      <c r="R19" s="163"/>
      <c r="S19" s="367" t="str">
        <f>IF(OR(COUNTIF('様式１－１及び請求書'!BC226:BC229,'様式１－１及び請求書'!G26),COUNTIF('様式１－１及び請求書'!BC226:BC229,'様式１－１及び請求書'!O26),COUNTIF('様式１－１及び請求書'!BC226:BC229,'様式１－１及び請求書'!W26),COUNTIF('様式１－１及び請求書'!BC226:BC229,'様式１－１及び請求書'!AE26)),'様式１－１及び請求書'!G26,"自主検査費用の申請不可")</f>
        <v>自主検査費用の申請不可</v>
      </c>
      <c r="T19" s="199"/>
      <c r="U19" s="199"/>
      <c r="V19" s="199"/>
      <c r="W19" s="199"/>
      <c r="X19" s="199"/>
      <c r="Y19" s="199"/>
      <c r="Z19" s="199"/>
      <c r="AA19" s="199"/>
      <c r="AB19" s="199"/>
      <c r="AC19" s="199"/>
      <c r="AD19" s="199"/>
      <c r="AE19" s="199"/>
      <c r="AF19" s="199"/>
      <c r="AG19" s="199"/>
      <c r="AH19" s="199"/>
      <c r="AI19" s="199"/>
      <c r="AJ19" s="200"/>
    </row>
    <row r="20" spans="1:75" ht="22.15" customHeight="1">
      <c r="N20" s="163"/>
      <c r="O20" s="163"/>
      <c r="P20" s="163"/>
      <c r="Q20" s="163"/>
      <c r="R20" s="163"/>
      <c r="S20" s="350"/>
      <c r="T20" s="202"/>
      <c r="U20" s="202"/>
      <c r="V20" s="202"/>
      <c r="W20" s="202"/>
      <c r="X20" s="202"/>
      <c r="Y20" s="202"/>
      <c r="Z20" s="202"/>
      <c r="AA20" s="202"/>
      <c r="AB20" s="202"/>
      <c r="AC20" s="202"/>
      <c r="AD20" s="202"/>
      <c r="AE20" s="202"/>
      <c r="AF20" s="202"/>
      <c r="AG20" s="202"/>
      <c r="AH20" s="202"/>
      <c r="AI20" s="202"/>
      <c r="AJ20" s="203"/>
    </row>
    <row r="21" spans="1:75" ht="22.15" customHeight="1"/>
    <row r="22" spans="1:75" ht="22.15" customHeight="1">
      <c r="A22" s="54" t="s">
        <v>192</v>
      </c>
    </row>
    <row r="23" spans="1:75" ht="22.15" customHeight="1">
      <c r="A23" s="228" t="s">
        <v>193</v>
      </c>
      <c r="B23" s="199"/>
      <c r="C23" s="199"/>
      <c r="D23" s="200"/>
      <c r="E23" s="104"/>
      <c r="F23" s="252"/>
      <c r="G23" s="252"/>
      <c r="H23" s="252"/>
      <c r="I23" s="252"/>
      <c r="J23" s="252"/>
      <c r="K23" s="252"/>
      <c r="L23" s="363"/>
      <c r="M23" s="228" t="s">
        <v>194</v>
      </c>
      <c r="N23" s="199"/>
      <c r="O23" s="199"/>
      <c r="P23" s="200"/>
      <c r="Q23" s="104"/>
      <c r="R23" s="252"/>
      <c r="S23" s="252"/>
      <c r="T23" s="252"/>
      <c r="U23" s="252"/>
      <c r="V23" s="252"/>
      <c r="W23" s="252"/>
      <c r="X23" s="363"/>
      <c r="Y23" s="154" t="s">
        <v>195</v>
      </c>
      <c r="Z23" s="199"/>
      <c r="AA23" s="199"/>
      <c r="AB23" s="200"/>
      <c r="AC23" s="104"/>
      <c r="AD23" s="252"/>
      <c r="AE23" s="252"/>
      <c r="AF23" s="252"/>
      <c r="AG23" s="252"/>
      <c r="AH23" s="252"/>
      <c r="AI23" s="252"/>
      <c r="AJ23" s="363"/>
    </row>
    <row r="24" spans="1:75" ht="22.15" customHeight="1">
      <c r="A24" s="350"/>
      <c r="B24" s="202"/>
      <c r="C24" s="202"/>
      <c r="D24" s="203"/>
      <c r="E24" s="364"/>
      <c r="F24" s="365"/>
      <c r="G24" s="365"/>
      <c r="H24" s="365"/>
      <c r="I24" s="365"/>
      <c r="J24" s="365"/>
      <c r="K24" s="365"/>
      <c r="L24" s="366"/>
      <c r="M24" s="350"/>
      <c r="N24" s="202"/>
      <c r="O24" s="202"/>
      <c r="P24" s="203"/>
      <c r="Q24" s="364"/>
      <c r="R24" s="365"/>
      <c r="S24" s="365"/>
      <c r="T24" s="365"/>
      <c r="U24" s="365"/>
      <c r="V24" s="365"/>
      <c r="W24" s="365"/>
      <c r="X24" s="366"/>
      <c r="Y24" s="350"/>
      <c r="Z24" s="202"/>
      <c r="AA24" s="202"/>
      <c r="AB24" s="203"/>
      <c r="AC24" s="364"/>
      <c r="AD24" s="365"/>
      <c r="AE24" s="365"/>
      <c r="AF24" s="365"/>
      <c r="AG24" s="365"/>
      <c r="AH24" s="365"/>
      <c r="AI24" s="365"/>
      <c r="AJ24" s="366"/>
    </row>
    <row r="25" spans="1:75" ht="22.15" customHeight="1"/>
    <row r="26" spans="1:75" ht="22.15" customHeight="1">
      <c r="A26" s="54" t="s">
        <v>206</v>
      </c>
    </row>
    <row r="27" spans="1:75" ht="22.15" customHeight="1">
      <c r="A27" s="228" t="s">
        <v>203</v>
      </c>
      <c r="B27" s="199"/>
      <c r="C27" s="199"/>
      <c r="D27" s="200"/>
      <c r="E27" s="104"/>
      <c r="F27" s="252"/>
      <c r="G27" s="252"/>
      <c r="H27" s="252"/>
      <c r="I27" s="252"/>
      <c r="J27" s="252"/>
      <c r="K27" s="252"/>
      <c r="L27" s="363"/>
      <c r="M27" s="228" t="s">
        <v>202</v>
      </c>
      <c r="N27" s="199"/>
      <c r="O27" s="199"/>
      <c r="P27" s="200"/>
      <c r="Q27" s="104"/>
      <c r="R27" s="252"/>
      <c r="S27" s="252"/>
      <c r="T27" s="252"/>
      <c r="U27" s="252"/>
      <c r="V27" s="252"/>
      <c r="W27" s="252"/>
      <c r="X27" s="363"/>
      <c r="Y27" s="154" t="s">
        <v>195</v>
      </c>
      <c r="Z27" s="199"/>
      <c r="AA27" s="199"/>
      <c r="AB27" s="200"/>
      <c r="AC27" s="104"/>
      <c r="AD27" s="252"/>
      <c r="AE27" s="252"/>
      <c r="AF27" s="252"/>
      <c r="AG27" s="252"/>
      <c r="AH27" s="252"/>
      <c r="AI27" s="252"/>
      <c r="AJ27" s="363"/>
    </row>
    <row r="28" spans="1:75" ht="22.15" customHeight="1">
      <c r="A28" s="350"/>
      <c r="B28" s="202"/>
      <c r="C28" s="202"/>
      <c r="D28" s="203"/>
      <c r="E28" s="364"/>
      <c r="F28" s="365"/>
      <c r="G28" s="365"/>
      <c r="H28" s="365"/>
      <c r="I28" s="365"/>
      <c r="J28" s="365"/>
      <c r="K28" s="365"/>
      <c r="L28" s="366"/>
      <c r="M28" s="350"/>
      <c r="N28" s="202"/>
      <c r="O28" s="202"/>
      <c r="P28" s="203"/>
      <c r="Q28" s="364"/>
      <c r="R28" s="365"/>
      <c r="S28" s="365"/>
      <c r="T28" s="365"/>
      <c r="U28" s="365"/>
      <c r="V28" s="365"/>
      <c r="W28" s="365"/>
      <c r="X28" s="366"/>
      <c r="Y28" s="350"/>
      <c r="Z28" s="202"/>
      <c r="AA28" s="202"/>
      <c r="AB28" s="203"/>
      <c r="AC28" s="364"/>
      <c r="AD28" s="365"/>
      <c r="AE28" s="365"/>
      <c r="AF28" s="365"/>
      <c r="AG28" s="365"/>
      <c r="AH28" s="365"/>
      <c r="AI28" s="365"/>
      <c r="AJ28" s="366"/>
    </row>
    <row r="29" spans="1:75" ht="22.15" customHeight="1">
      <c r="A29" s="228" t="s">
        <v>204</v>
      </c>
      <c r="B29" s="199"/>
      <c r="C29" s="199"/>
      <c r="D29" s="200"/>
      <c r="E29" s="104"/>
      <c r="F29" s="252"/>
      <c r="G29" s="252"/>
      <c r="H29" s="252"/>
      <c r="I29" s="252"/>
      <c r="J29" s="252"/>
      <c r="K29" s="252"/>
      <c r="L29" s="363"/>
      <c r="M29" s="228" t="s">
        <v>202</v>
      </c>
      <c r="N29" s="199"/>
      <c r="O29" s="199"/>
      <c r="P29" s="200"/>
      <c r="Q29" s="104"/>
      <c r="R29" s="252"/>
      <c r="S29" s="252"/>
      <c r="T29" s="252"/>
      <c r="U29" s="252"/>
      <c r="V29" s="252"/>
      <c r="W29" s="252"/>
      <c r="X29" s="363"/>
      <c r="Y29" s="154" t="s">
        <v>195</v>
      </c>
      <c r="Z29" s="199"/>
      <c r="AA29" s="199"/>
      <c r="AB29" s="200"/>
      <c r="AC29" s="104"/>
      <c r="AD29" s="252"/>
      <c r="AE29" s="252"/>
      <c r="AF29" s="252"/>
      <c r="AG29" s="252"/>
      <c r="AH29" s="252"/>
      <c r="AI29" s="252"/>
      <c r="AJ29" s="363"/>
    </row>
    <row r="30" spans="1:75" ht="22.15" customHeight="1">
      <c r="A30" s="350"/>
      <c r="B30" s="202"/>
      <c r="C30" s="202"/>
      <c r="D30" s="203"/>
      <c r="E30" s="364"/>
      <c r="F30" s="365"/>
      <c r="G30" s="365"/>
      <c r="H30" s="365"/>
      <c r="I30" s="365"/>
      <c r="J30" s="365"/>
      <c r="K30" s="365"/>
      <c r="L30" s="366"/>
      <c r="M30" s="350"/>
      <c r="N30" s="202"/>
      <c r="O30" s="202"/>
      <c r="P30" s="203"/>
      <c r="Q30" s="364"/>
      <c r="R30" s="365"/>
      <c r="S30" s="365"/>
      <c r="T30" s="365"/>
      <c r="U30" s="365"/>
      <c r="V30" s="365"/>
      <c r="W30" s="365"/>
      <c r="X30" s="366"/>
      <c r="Y30" s="350"/>
      <c r="Z30" s="202"/>
      <c r="AA30" s="202"/>
      <c r="AB30" s="203"/>
      <c r="AC30" s="364"/>
      <c r="AD30" s="365"/>
      <c r="AE30" s="365"/>
      <c r="AF30" s="365"/>
      <c r="AG30" s="365"/>
      <c r="AH30" s="365"/>
      <c r="AI30" s="365"/>
      <c r="AJ30" s="366"/>
    </row>
    <row r="31" spans="1:75" ht="22.15" customHeight="1">
      <c r="A31" s="228" t="s">
        <v>205</v>
      </c>
      <c r="B31" s="199"/>
      <c r="C31" s="199"/>
      <c r="D31" s="200"/>
      <c r="E31" s="104"/>
      <c r="F31" s="252"/>
      <c r="G31" s="252"/>
      <c r="H31" s="252"/>
      <c r="I31" s="252"/>
      <c r="J31" s="252"/>
      <c r="K31" s="252"/>
      <c r="L31" s="363"/>
      <c r="M31" s="228" t="s">
        <v>202</v>
      </c>
      <c r="N31" s="199"/>
      <c r="O31" s="199"/>
      <c r="P31" s="200"/>
      <c r="Q31" s="104"/>
      <c r="R31" s="252"/>
      <c r="S31" s="252"/>
      <c r="T31" s="252"/>
      <c r="U31" s="252"/>
      <c r="V31" s="252"/>
      <c r="W31" s="252"/>
      <c r="X31" s="363"/>
      <c r="Y31" s="154" t="s">
        <v>195</v>
      </c>
      <c r="Z31" s="199"/>
      <c r="AA31" s="199"/>
      <c r="AB31" s="200"/>
      <c r="AC31" s="104"/>
      <c r="AD31" s="252"/>
      <c r="AE31" s="252"/>
      <c r="AF31" s="252"/>
      <c r="AG31" s="252"/>
      <c r="AH31" s="252"/>
      <c r="AI31" s="252"/>
      <c r="AJ31" s="363"/>
      <c r="AN31" s="57"/>
      <c r="AO31" s="57"/>
      <c r="AP31" s="57"/>
      <c r="AQ31" s="57"/>
      <c r="AR31" s="57"/>
      <c r="AS31" s="57"/>
      <c r="AT31" s="57"/>
      <c r="AU31" s="57"/>
      <c r="AV31" s="57"/>
      <c r="AW31" s="57"/>
      <c r="AX31" s="57"/>
      <c r="AY31" s="57"/>
      <c r="AZ31" s="57"/>
      <c r="BA31" s="57"/>
      <c r="BB31" s="57"/>
      <c r="BC31" s="57"/>
      <c r="BD31" s="57"/>
      <c r="BE31" s="57"/>
      <c r="BF31" s="57"/>
      <c r="BG31" s="57"/>
      <c r="BH31" s="57"/>
      <c r="BI31" s="57"/>
      <c r="BJ31" s="57"/>
      <c r="BK31" s="57"/>
      <c r="BL31" s="57"/>
      <c r="BM31" s="57"/>
      <c r="BN31" s="57"/>
      <c r="BO31" s="57"/>
      <c r="BP31" s="57"/>
      <c r="BQ31" s="57"/>
      <c r="BR31" s="57"/>
      <c r="BS31" s="57"/>
      <c r="BT31" s="57"/>
      <c r="BU31" s="57"/>
      <c r="BV31" s="57"/>
      <c r="BW31" s="57"/>
    </row>
    <row r="32" spans="1:75" ht="22.15" customHeight="1">
      <c r="A32" s="350"/>
      <c r="B32" s="202"/>
      <c r="C32" s="202"/>
      <c r="D32" s="203"/>
      <c r="E32" s="364"/>
      <c r="F32" s="365"/>
      <c r="G32" s="365"/>
      <c r="H32" s="365"/>
      <c r="I32" s="365"/>
      <c r="J32" s="365"/>
      <c r="K32" s="365"/>
      <c r="L32" s="366"/>
      <c r="M32" s="350"/>
      <c r="N32" s="202"/>
      <c r="O32" s="202"/>
      <c r="P32" s="203"/>
      <c r="Q32" s="364"/>
      <c r="R32" s="365"/>
      <c r="S32" s="365"/>
      <c r="T32" s="365"/>
      <c r="U32" s="365"/>
      <c r="V32" s="365"/>
      <c r="W32" s="365"/>
      <c r="X32" s="366"/>
      <c r="Y32" s="350"/>
      <c r="Z32" s="202"/>
      <c r="AA32" s="202"/>
      <c r="AB32" s="203"/>
      <c r="AC32" s="364"/>
      <c r="AD32" s="365"/>
      <c r="AE32" s="365"/>
      <c r="AF32" s="365"/>
      <c r="AG32" s="365"/>
      <c r="AH32" s="365"/>
      <c r="AI32" s="365"/>
      <c r="AJ32" s="366"/>
      <c r="AN32" s="57"/>
      <c r="AO32" s="57"/>
      <c r="AP32" s="57"/>
      <c r="AQ32" s="57"/>
      <c r="AR32" s="57"/>
      <c r="AS32" s="57"/>
      <c r="AT32" s="57"/>
      <c r="AU32" s="57"/>
      <c r="AV32" s="57"/>
      <c r="AW32" s="57"/>
      <c r="AX32" s="57"/>
      <c r="AY32" s="57"/>
      <c r="AZ32" s="57"/>
      <c r="BA32" s="57"/>
      <c r="BB32" s="57"/>
      <c r="BC32" s="57"/>
      <c r="BD32" s="57"/>
      <c r="BE32" s="57"/>
      <c r="BF32" s="57"/>
      <c r="BG32" s="57"/>
      <c r="BH32" s="57"/>
      <c r="BI32" s="57"/>
      <c r="BJ32" s="57"/>
      <c r="BK32" s="57"/>
      <c r="BL32" s="57"/>
      <c r="BM32" s="57"/>
      <c r="BN32" s="57"/>
      <c r="BO32" s="57"/>
      <c r="BP32" s="57"/>
      <c r="BQ32" s="57"/>
      <c r="BR32" s="57"/>
      <c r="BS32" s="57"/>
      <c r="BT32" s="57"/>
      <c r="BU32" s="57"/>
      <c r="BV32" s="57"/>
      <c r="BW32" s="57"/>
    </row>
    <row r="33" spans="1:75" ht="22.15" customHeight="1">
      <c r="A33" s="55"/>
      <c r="B33" s="55"/>
      <c r="C33" s="55"/>
      <c r="D33" s="55"/>
      <c r="E33" s="55"/>
      <c r="F33" s="55"/>
      <c r="G33" s="55"/>
      <c r="H33" s="55"/>
      <c r="I33" s="55"/>
      <c r="J33" s="55"/>
      <c r="K33" s="55"/>
      <c r="L33" s="55"/>
      <c r="M33" s="55"/>
      <c r="N33" s="55"/>
      <c r="O33" s="55"/>
      <c r="P33" s="55"/>
      <c r="Q33" s="55"/>
      <c r="R33" s="55"/>
      <c r="S33" s="55"/>
      <c r="T33" s="55"/>
      <c r="U33" s="55"/>
      <c r="V33" s="55"/>
      <c r="W33" s="55"/>
      <c r="X33" s="55"/>
      <c r="Y33" s="55"/>
      <c r="Z33" s="55"/>
      <c r="AA33" s="55"/>
      <c r="AB33" s="55"/>
      <c r="AC33" s="55"/>
      <c r="AD33" s="55"/>
      <c r="AE33" s="55"/>
      <c r="AF33" s="55"/>
      <c r="AG33" s="55"/>
      <c r="AH33" s="55"/>
      <c r="AI33" s="55"/>
      <c r="AJ33" s="55"/>
      <c r="AN33" s="57"/>
      <c r="AO33" s="368"/>
      <c r="AP33" s="369"/>
      <c r="AQ33" s="369"/>
      <c r="AR33" s="369"/>
      <c r="AS33" s="369"/>
      <c r="AT33" s="369"/>
      <c r="AU33" s="369"/>
      <c r="AV33" s="369"/>
      <c r="AW33" s="369"/>
      <c r="AX33" s="369"/>
      <c r="AY33" s="369"/>
      <c r="AZ33" s="362"/>
      <c r="BA33" s="362"/>
      <c r="BB33" s="362"/>
      <c r="BC33" s="362"/>
      <c r="BD33" s="362"/>
      <c r="BE33" s="362"/>
      <c r="BF33" s="362"/>
      <c r="BG33" s="362"/>
      <c r="BH33" s="362"/>
      <c r="BI33" s="362"/>
      <c r="BJ33" s="362"/>
      <c r="BK33" s="362"/>
      <c r="BL33" s="362"/>
      <c r="BM33" s="362"/>
      <c r="BN33" s="362"/>
      <c r="BO33" s="362"/>
      <c r="BP33" s="362"/>
      <c r="BQ33" s="362"/>
      <c r="BR33" s="362"/>
      <c r="BS33" s="362"/>
      <c r="BT33" s="362"/>
      <c r="BU33" s="362"/>
      <c r="BV33" s="362"/>
      <c r="BW33" s="362"/>
    </row>
    <row r="34" spans="1:75" ht="22.15" customHeight="1">
      <c r="A34" s="54" t="s">
        <v>211</v>
      </c>
      <c r="AN34" s="57"/>
      <c r="AO34" s="369"/>
      <c r="AP34" s="369"/>
      <c r="AQ34" s="369"/>
      <c r="AR34" s="369"/>
      <c r="AS34" s="369"/>
      <c r="AT34" s="369"/>
      <c r="AU34" s="369"/>
      <c r="AV34" s="369"/>
      <c r="AW34" s="369"/>
      <c r="AX34" s="369"/>
      <c r="AY34" s="369"/>
      <c r="AZ34" s="362"/>
      <c r="BA34" s="362"/>
      <c r="BB34" s="362"/>
      <c r="BC34" s="362"/>
      <c r="BD34" s="362"/>
      <c r="BE34" s="362"/>
      <c r="BF34" s="362"/>
      <c r="BG34" s="362"/>
      <c r="BH34" s="362"/>
      <c r="BI34" s="362"/>
      <c r="BJ34" s="362"/>
      <c r="BK34" s="362"/>
      <c r="BL34" s="362"/>
      <c r="BM34" s="362"/>
      <c r="BN34" s="362"/>
      <c r="BO34" s="362"/>
      <c r="BP34" s="362"/>
      <c r="BQ34" s="362"/>
      <c r="BR34" s="362"/>
      <c r="BS34" s="362"/>
      <c r="BT34" s="362"/>
      <c r="BU34" s="362"/>
      <c r="BV34" s="362"/>
      <c r="BW34" s="362"/>
    </row>
    <row r="35" spans="1:75" ht="22.15" customHeight="1">
      <c r="B35" s="56"/>
      <c r="AN35" s="57"/>
      <c r="AO35" s="368"/>
      <c r="AP35" s="369"/>
      <c r="AQ35" s="369"/>
      <c r="AR35" s="369"/>
      <c r="AS35" s="369"/>
      <c r="AT35" s="369"/>
      <c r="AU35" s="369"/>
      <c r="AV35" s="369"/>
      <c r="AW35" s="369"/>
      <c r="AX35" s="369"/>
      <c r="AY35" s="369"/>
      <c r="AZ35" s="362"/>
      <c r="BA35" s="362"/>
      <c r="BB35" s="362"/>
      <c r="BC35" s="362"/>
      <c r="BD35" s="362"/>
      <c r="BE35" s="362"/>
      <c r="BF35" s="362"/>
      <c r="BG35" s="362"/>
      <c r="BH35" s="362"/>
      <c r="BI35" s="362"/>
      <c r="BJ35" s="362"/>
      <c r="BK35" s="362"/>
      <c r="BL35" s="362"/>
      <c r="BM35" s="362"/>
      <c r="BN35" s="362"/>
      <c r="BO35" s="362"/>
      <c r="BP35" s="362"/>
      <c r="BQ35" s="362"/>
      <c r="BR35" s="362"/>
      <c r="BS35" s="362"/>
      <c r="BT35" s="362"/>
      <c r="BU35" s="362"/>
      <c r="BV35" s="362"/>
      <c r="BW35" s="362"/>
    </row>
    <row r="36" spans="1:75" ht="22.15" customHeight="1">
      <c r="C36" s="404" t="s">
        <v>212</v>
      </c>
      <c r="D36" s="404"/>
      <c r="E36" s="404"/>
      <c r="F36" s="404"/>
      <c r="G36" s="404"/>
      <c r="H36" s="404"/>
      <c r="I36" s="404"/>
      <c r="J36" s="404"/>
      <c r="K36" s="404"/>
      <c r="L36" s="404"/>
      <c r="M36" s="404"/>
      <c r="N36" s="404"/>
      <c r="O36" s="404"/>
      <c r="P36" s="404"/>
      <c r="Q36" s="404"/>
      <c r="R36" s="404"/>
      <c r="S36" s="404"/>
      <c r="T36" s="404"/>
      <c r="U36" s="404"/>
      <c r="V36" s="404"/>
      <c r="W36" s="404"/>
      <c r="X36" s="404"/>
      <c r="Y36" s="404"/>
      <c r="Z36" s="404"/>
      <c r="AA36" s="404"/>
      <c r="AB36" s="404"/>
      <c r="AC36" s="404"/>
      <c r="AD36" s="404"/>
      <c r="AE36" s="404"/>
      <c r="AF36" s="404"/>
      <c r="AG36" s="404"/>
      <c r="AH36" s="404"/>
      <c r="AI36" s="404"/>
      <c r="AJ36" s="404"/>
      <c r="AK36" s="54" t="str">
        <f>IF(AM36=TRUE,"〇","×")</f>
        <v>×</v>
      </c>
      <c r="AM36" s="81" t="b">
        <v>0</v>
      </c>
      <c r="AN36" s="57"/>
      <c r="AO36" s="369"/>
      <c r="AP36" s="369"/>
      <c r="AQ36" s="369"/>
      <c r="AR36" s="369"/>
      <c r="AS36" s="369"/>
      <c r="AT36" s="369"/>
      <c r="AU36" s="369"/>
      <c r="AV36" s="369"/>
      <c r="AW36" s="369"/>
      <c r="AX36" s="369"/>
      <c r="AY36" s="369"/>
      <c r="AZ36" s="362"/>
      <c r="BA36" s="362"/>
      <c r="BB36" s="362"/>
      <c r="BC36" s="362"/>
      <c r="BD36" s="362"/>
      <c r="BE36" s="362"/>
      <c r="BF36" s="362"/>
      <c r="BG36" s="362"/>
      <c r="BH36" s="362"/>
      <c r="BI36" s="362"/>
      <c r="BJ36" s="362"/>
      <c r="BK36" s="362"/>
      <c r="BL36" s="362"/>
      <c r="BM36" s="362"/>
      <c r="BN36" s="362"/>
      <c r="BO36" s="362"/>
      <c r="BP36" s="362"/>
      <c r="BQ36" s="362"/>
      <c r="BR36" s="362"/>
      <c r="BS36" s="362"/>
      <c r="BT36" s="362"/>
      <c r="BU36" s="362"/>
      <c r="BV36" s="362"/>
      <c r="BW36" s="362"/>
    </row>
    <row r="37" spans="1:75" ht="22.15" customHeight="1">
      <c r="C37" s="404"/>
      <c r="D37" s="404"/>
      <c r="E37" s="404"/>
      <c r="F37" s="404"/>
      <c r="G37" s="404"/>
      <c r="H37" s="404"/>
      <c r="I37" s="404"/>
      <c r="J37" s="404"/>
      <c r="K37" s="404"/>
      <c r="L37" s="404"/>
      <c r="M37" s="404"/>
      <c r="N37" s="404"/>
      <c r="O37" s="404"/>
      <c r="P37" s="404"/>
      <c r="Q37" s="404"/>
      <c r="R37" s="404"/>
      <c r="S37" s="404"/>
      <c r="T37" s="404"/>
      <c r="U37" s="404"/>
      <c r="V37" s="404"/>
      <c r="W37" s="404"/>
      <c r="X37" s="404"/>
      <c r="Y37" s="404"/>
      <c r="Z37" s="404"/>
      <c r="AA37" s="404"/>
      <c r="AB37" s="404"/>
      <c r="AC37" s="404"/>
      <c r="AD37" s="404"/>
      <c r="AE37" s="404"/>
      <c r="AF37" s="404"/>
      <c r="AG37" s="404"/>
      <c r="AH37" s="404"/>
      <c r="AI37" s="404"/>
      <c r="AJ37" s="404"/>
      <c r="AK37" s="54" t="str">
        <f>IF(AM37=TRUE,"〇","×")</f>
        <v>×</v>
      </c>
      <c r="AM37" s="81" t="b">
        <v>0</v>
      </c>
      <c r="AN37" s="57"/>
      <c r="AO37" s="368"/>
      <c r="AP37" s="369"/>
      <c r="AQ37" s="369"/>
      <c r="AR37" s="369"/>
      <c r="AS37" s="369"/>
      <c r="AT37" s="369"/>
      <c r="AU37" s="369"/>
      <c r="AV37" s="369"/>
      <c r="AW37" s="369"/>
      <c r="AX37" s="369"/>
      <c r="AY37" s="369"/>
      <c r="AZ37" s="362"/>
      <c r="BA37" s="362"/>
      <c r="BB37" s="362"/>
      <c r="BC37" s="362"/>
      <c r="BD37" s="362"/>
      <c r="BE37" s="362"/>
      <c r="BF37" s="362"/>
      <c r="BG37" s="362"/>
      <c r="BH37" s="362"/>
      <c r="BI37" s="362"/>
      <c r="BJ37" s="362"/>
      <c r="BK37" s="362"/>
      <c r="BL37" s="362"/>
      <c r="BM37" s="362"/>
      <c r="BN37" s="362"/>
      <c r="BO37" s="362"/>
      <c r="BP37" s="362"/>
      <c r="BQ37" s="362"/>
      <c r="BR37" s="362"/>
      <c r="BS37" s="362"/>
      <c r="BT37" s="362"/>
      <c r="BU37" s="362"/>
      <c r="BV37" s="362"/>
      <c r="BW37" s="362"/>
    </row>
    <row r="38" spans="1:75" ht="22.15" customHeight="1">
      <c r="C38" s="404" t="s">
        <v>252</v>
      </c>
      <c r="D38" s="404"/>
      <c r="E38" s="404"/>
      <c r="F38" s="404"/>
      <c r="G38" s="404"/>
      <c r="H38" s="404"/>
      <c r="I38" s="404"/>
      <c r="J38" s="404"/>
      <c r="K38" s="404"/>
      <c r="L38" s="404"/>
      <c r="M38" s="404"/>
      <c r="N38" s="404"/>
      <c r="O38" s="404"/>
      <c r="P38" s="404"/>
      <c r="Q38" s="404"/>
      <c r="R38" s="404"/>
      <c r="S38" s="404"/>
      <c r="T38" s="404"/>
      <c r="U38" s="404"/>
      <c r="V38" s="404"/>
      <c r="W38" s="404"/>
      <c r="X38" s="404"/>
      <c r="Y38" s="404"/>
      <c r="Z38" s="404"/>
      <c r="AA38" s="404"/>
      <c r="AB38" s="404"/>
      <c r="AC38" s="404"/>
      <c r="AD38" s="404"/>
      <c r="AE38" s="404"/>
      <c r="AF38" s="404"/>
      <c r="AG38" s="404"/>
      <c r="AH38" s="404"/>
      <c r="AI38" s="404"/>
      <c r="AJ38" s="404"/>
      <c r="AK38" s="54">
        <f>COUNTIF(AK36:AK37,"〇")</f>
        <v>0</v>
      </c>
      <c r="AN38" s="57"/>
      <c r="AO38" s="369"/>
      <c r="AP38" s="369"/>
      <c r="AQ38" s="369"/>
      <c r="AR38" s="369"/>
      <c r="AS38" s="369"/>
      <c r="AT38" s="369"/>
      <c r="AU38" s="369"/>
      <c r="AV38" s="369"/>
      <c r="AW38" s="369"/>
      <c r="AX38" s="369"/>
      <c r="AY38" s="369"/>
      <c r="AZ38" s="362"/>
      <c r="BA38" s="362"/>
      <c r="BB38" s="362"/>
      <c r="BC38" s="362"/>
      <c r="BD38" s="362"/>
      <c r="BE38" s="362"/>
      <c r="BF38" s="362"/>
      <c r="BG38" s="362"/>
      <c r="BH38" s="362"/>
      <c r="BI38" s="362"/>
      <c r="BJ38" s="362"/>
      <c r="BK38" s="362"/>
      <c r="BL38" s="362"/>
      <c r="BM38" s="362"/>
      <c r="BN38" s="362"/>
      <c r="BO38" s="362"/>
      <c r="BP38" s="362"/>
      <c r="BQ38" s="362"/>
      <c r="BR38" s="362"/>
      <c r="BS38" s="362"/>
      <c r="BT38" s="362"/>
      <c r="BU38" s="362"/>
      <c r="BV38" s="362"/>
      <c r="BW38" s="362"/>
    </row>
    <row r="39" spans="1:75" ht="22.15" customHeight="1">
      <c r="C39" s="404"/>
      <c r="D39" s="404"/>
      <c r="E39" s="404"/>
      <c r="F39" s="404"/>
      <c r="G39" s="404"/>
      <c r="H39" s="404"/>
      <c r="I39" s="404"/>
      <c r="J39" s="404"/>
      <c r="K39" s="404"/>
      <c r="L39" s="404"/>
      <c r="M39" s="404"/>
      <c r="N39" s="404"/>
      <c r="O39" s="404"/>
      <c r="P39" s="404"/>
      <c r="Q39" s="404"/>
      <c r="R39" s="404"/>
      <c r="S39" s="404"/>
      <c r="T39" s="404"/>
      <c r="U39" s="404"/>
      <c r="V39" s="404"/>
      <c r="W39" s="404"/>
      <c r="X39" s="404"/>
      <c r="Y39" s="404"/>
      <c r="Z39" s="404"/>
      <c r="AA39" s="404"/>
      <c r="AB39" s="404"/>
      <c r="AC39" s="404"/>
      <c r="AD39" s="404"/>
      <c r="AE39" s="404"/>
      <c r="AF39" s="404"/>
      <c r="AG39" s="404"/>
      <c r="AH39" s="404"/>
      <c r="AI39" s="404"/>
      <c r="AJ39" s="404"/>
    </row>
    <row r="40" spans="1:75" ht="22.15" customHeight="1">
      <c r="C40" s="405"/>
      <c r="D40" s="405"/>
      <c r="E40" s="405"/>
      <c r="F40" s="405"/>
      <c r="G40" s="405"/>
      <c r="H40" s="405"/>
      <c r="I40" s="405"/>
      <c r="J40" s="405"/>
      <c r="K40" s="405"/>
      <c r="L40" s="405"/>
      <c r="M40" s="405"/>
      <c r="N40" s="405"/>
      <c r="O40" s="405"/>
      <c r="P40" s="405"/>
      <c r="Q40" s="405"/>
      <c r="R40" s="405"/>
      <c r="S40" s="405"/>
      <c r="T40" s="405"/>
      <c r="U40" s="405"/>
      <c r="V40" s="405"/>
      <c r="W40" s="405"/>
      <c r="X40" s="405"/>
      <c r="Y40" s="405"/>
      <c r="Z40" s="405"/>
      <c r="AA40" s="405"/>
      <c r="AB40" s="405"/>
      <c r="AC40" s="405"/>
      <c r="AD40" s="405"/>
      <c r="AE40" s="405"/>
      <c r="AF40" s="405"/>
      <c r="AG40" s="405"/>
      <c r="AH40" s="405"/>
      <c r="AI40" s="405"/>
      <c r="AJ40" s="405"/>
    </row>
    <row r="41" spans="1:75" ht="22.15" customHeight="1"/>
    <row r="42" spans="1:75" ht="22.15" customHeight="1">
      <c r="A42" s="406" t="s">
        <v>213</v>
      </c>
      <c r="B42" s="407"/>
      <c r="C42" s="407"/>
      <c r="D42" s="407"/>
      <c r="E42" s="407"/>
      <c r="F42" s="407"/>
      <c r="G42" s="407"/>
      <c r="H42" s="407"/>
      <c r="I42" s="407"/>
      <c r="J42" s="407"/>
      <c r="K42" s="407"/>
      <c r="L42" s="407"/>
      <c r="M42" s="407"/>
      <c r="N42" s="407"/>
      <c r="O42" s="407"/>
      <c r="P42" s="407"/>
      <c r="Q42" s="407"/>
      <c r="R42" s="407"/>
      <c r="S42" s="407"/>
      <c r="T42" s="407"/>
      <c r="U42" s="407"/>
      <c r="V42" s="407"/>
      <c r="W42" s="407"/>
      <c r="X42" s="407"/>
      <c r="Y42" s="407"/>
      <c r="Z42" s="407"/>
      <c r="AA42" s="407"/>
      <c r="AB42" s="407"/>
      <c r="AC42" s="407"/>
      <c r="AD42" s="407"/>
      <c r="AE42" s="407"/>
      <c r="AF42" s="407"/>
      <c r="AG42" s="407"/>
      <c r="AH42" s="407"/>
      <c r="AI42" s="407"/>
      <c r="AJ42" s="407"/>
    </row>
    <row r="43" spans="1:75" ht="22.15" customHeight="1">
      <c r="A43" s="382" t="s">
        <v>215</v>
      </c>
      <c r="B43" s="383"/>
      <c r="C43" s="408" t="s">
        <v>207</v>
      </c>
      <c r="D43" s="409"/>
      <c r="E43" s="409"/>
      <c r="F43" s="373" t="s">
        <v>214</v>
      </c>
      <c r="G43" s="374"/>
      <c r="H43" s="374"/>
      <c r="I43" s="374"/>
      <c r="J43" s="374"/>
      <c r="K43" s="374"/>
      <c r="L43" s="374"/>
      <c r="M43" s="374"/>
      <c r="N43" s="374"/>
      <c r="O43" s="374"/>
      <c r="P43" s="374"/>
      <c r="Q43" s="374"/>
      <c r="R43" s="374"/>
      <c r="S43" s="374"/>
      <c r="T43" s="374"/>
      <c r="U43" s="374"/>
      <c r="V43" s="374"/>
      <c r="W43" s="374"/>
      <c r="X43" s="374"/>
      <c r="Y43" s="374"/>
      <c r="Z43" s="374"/>
      <c r="AA43" s="374"/>
      <c r="AB43" s="374"/>
      <c r="AC43" s="374"/>
      <c r="AD43" s="374"/>
      <c r="AE43" s="374"/>
      <c r="AF43" s="374"/>
      <c r="AG43" s="374"/>
      <c r="AH43" s="374"/>
      <c r="AI43" s="374"/>
      <c r="AJ43" s="375"/>
    </row>
    <row r="44" spans="1:75" ht="25.15" customHeight="1">
      <c r="A44" s="384" t="s">
        <v>216</v>
      </c>
      <c r="B44" s="385"/>
      <c r="C44" s="410">
        <v>44377</v>
      </c>
      <c r="D44" s="411"/>
      <c r="E44" s="411"/>
      <c r="F44" s="376" t="s">
        <v>227</v>
      </c>
      <c r="G44" s="377"/>
      <c r="H44" s="377"/>
      <c r="I44" s="377"/>
      <c r="J44" s="377"/>
      <c r="K44" s="377"/>
      <c r="L44" s="377"/>
      <c r="M44" s="377"/>
      <c r="N44" s="377"/>
      <c r="O44" s="377"/>
      <c r="P44" s="377"/>
      <c r="Q44" s="377"/>
      <c r="R44" s="377"/>
      <c r="S44" s="377"/>
      <c r="T44" s="377"/>
      <c r="U44" s="377"/>
      <c r="V44" s="377"/>
      <c r="W44" s="377"/>
      <c r="X44" s="377"/>
      <c r="Y44" s="377"/>
      <c r="Z44" s="377"/>
      <c r="AA44" s="377"/>
      <c r="AB44" s="377"/>
      <c r="AC44" s="377"/>
      <c r="AD44" s="377"/>
      <c r="AE44" s="377"/>
      <c r="AF44" s="377"/>
      <c r="AG44" s="377"/>
      <c r="AH44" s="377"/>
      <c r="AI44" s="377"/>
      <c r="AJ44" s="378"/>
    </row>
    <row r="45" spans="1:75" ht="25.15" customHeight="1">
      <c r="A45" s="386"/>
      <c r="B45" s="385"/>
      <c r="C45" s="411"/>
      <c r="D45" s="411"/>
      <c r="E45" s="411"/>
      <c r="F45" s="379"/>
      <c r="G45" s="380"/>
      <c r="H45" s="380"/>
      <c r="I45" s="380"/>
      <c r="J45" s="380"/>
      <c r="K45" s="380"/>
      <c r="L45" s="380"/>
      <c r="M45" s="380"/>
      <c r="N45" s="380"/>
      <c r="O45" s="380"/>
      <c r="P45" s="380"/>
      <c r="Q45" s="380"/>
      <c r="R45" s="380"/>
      <c r="S45" s="380"/>
      <c r="T45" s="380"/>
      <c r="U45" s="380"/>
      <c r="V45" s="380"/>
      <c r="W45" s="380"/>
      <c r="X45" s="380"/>
      <c r="Y45" s="380"/>
      <c r="Z45" s="380"/>
      <c r="AA45" s="380"/>
      <c r="AB45" s="380"/>
      <c r="AC45" s="380"/>
      <c r="AD45" s="380"/>
      <c r="AE45" s="380"/>
      <c r="AF45" s="380"/>
      <c r="AG45" s="380"/>
      <c r="AH45" s="380"/>
      <c r="AI45" s="380"/>
      <c r="AJ45" s="381"/>
    </row>
    <row r="46" spans="1:75" ht="25.15" customHeight="1">
      <c r="A46" s="387" t="s">
        <v>24</v>
      </c>
      <c r="B46" s="388"/>
      <c r="C46" s="390"/>
      <c r="D46" s="391"/>
      <c r="E46" s="391"/>
      <c r="F46" s="392"/>
      <c r="G46" s="393"/>
      <c r="H46" s="393"/>
      <c r="I46" s="393"/>
      <c r="J46" s="393"/>
      <c r="K46" s="393"/>
      <c r="L46" s="393"/>
      <c r="M46" s="393"/>
      <c r="N46" s="393"/>
      <c r="O46" s="393"/>
      <c r="P46" s="393"/>
      <c r="Q46" s="393"/>
      <c r="R46" s="393"/>
      <c r="S46" s="393"/>
      <c r="T46" s="393"/>
      <c r="U46" s="393"/>
      <c r="V46" s="393"/>
      <c r="W46" s="393"/>
      <c r="X46" s="393"/>
      <c r="Y46" s="393"/>
      <c r="Z46" s="393"/>
      <c r="AA46" s="393"/>
      <c r="AB46" s="393"/>
      <c r="AC46" s="393"/>
      <c r="AD46" s="393"/>
      <c r="AE46" s="393"/>
      <c r="AF46" s="393"/>
      <c r="AG46" s="393"/>
      <c r="AH46" s="393"/>
      <c r="AI46" s="393"/>
      <c r="AJ46" s="394"/>
      <c r="AK46" s="54" t="str">
        <f>IF(COUNTA(A46:AJ47)=3,"〇","")</f>
        <v/>
      </c>
      <c r="AM46" s="54" t="str">
        <f>IF(AK46="〇",A46,"")</f>
        <v/>
      </c>
    </row>
    <row r="47" spans="1:75" ht="25.15" customHeight="1">
      <c r="A47" s="389"/>
      <c r="B47" s="388"/>
      <c r="C47" s="391"/>
      <c r="D47" s="391"/>
      <c r="E47" s="391"/>
      <c r="F47" s="395"/>
      <c r="G47" s="396"/>
      <c r="H47" s="396"/>
      <c r="I47" s="396"/>
      <c r="J47" s="396"/>
      <c r="K47" s="396"/>
      <c r="L47" s="396"/>
      <c r="M47" s="396"/>
      <c r="N47" s="396"/>
      <c r="O47" s="396"/>
      <c r="P47" s="396"/>
      <c r="Q47" s="396"/>
      <c r="R47" s="396"/>
      <c r="S47" s="396"/>
      <c r="T47" s="396"/>
      <c r="U47" s="396"/>
      <c r="V47" s="396"/>
      <c r="W47" s="396"/>
      <c r="X47" s="396"/>
      <c r="Y47" s="396"/>
      <c r="Z47" s="396"/>
      <c r="AA47" s="396"/>
      <c r="AB47" s="396"/>
      <c r="AC47" s="396"/>
      <c r="AD47" s="396"/>
      <c r="AE47" s="396"/>
      <c r="AF47" s="396"/>
      <c r="AG47" s="396"/>
      <c r="AH47" s="396"/>
      <c r="AI47" s="396"/>
      <c r="AJ47" s="397"/>
      <c r="AM47" s="54" t="str">
        <f>IF(AK48="〇",A48,"")</f>
        <v/>
      </c>
    </row>
    <row r="48" spans="1:75" ht="25.15" customHeight="1">
      <c r="A48" s="387" t="s">
        <v>25</v>
      </c>
      <c r="B48" s="388"/>
      <c r="C48" s="413"/>
      <c r="D48" s="391"/>
      <c r="E48" s="391"/>
      <c r="F48" s="392"/>
      <c r="G48" s="393"/>
      <c r="H48" s="393"/>
      <c r="I48" s="393"/>
      <c r="J48" s="393"/>
      <c r="K48" s="393"/>
      <c r="L48" s="393"/>
      <c r="M48" s="393"/>
      <c r="N48" s="393"/>
      <c r="O48" s="393"/>
      <c r="P48" s="393"/>
      <c r="Q48" s="393"/>
      <c r="R48" s="393"/>
      <c r="S48" s="393"/>
      <c r="T48" s="393"/>
      <c r="U48" s="393"/>
      <c r="V48" s="393"/>
      <c r="W48" s="393"/>
      <c r="X48" s="393"/>
      <c r="Y48" s="393"/>
      <c r="Z48" s="393"/>
      <c r="AA48" s="393"/>
      <c r="AB48" s="393"/>
      <c r="AC48" s="393"/>
      <c r="AD48" s="393"/>
      <c r="AE48" s="393"/>
      <c r="AF48" s="393"/>
      <c r="AG48" s="393"/>
      <c r="AH48" s="393"/>
      <c r="AI48" s="393"/>
      <c r="AJ48" s="394"/>
      <c r="AK48" s="54" t="str">
        <f>IF(COUNTA(A48:AJ49)=3,"〇","")</f>
        <v/>
      </c>
      <c r="AM48" s="54" t="str">
        <f>IF(AK50="〇",A50,"")</f>
        <v/>
      </c>
    </row>
    <row r="49" spans="1:49" ht="25.15" customHeight="1">
      <c r="A49" s="389"/>
      <c r="B49" s="388"/>
      <c r="C49" s="391"/>
      <c r="D49" s="391"/>
      <c r="E49" s="391"/>
      <c r="F49" s="395"/>
      <c r="G49" s="396"/>
      <c r="H49" s="396"/>
      <c r="I49" s="396"/>
      <c r="J49" s="396"/>
      <c r="K49" s="396"/>
      <c r="L49" s="396"/>
      <c r="M49" s="396"/>
      <c r="N49" s="396"/>
      <c r="O49" s="396"/>
      <c r="P49" s="396"/>
      <c r="Q49" s="396"/>
      <c r="R49" s="396"/>
      <c r="S49" s="396"/>
      <c r="T49" s="396"/>
      <c r="U49" s="396"/>
      <c r="V49" s="396"/>
      <c r="W49" s="396"/>
      <c r="X49" s="396"/>
      <c r="Y49" s="396"/>
      <c r="Z49" s="396"/>
      <c r="AA49" s="396"/>
      <c r="AB49" s="396"/>
      <c r="AC49" s="396"/>
      <c r="AD49" s="396"/>
      <c r="AE49" s="396"/>
      <c r="AF49" s="396"/>
      <c r="AG49" s="396"/>
      <c r="AH49" s="396"/>
      <c r="AI49" s="396"/>
      <c r="AJ49" s="397"/>
      <c r="AM49" s="54" t="str">
        <f>IF(AK52="〇",A52,"")</f>
        <v/>
      </c>
    </row>
    <row r="50" spans="1:49" ht="25.15" customHeight="1">
      <c r="A50" s="387" t="s">
        <v>26</v>
      </c>
      <c r="B50" s="388"/>
      <c r="C50" s="413"/>
      <c r="D50" s="391"/>
      <c r="E50" s="391"/>
      <c r="F50" s="392"/>
      <c r="G50" s="393"/>
      <c r="H50" s="393"/>
      <c r="I50" s="393"/>
      <c r="J50" s="393"/>
      <c r="K50" s="393"/>
      <c r="L50" s="393"/>
      <c r="M50" s="393"/>
      <c r="N50" s="393"/>
      <c r="O50" s="393"/>
      <c r="P50" s="393"/>
      <c r="Q50" s="393"/>
      <c r="R50" s="393"/>
      <c r="S50" s="393"/>
      <c r="T50" s="393"/>
      <c r="U50" s="393"/>
      <c r="V50" s="393"/>
      <c r="W50" s="393"/>
      <c r="X50" s="393"/>
      <c r="Y50" s="393"/>
      <c r="Z50" s="393"/>
      <c r="AA50" s="393"/>
      <c r="AB50" s="393"/>
      <c r="AC50" s="393"/>
      <c r="AD50" s="393"/>
      <c r="AE50" s="393"/>
      <c r="AF50" s="393"/>
      <c r="AG50" s="393"/>
      <c r="AH50" s="393"/>
      <c r="AI50" s="393"/>
      <c r="AJ50" s="394"/>
      <c r="AK50" s="54" t="str">
        <f>IF(COUNTA(A50:AJ51)=3,"〇","")</f>
        <v/>
      </c>
    </row>
    <row r="51" spans="1:49" ht="25.15" customHeight="1">
      <c r="A51" s="389"/>
      <c r="B51" s="388"/>
      <c r="C51" s="391"/>
      <c r="D51" s="391"/>
      <c r="E51" s="391"/>
      <c r="F51" s="395"/>
      <c r="G51" s="396"/>
      <c r="H51" s="396"/>
      <c r="I51" s="396"/>
      <c r="J51" s="396"/>
      <c r="K51" s="396"/>
      <c r="L51" s="396"/>
      <c r="M51" s="396"/>
      <c r="N51" s="396"/>
      <c r="O51" s="396"/>
      <c r="P51" s="396"/>
      <c r="Q51" s="396"/>
      <c r="R51" s="396"/>
      <c r="S51" s="396"/>
      <c r="T51" s="396"/>
      <c r="U51" s="396"/>
      <c r="V51" s="396"/>
      <c r="W51" s="396"/>
      <c r="X51" s="396"/>
      <c r="Y51" s="396"/>
      <c r="Z51" s="396"/>
      <c r="AA51" s="396"/>
      <c r="AB51" s="396"/>
      <c r="AC51" s="396"/>
      <c r="AD51" s="396"/>
      <c r="AE51" s="396"/>
      <c r="AF51" s="396"/>
      <c r="AG51" s="396"/>
      <c r="AH51" s="396"/>
      <c r="AI51" s="396"/>
      <c r="AJ51" s="397"/>
    </row>
    <row r="52" spans="1:49" ht="25.15" customHeight="1">
      <c r="A52" s="387" t="s">
        <v>27</v>
      </c>
      <c r="B52" s="388"/>
      <c r="C52" s="413"/>
      <c r="D52" s="391"/>
      <c r="E52" s="391"/>
      <c r="F52" s="392"/>
      <c r="G52" s="393"/>
      <c r="H52" s="393"/>
      <c r="I52" s="393"/>
      <c r="J52" s="393"/>
      <c r="K52" s="393"/>
      <c r="L52" s="393"/>
      <c r="M52" s="393"/>
      <c r="N52" s="393"/>
      <c r="O52" s="393"/>
      <c r="P52" s="393"/>
      <c r="Q52" s="393"/>
      <c r="R52" s="393"/>
      <c r="S52" s="393"/>
      <c r="T52" s="393"/>
      <c r="U52" s="393"/>
      <c r="V52" s="393"/>
      <c r="W52" s="393"/>
      <c r="X52" s="393"/>
      <c r="Y52" s="393"/>
      <c r="Z52" s="393"/>
      <c r="AA52" s="393"/>
      <c r="AB52" s="393"/>
      <c r="AC52" s="393"/>
      <c r="AD52" s="393"/>
      <c r="AE52" s="393"/>
      <c r="AF52" s="393"/>
      <c r="AG52" s="393"/>
      <c r="AH52" s="393"/>
      <c r="AI52" s="393"/>
      <c r="AJ52" s="394"/>
      <c r="AK52" s="54" t="str">
        <f>IF(COUNTA(A52:AJ53)=3,"〇","")</f>
        <v/>
      </c>
    </row>
    <row r="53" spans="1:49" ht="25.15" customHeight="1">
      <c r="A53" s="389"/>
      <c r="B53" s="388"/>
      <c r="C53" s="391"/>
      <c r="D53" s="391"/>
      <c r="E53" s="391"/>
      <c r="F53" s="395"/>
      <c r="G53" s="396"/>
      <c r="H53" s="396"/>
      <c r="I53" s="396"/>
      <c r="J53" s="396"/>
      <c r="K53" s="396"/>
      <c r="L53" s="396"/>
      <c r="M53" s="396"/>
      <c r="N53" s="396"/>
      <c r="O53" s="396"/>
      <c r="P53" s="396"/>
      <c r="Q53" s="396"/>
      <c r="R53" s="396"/>
      <c r="S53" s="396"/>
      <c r="T53" s="396"/>
      <c r="U53" s="396"/>
      <c r="V53" s="396"/>
      <c r="W53" s="396"/>
      <c r="X53" s="396"/>
      <c r="Y53" s="396"/>
      <c r="Z53" s="396"/>
      <c r="AA53" s="396"/>
      <c r="AB53" s="396"/>
      <c r="AC53" s="396"/>
      <c r="AD53" s="396"/>
      <c r="AE53" s="396"/>
      <c r="AF53" s="396"/>
      <c r="AG53" s="396"/>
      <c r="AH53" s="396"/>
      <c r="AI53" s="396"/>
      <c r="AJ53" s="397"/>
    </row>
    <row r="54" spans="1:49" ht="22.15" customHeight="1">
      <c r="A54" s="54" t="s">
        <v>219</v>
      </c>
      <c r="C54" s="57"/>
      <c r="D54" s="57"/>
      <c r="E54" s="57"/>
      <c r="F54" s="57"/>
      <c r="G54" s="57"/>
      <c r="H54" s="57"/>
      <c r="I54" s="57"/>
      <c r="J54" s="57"/>
      <c r="K54" s="57"/>
      <c r="L54" s="57"/>
      <c r="M54" s="57"/>
      <c r="N54" s="57"/>
      <c r="O54" s="57"/>
      <c r="P54" s="57"/>
      <c r="Q54" s="57"/>
      <c r="R54" s="57"/>
      <c r="S54" s="57"/>
      <c r="T54" s="57"/>
      <c r="U54" s="57"/>
      <c r="V54" s="57"/>
      <c r="W54" s="57"/>
      <c r="X54" s="57"/>
      <c r="Y54" s="57"/>
      <c r="Z54" s="57"/>
      <c r="AA54" s="57"/>
      <c r="AB54" s="57"/>
      <c r="AC54" s="57"/>
      <c r="AD54" s="57"/>
      <c r="AE54" s="57"/>
      <c r="AF54" s="57"/>
      <c r="AG54" s="57"/>
      <c r="AH54" s="57"/>
      <c r="AI54" s="57"/>
      <c r="AJ54" s="57"/>
      <c r="AM54" s="54">
        <f>E23</f>
        <v>0</v>
      </c>
      <c r="AW54" s="54" t="s">
        <v>198</v>
      </c>
    </row>
    <row r="55" spans="1:49" ht="22.15" customHeight="1">
      <c r="AM55" s="54">
        <f>E27</f>
        <v>0</v>
      </c>
      <c r="AW55" s="54" t="s">
        <v>199</v>
      </c>
    </row>
    <row r="56" spans="1:49" ht="22.15" customHeight="1">
      <c r="A56" s="370" t="s">
        <v>214</v>
      </c>
      <c r="B56" s="371"/>
      <c r="C56" s="372"/>
      <c r="D56" s="370" t="s">
        <v>197</v>
      </c>
      <c r="E56" s="371"/>
      <c r="F56" s="372"/>
      <c r="G56" s="370" t="s">
        <v>200</v>
      </c>
      <c r="H56" s="371"/>
      <c r="I56" s="371"/>
      <c r="J56" s="371"/>
      <c r="K56" s="372"/>
      <c r="L56" s="382" t="s">
        <v>208</v>
      </c>
      <c r="M56" s="426"/>
      <c r="N56" s="426"/>
      <c r="O56" s="426"/>
      <c r="P56" s="426"/>
      <c r="Q56" s="426"/>
      <c r="R56" s="426"/>
      <c r="S56" s="427"/>
      <c r="T56" s="427"/>
      <c r="U56" s="427"/>
      <c r="V56" s="427"/>
      <c r="W56" s="427"/>
      <c r="X56" s="427"/>
      <c r="Y56" s="427"/>
      <c r="Z56" s="427"/>
      <c r="AA56" s="427"/>
      <c r="AB56" s="428"/>
      <c r="AC56" s="398" t="s">
        <v>209</v>
      </c>
      <c r="AD56" s="399"/>
      <c r="AE56" s="399"/>
      <c r="AF56" s="399"/>
      <c r="AG56" s="398" t="s">
        <v>210</v>
      </c>
      <c r="AH56" s="399"/>
      <c r="AI56" s="399"/>
      <c r="AJ56" s="399"/>
      <c r="AM56" s="54">
        <f>E29</f>
        <v>0</v>
      </c>
    </row>
    <row r="57" spans="1:49" ht="22.15" customHeight="1">
      <c r="A57" s="185" t="s">
        <v>201</v>
      </c>
      <c r="B57" s="420"/>
      <c r="C57" s="421"/>
      <c r="D57" s="185" t="s">
        <v>198</v>
      </c>
      <c r="E57" s="420"/>
      <c r="F57" s="421"/>
      <c r="G57" s="185" t="s">
        <v>217</v>
      </c>
      <c r="H57" s="420"/>
      <c r="I57" s="420"/>
      <c r="J57" s="420"/>
      <c r="K57" s="421"/>
      <c r="L57" s="425" t="s">
        <v>218</v>
      </c>
      <c r="M57" s="338"/>
      <c r="N57" s="338"/>
      <c r="O57" s="338"/>
      <c r="P57" s="338"/>
      <c r="Q57" s="338"/>
      <c r="R57" s="338"/>
      <c r="S57" s="338"/>
      <c r="T57" s="338"/>
      <c r="U57" s="338"/>
      <c r="V57" s="338"/>
      <c r="W57" s="338"/>
      <c r="X57" s="338"/>
      <c r="Y57" s="338"/>
      <c r="Z57" s="338"/>
      <c r="AA57" s="338"/>
      <c r="AB57" s="339"/>
      <c r="AC57" s="400">
        <v>21000</v>
      </c>
      <c r="AD57" s="401"/>
      <c r="AE57" s="401"/>
      <c r="AF57" s="402"/>
      <c r="AG57" s="400">
        <f>IF(AC57&lt;20000,AC57,20000)</f>
        <v>20000</v>
      </c>
      <c r="AH57" s="401"/>
      <c r="AI57" s="401"/>
      <c r="AJ57" s="402"/>
      <c r="AM57" s="54">
        <f>E31</f>
        <v>0</v>
      </c>
    </row>
    <row r="58" spans="1:49" ht="22.15" customHeight="1">
      <c r="A58" s="422"/>
      <c r="B58" s="423"/>
      <c r="C58" s="424"/>
      <c r="D58" s="403"/>
      <c r="E58" s="340"/>
      <c r="F58" s="341"/>
      <c r="G58" s="403"/>
      <c r="H58" s="340"/>
      <c r="I58" s="340"/>
      <c r="J58" s="340"/>
      <c r="K58" s="341"/>
      <c r="L58" s="403"/>
      <c r="M58" s="340"/>
      <c r="N58" s="340"/>
      <c r="O58" s="340"/>
      <c r="P58" s="340"/>
      <c r="Q58" s="340"/>
      <c r="R58" s="340"/>
      <c r="S58" s="340"/>
      <c r="T58" s="340"/>
      <c r="U58" s="340"/>
      <c r="V58" s="340"/>
      <c r="W58" s="340"/>
      <c r="X58" s="340"/>
      <c r="Y58" s="340"/>
      <c r="Z58" s="340"/>
      <c r="AA58" s="340"/>
      <c r="AB58" s="341"/>
      <c r="AC58" s="403"/>
      <c r="AD58" s="340"/>
      <c r="AE58" s="340"/>
      <c r="AF58" s="341"/>
      <c r="AG58" s="403"/>
      <c r="AH58" s="340"/>
      <c r="AI58" s="340"/>
      <c r="AJ58" s="341"/>
    </row>
    <row r="59" spans="1:49" ht="22.15" customHeight="1">
      <c r="A59" s="185" t="s">
        <v>253</v>
      </c>
      <c r="B59" s="420"/>
      <c r="C59" s="421"/>
      <c r="D59" s="185" t="s">
        <v>198</v>
      </c>
      <c r="E59" s="420"/>
      <c r="F59" s="421"/>
      <c r="G59" s="185" t="s">
        <v>254</v>
      </c>
      <c r="H59" s="420"/>
      <c r="I59" s="420"/>
      <c r="J59" s="420"/>
      <c r="K59" s="421"/>
      <c r="L59" s="425" t="s">
        <v>255</v>
      </c>
      <c r="M59" s="338"/>
      <c r="N59" s="338"/>
      <c r="O59" s="338"/>
      <c r="P59" s="338"/>
      <c r="Q59" s="338"/>
      <c r="R59" s="338"/>
      <c r="S59" s="338"/>
      <c r="T59" s="338"/>
      <c r="U59" s="338"/>
      <c r="V59" s="338"/>
      <c r="W59" s="338"/>
      <c r="X59" s="338"/>
      <c r="Y59" s="338"/>
      <c r="Z59" s="338"/>
      <c r="AA59" s="338"/>
      <c r="AB59" s="339"/>
      <c r="AC59" s="400">
        <v>5000</v>
      </c>
      <c r="AD59" s="401"/>
      <c r="AE59" s="401"/>
      <c r="AF59" s="402"/>
      <c r="AG59" s="400">
        <f>IF(AC59&lt;20000,AC59,20000)</f>
        <v>5000</v>
      </c>
      <c r="AH59" s="401"/>
      <c r="AI59" s="401"/>
      <c r="AJ59" s="402"/>
    </row>
    <row r="60" spans="1:49" ht="22.15" customHeight="1">
      <c r="A60" s="422"/>
      <c r="B60" s="423"/>
      <c r="C60" s="424"/>
      <c r="D60" s="403"/>
      <c r="E60" s="340"/>
      <c r="F60" s="341"/>
      <c r="G60" s="403"/>
      <c r="H60" s="340"/>
      <c r="I60" s="340"/>
      <c r="J60" s="340"/>
      <c r="K60" s="341"/>
      <c r="L60" s="403"/>
      <c r="M60" s="340"/>
      <c r="N60" s="340"/>
      <c r="O60" s="340"/>
      <c r="P60" s="340"/>
      <c r="Q60" s="340"/>
      <c r="R60" s="340"/>
      <c r="S60" s="340"/>
      <c r="T60" s="340"/>
      <c r="U60" s="340"/>
      <c r="V60" s="340"/>
      <c r="W60" s="340"/>
      <c r="X60" s="340"/>
      <c r="Y60" s="340"/>
      <c r="Z60" s="340"/>
      <c r="AA60" s="340"/>
      <c r="AB60" s="341"/>
      <c r="AC60" s="403"/>
      <c r="AD60" s="340"/>
      <c r="AE60" s="340"/>
      <c r="AF60" s="341"/>
      <c r="AG60" s="403"/>
      <c r="AH60" s="340"/>
      <c r="AI60" s="340"/>
      <c r="AJ60" s="341"/>
    </row>
    <row r="61" spans="1:49" ht="22.15" customHeight="1">
      <c r="A61" s="104" t="s">
        <v>256</v>
      </c>
      <c r="B61" s="252"/>
      <c r="C61" s="317"/>
      <c r="D61" s="104"/>
      <c r="E61" s="252"/>
      <c r="F61" s="363"/>
      <c r="G61" s="104"/>
      <c r="H61" s="252"/>
      <c r="I61" s="252"/>
      <c r="J61" s="252"/>
      <c r="K61" s="363"/>
      <c r="L61" s="414"/>
      <c r="M61" s="218"/>
      <c r="N61" s="218"/>
      <c r="O61" s="218"/>
      <c r="P61" s="218"/>
      <c r="Q61" s="218"/>
      <c r="R61" s="218"/>
      <c r="S61" s="415"/>
      <c r="T61" s="415"/>
      <c r="U61" s="415"/>
      <c r="V61" s="415"/>
      <c r="W61" s="415"/>
      <c r="X61" s="415"/>
      <c r="Y61" s="415"/>
      <c r="Z61" s="415"/>
      <c r="AA61" s="415"/>
      <c r="AB61" s="416"/>
      <c r="AC61" s="417"/>
      <c r="AD61" s="418"/>
      <c r="AE61" s="418"/>
      <c r="AF61" s="419"/>
      <c r="AG61" s="400">
        <f t="shared" ref="AG61" si="0">IF(AC61&lt;20000,AC61,20000)</f>
        <v>0</v>
      </c>
      <c r="AH61" s="401"/>
      <c r="AI61" s="401"/>
      <c r="AJ61" s="402"/>
    </row>
    <row r="62" spans="1:49" ht="22.15" customHeight="1">
      <c r="A62" s="412"/>
      <c r="B62" s="319"/>
      <c r="C62" s="320"/>
      <c r="D62" s="220"/>
      <c r="E62" s="221"/>
      <c r="F62" s="222"/>
      <c r="G62" s="220"/>
      <c r="H62" s="221"/>
      <c r="I62" s="221"/>
      <c r="J62" s="221"/>
      <c r="K62" s="222"/>
      <c r="L62" s="220"/>
      <c r="M62" s="221"/>
      <c r="N62" s="221"/>
      <c r="O62" s="221"/>
      <c r="P62" s="221"/>
      <c r="Q62" s="221"/>
      <c r="R62" s="221"/>
      <c r="S62" s="221"/>
      <c r="T62" s="221"/>
      <c r="U62" s="221"/>
      <c r="V62" s="221"/>
      <c r="W62" s="221"/>
      <c r="X62" s="221"/>
      <c r="Y62" s="221"/>
      <c r="Z62" s="221"/>
      <c r="AA62" s="221"/>
      <c r="AB62" s="222"/>
      <c r="AC62" s="220"/>
      <c r="AD62" s="221"/>
      <c r="AE62" s="221"/>
      <c r="AF62" s="222"/>
      <c r="AG62" s="403"/>
      <c r="AH62" s="340"/>
      <c r="AI62" s="340"/>
      <c r="AJ62" s="341"/>
    </row>
    <row r="63" spans="1:49" ht="22.15" customHeight="1">
      <c r="A63" s="104"/>
      <c r="B63" s="252"/>
      <c r="C63" s="317"/>
      <c r="D63" s="104"/>
      <c r="E63" s="252"/>
      <c r="F63" s="363"/>
      <c r="G63" s="104"/>
      <c r="H63" s="252"/>
      <c r="I63" s="252"/>
      <c r="J63" s="252"/>
      <c r="K63" s="363"/>
      <c r="L63" s="414"/>
      <c r="M63" s="218"/>
      <c r="N63" s="218"/>
      <c r="O63" s="218"/>
      <c r="P63" s="218"/>
      <c r="Q63" s="218"/>
      <c r="R63" s="218"/>
      <c r="S63" s="415"/>
      <c r="T63" s="415"/>
      <c r="U63" s="415"/>
      <c r="V63" s="415"/>
      <c r="W63" s="415"/>
      <c r="X63" s="415"/>
      <c r="Y63" s="415"/>
      <c r="Z63" s="415"/>
      <c r="AA63" s="415"/>
      <c r="AB63" s="416"/>
      <c r="AC63" s="417"/>
      <c r="AD63" s="418"/>
      <c r="AE63" s="418"/>
      <c r="AF63" s="419"/>
      <c r="AG63" s="400">
        <f t="shared" ref="AG63" si="1">IF(AC63&lt;20000,AC63,20000)</f>
        <v>0</v>
      </c>
      <c r="AH63" s="401"/>
      <c r="AI63" s="401"/>
      <c r="AJ63" s="402"/>
    </row>
    <row r="64" spans="1:49" ht="22.15" customHeight="1">
      <c r="A64" s="412"/>
      <c r="B64" s="319"/>
      <c r="C64" s="320"/>
      <c r="D64" s="220"/>
      <c r="E64" s="221"/>
      <c r="F64" s="222"/>
      <c r="G64" s="220"/>
      <c r="H64" s="221"/>
      <c r="I64" s="221"/>
      <c r="J64" s="221"/>
      <c r="K64" s="222"/>
      <c r="L64" s="220"/>
      <c r="M64" s="221"/>
      <c r="N64" s="221"/>
      <c r="O64" s="221"/>
      <c r="P64" s="221"/>
      <c r="Q64" s="221"/>
      <c r="R64" s="221"/>
      <c r="S64" s="221"/>
      <c r="T64" s="221"/>
      <c r="U64" s="221"/>
      <c r="V64" s="221"/>
      <c r="W64" s="221"/>
      <c r="X64" s="221"/>
      <c r="Y64" s="221"/>
      <c r="Z64" s="221"/>
      <c r="AA64" s="221"/>
      <c r="AB64" s="222"/>
      <c r="AC64" s="220"/>
      <c r="AD64" s="221"/>
      <c r="AE64" s="221"/>
      <c r="AF64" s="222"/>
      <c r="AG64" s="403"/>
      <c r="AH64" s="340"/>
      <c r="AI64" s="340"/>
      <c r="AJ64" s="341"/>
    </row>
    <row r="65" spans="1:36" ht="22.15" customHeight="1">
      <c r="A65" s="104"/>
      <c r="B65" s="252"/>
      <c r="C65" s="317"/>
      <c r="D65" s="104"/>
      <c r="E65" s="252"/>
      <c r="F65" s="363"/>
      <c r="G65" s="104"/>
      <c r="H65" s="252"/>
      <c r="I65" s="252"/>
      <c r="J65" s="252"/>
      <c r="K65" s="363"/>
      <c r="L65" s="414"/>
      <c r="M65" s="218"/>
      <c r="N65" s="218"/>
      <c r="O65" s="218"/>
      <c r="P65" s="218"/>
      <c r="Q65" s="218"/>
      <c r="R65" s="218"/>
      <c r="S65" s="415"/>
      <c r="T65" s="415"/>
      <c r="U65" s="415"/>
      <c r="V65" s="415"/>
      <c r="W65" s="415"/>
      <c r="X65" s="415"/>
      <c r="Y65" s="415"/>
      <c r="Z65" s="415"/>
      <c r="AA65" s="415"/>
      <c r="AB65" s="416"/>
      <c r="AC65" s="417"/>
      <c r="AD65" s="418"/>
      <c r="AE65" s="418"/>
      <c r="AF65" s="419"/>
      <c r="AG65" s="400">
        <f t="shared" ref="AG65" si="2">IF(AC65&lt;20000,AC65,20000)</f>
        <v>0</v>
      </c>
      <c r="AH65" s="401"/>
      <c r="AI65" s="401"/>
      <c r="AJ65" s="402"/>
    </row>
    <row r="66" spans="1:36" ht="22.15" customHeight="1">
      <c r="A66" s="412"/>
      <c r="B66" s="319"/>
      <c r="C66" s="320"/>
      <c r="D66" s="220"/>
      <c r="E66" s="221"/>
      <c r="F66" s="222"/>
      <c r="G66" s="220"/>
      <c r="H66" s="221"/>
      <c r="I66" s="221"/>
      <c r="J66" s="221"/>
      <c r="K66" s="222"/>
      <c r="L66" s="220"/>
      <c r="M66" s="221"/>
      <c r="N66" s="221"/>
      <c r="O66" s="221"/>
      <c r="P66" s="221"/>
      <c r="Q66" s="221"/>
      <c r="R66" s="221"/>
      <c r="S66" s="221"/>
      <c r="T66" s="221"/>
      <c r="U66" s="221"/>
      <c r="V66" s="221"/>
      <c r="W66" s="221"/>
      <c r="X66" s="221"/>
      <c r="Y66" s="221"/>
      <c r="Z66" s="221"/>
      <c r="AA66" s="221"/>
      <c r="AB66" s="222"/>
      <c r="AC66" s="220"/>
      <c r="AD66" s="221"/>
      <c r="AE66" s="221"/>
      <c r="AF66" s="222"/>
      <c r="AG66" s="403"/>
      <c r="AH66" s="340"/>
      <c r="AI66" s="340"/>
      <c r="AJ66" s="341"/>
    </row>
    <row r="67" spans="1:36" ht="22.15" customHeight="1">
      <c r="A67" s="104"/>
      <c r="B67" s="252"/>
      <c r="C67" s="317"/>
      <c r="D67" s="104"/>
      <c r="E67" s="252"/>
      <c r="F67" s="363"/>
      <c r="G67" s="104"/>
      <c r="H67" s="252"/>
      <c r="I67" s="252"/>
      <c r="J67" s="252"/>
      <c r="K67" s="363"/>
      <c r="L67" s="414"/>
      <c r="M67" s="218"/>
      <c r="N67" s="218"/>
      <c r="O67" s="218"/>
      <c r="P67" s="218"/>
      <c r="Q67" s="218"/>
      <c r="R67" s="218"/>
      <c r="S67" s="415"/>
      <c r="T67" s="415"/>
      <c r="U67" s="415"/>
      <c r="V67" s="415"/>
      <c r="W67" s="415"/>
      <c r="X67" s="415"/>
      <c r="Y67" s="415"/>
      <c r="Z67" s="415"/>
      <c r="AA67" s="415"/>
      <c r="AB67" s="416"/>
      <c r="AC67" s="417"/>
      <c r="AD67" s="418"/>
      <c r="AE67" s="418"/>
      <c r="AF67" s="419"/>
      <c r="AG67" s="400">
        <f t="shared" ref="AG67" si="3">IF(AC67&lt;20000,AC67,20000)</f>
        <v>0</v>
      </c>
      <c r="AH67" s="401"/>
      <c r="AI67" s="401"/>
      <c r="AJ67" s="402"/>
    </row>
    <row r="68" spans="1:36" ht="22.15" customHeight="1">
      <c r="A68" s="412"/>
      <c r="B68" s="319"/>
      <c r="C68" s="320"/>
      <c r="D68" s="220"/>
      <c r="E68" s="221"/>
      <c r="F68" s="222"/>
      <c r="G68" s="220"/>
      <c r="H68" s="221"/>
      <c r="I68" s="221"/>
      <c r="J68" s="221"/>
      <c r="K68" s="222"/>
      <c r="L68" s="220"/>
      <c r="M68" s="221"/>
      <c r="N68" s="221"/>
      <c r="O68" s="221"/>
      <c r="P68" s="221"/>
      <c r="Q68" s="221"/>
      <c r="R68" s="221"/>
      <c r="S68" s="221"/>
      <c r="T68" s="221"/>
      <c r="U68" s="221"/>
      <c r="V68" s="221"/>
      <c r="W68" s="221"/>
      <c r="X68" s="221"/>
      <c r="Y68" s="221"/>
      <c r="Z68" s="221"/>
      <c r="AA68" s="221"/>
      <c r="AB68" s="222"/>
      <c r="AC68" s="220"/>
      <c r="AD68" s="221"/>
      <c r="AE68" s="221"/>
      <c r="AF68" s="222"/>
      <c r="AG68" s="403"/>
      <c r="AH68" s="340"/>
      <c r="AI68" s="340"/>
      <c r="AJ68" s="341"/>
    </row>
    <row r="69" spans="1:36" ht="22.15" customHeight="1">
      <c r="A69" s="104"/>
      <c r="B69" s="252"/>
      <c r="C69" s="317"/>
      <c r="D69" s="104"/>
      <c r="E69" s="252"/>
      <c r="F69" s="363"/>
      <c r="G69" s="104"/>
      <c r="H69" s="252"/>
      <c r="I69" s="252"/>
      <c r="J69" s="252"/>
      <c r="K69" s="363"/>
      <c r="L69" s="414"/>
      <c r="M69" s="218"/>
      <c r="N69" s="218"/>
      <c r="O69" s="218"/>
      <c r="P69" s="218"/>
      <c r="Q69" s="218"/>
      <c r="R69" s="218"/>
      <c r="S69" s="415"/>
      <c r="T69" s="415"/>
      <c r="U69" s="415"/>
      <c r="V69" s="415"/>
      <c r="W69" s="415"/>
      <c r="X69" s="415"/>
      <c r="Y69" s="415"/>
      <c r="Z69" s="415"/>
      <c r="AA69" s="415"/>
      <c r="AB69" s="416"/>
      <c r="AC69" s="417"/>
      <c r="AD69" s="418"/>
      <c r="AE69" s="418"/>
      <c r="AF69" s="419"/>
      <c r="AG69" s="400">
        <f t="shared" ref="AG69" si="4">IF(AC69&lt;20000,AC69,20000)</f>
        <v>0</v>
      </c>
      <c r="AH69" s="401"/>
      <c r="AI69" s="401"/>
      <c r="AJ69" s="402"/>
    </row>
    <row r="70" spans="1:36" ht="22.15" customHeight="1">
      <c r="A70" s="412"/>
      <c r="B70" s="319"/>
      <c r="C70" s="320"/>
      <c r="D70" s="220"/>
      <c r="E70" s="221"/>
      <c r="F70" s="222"/>
      <c r="G70" s="220"/>
      <c r="H70" s="221"/>
      <c r="I70" s="221"/>
      <c r="J70" s="221"/>
      <c r="K70" s="222"/>
      <c r="L70" s="220"/>
      <c r="M70" s="221"/>
      <c r="N70" s="221"/>
      <c r="O70" s="221"/>
      <c r="P70" s="221"/>
      <c r="Q70" s="221"/>
      <c r="R70" s="221"/>
      <c r="S70" s="221"/>
      <c r="T70" s="221"/>
      <c r="U70" s="221"/>
      <c r="V70" s="221"/>
      <c r="W70" s="221"/>
      <c r="X70" s="221"/>
      <c r="Y70" s="221"/>
      <c r="Z70" s="221"/>
      <c r="AA70" s="221"/>
      <c r="AB70" s="222"/>
      <c r="AC70" s="220"/>
      <c r="AD70" s="221"/>
      <c r="AE70" s="221"/>
      <c r="AF70" s="222"/>
      <c r="AG70" s="403"/>
      <c r="AH70" s="340"/>
      <c r="AI70" s="340"/>
      <c r="AJ70" s="341"/>
    </row>
    <row r="71" spans="1:36" ht="22.15" customHeight="1">
      <c r="A71" s="104"/>
      <c r="B71" s="252"/>
      <c r="C71" s="317"/>
      <c r="D71" s="104"/>
      <c r="E71" s="252"/>
      <c r="F71" s="363"/>
      <c r="G71" s="104"/>
      <c r="H71" s="252"/>
      <c r="I71" s="252"/>
      <c r="J71" s="252"/>
      <c r="K71" s="363"/>
      <c r="L71" s="414"/>
      <c r="M71" s="218"/>
      <c r="N71" s="218"/>
      <c r="O71" s="218"/>
      <c r="P71" s="218"/>
      <c r="Q71" s="218"/>
      <c r="R71" s="218"/>
      <c r="S71" s="415"/>
      <c r="T71" s="415"/>
      <c r="U71" s="415"/>
      <c r="V71" s="415"/>
      <c r="W71" s="415"/>
      <c r="X71" s="415"/>
      <c r="Y71" s="415"/>
      <c r="Z71" s="415"/>
      <c r="AA71" s="415"/>
      <c r="AB71" s="416"/>
      <c r="AC71" s="417"/>
      <c r="AD71" s="418"/>
      <c r="AE71" s="418"/>
      <c r="AF71" s="419"/>
      <c r="AG71" s="400">
        <f t="shared" ref="AG71" si="5">IF(AC71&lt;20000,AC71,20000)</f>
        <v>0</v>
      </c>
      <c r="AH71" s="401"/>
      <c r="AI71" s="401"/>
      <c r="AJ71" s="402"/>
    </row>
    <row r="72" spans="1:36" ht="22.15" customHeight="1">
      <c r="A72" s="412"/>
      <c r="B72" s="319"/>
      <c r="C72" s="320"/>
      <c r="D72" s="220"/>
      <c r="E72" s="221"/>
      <c r="F72" s="222"/>
      <c r="G72" s="220"/>
      <c r="H72" s="221"/>
      <c r="I72" s="221"/>
      <c r="J72" s="221"/>
      <c r="K72" s="222"/>
      <c r="L72" s="220"/>
      <c r="M72" s="221"/>
      <c r="N72" s="221"/>
      <c r="O72" s="221"/>
      <c r="P72" s="221"/>
      <c r="Q72" s="221"/>
      <c r="R72" s="221"/>
      <c r="S72" s="221"/>
      <c r="T72" s="221"/>
      <c r="U72" s="221"/>
      <c r="V72" s="221"/>
      <c r="W72" s="221"/>
      <c r="X72" s="221"/>
      <c r="Y72" s="221"/>
      <c r="Z72" s="221"/>
      <c r="AA72" s="221"/>
      <c r="AB72" s="222"/>
      <c r="AC72" s="220"/>
      <c r="AD72" s="221"/>
      <c r="AE72" s="221"/>
      <c r="AF72" s="222"/>
      <c r="AG72" s="403"/>
      <c r="AH72" s="340"/>
      <c r="AI72" s="340"/>
      <c r="AJ72" s="341"/>
    </row>
    <row r="73" spans="1:36" ht="22.15" customHeight="1">
      <c r="A73" s="104"/>
      <c r="B73" s="252"/>
      <c r="C73" s="317"/>
      <c r="D73" s="104"/>
      <c r="E73" s="252"/>
      <c r="F73" s="363"/>
      <c r="G73" s="104"/>
      <c r="H73" s="252"/>
      <c r="I73" s="252"/>
      <c r="J73" s="252"/>
      <c r="K73" s="363"/>
      <c r="L73" s="414"/>
      <c r="M73" s="218"/>
      <c r="N73" s="218"/>
      <c r="O73" s="218"/>
      <c r="P73" s="218"/>
      <c r="Q73" s="218"/>
      <c r="R73" s="218"/>
      <c r="S73" s="415"/>
      <c r="T73" s="415"/>
      <c r="U73" s="415"/>
      <c r="V73" s="415"/>
      <c r="W73" s="415"/>
      <c r="X73" s="415"/>
      <c r="Y73" s="415"/>
      <c r="Z73" s="415"/>
      <c r="AA73" s="415"/>
      <c r="AB73" s="416"/>
      <c r="AC73" s="417"/>
      <c r="AD73" s="418"/>
      <c r="AE73" s="418"/>
      <c r="AF73" s="419"/>
      <c r="AG73" s="400">
        <f t="shared" ref="AG73" si="6">IF(AC73&lt;20000,AC73,20000)</f>
        <v>0</v>
      </c>
      <c r="AH73" s="401"/>
      <c r="AI73" s="401"/>
      <c r="AJ73" s="402"/>
    </row>
    <row r="74" spans="1:36" ht="22.15" customHeight="1">
      <c r="A74" s="412"/>
      <c r="B74" s="319"/>
      <c r="C74" s="320"/>
      <c r="D74" s="220"/>
      <c r="E74" s="221"/>
      <c r="F74" s="222"/>
      <c r="G74" s="220"/>
      <c r="H74" s="221"/>
      <c r="I74" s="221"/>
      <c r="J74" s="221"/>
      <c r="K74" s="222"/>
      <c r="L74" s="220"/>
      <c r="M74" s="221"/>
      <c r="N74" s="221"/>
      <c r="O74" s="221"/>
      <c r="P74" s="221"/>
      <c r="Q74" s="221"/>
      <c r="R74" s="221"/>
      <c r="S74" s="221"/>
      <c r="T74" s="221"/>
      <c r="U74" s="221"/>
      <c r="V74" s="221"/>
      <c r="W74" s="221"/>
      <c r="X74" s="221"/>
      <c r="Y74" s="221"/>
      <c r="Z74" s="221"/>
      <c r="AA74" s="221"/>
      <c r="AB74" s="222"/>
      <c r="AC74" s="220"/>
      <c r="AD74" s="221"/>
      <c r="AE74" s="221"/>
      <c r="AF74" s="222"/>
      <c r="AG74" s="403"/>
      <c r="AH74" s="340"/>
      <c r="AI74" s="340"/>
      <c r="AJ74" s="341"/>
    </row>
    <row r="75" spans="1:36">
      <c r="A75" s="104"/>
      <c r="B75" s="252"/>
      <c r="C75" s="317"/>
      <c r="D75" s="104"/>
      <c r="E75" s="252"/>
      <c r="F75" s="363"/>
      <c r="G75" s="104"/>
      <c r="H75" s="252"/>
      <c r="I75" s="252"/>
      <c r="J75" s="252"/>
      <c r="K75" s="363"/>
      <c r="L75" s="414"/>
      <c r="M75" s="218"/>
      <c r="N75" s="218"/>
      <c r="O75" s="218"/>
      <c r="P75" s="218"/>
      <c r="Q75" s="218"/>
      <c r="R75" s="218"/>
      <c r="S75" s="415"/>
      <c r="T75" s="415"/>
      <c r="U75" s="415"/>
      <c r="V75" s="415"/>
      <c r="W75" s="415"/>
      <c r="X75" s="415"/>
      <c r="Y75" s="415"/>
      <c r="Z75" s="415"/>
      <c r="AA75" s="415"/>
      <c r="AB75" s="416"/>
      <c r="AC75" s="417"/>
      <c r="AD75" s="418"/>
      <c r="AE75" s="418"/>
      <c r="AF75" s="419"/>
      <c r="AG75" s="400">
        <f t="shared" ref="AG75" si="7">IF(AC75&lt;20000,AC75,20000)</f>
        <v>0</v>
      </c>
      <c r="AH75" s="401"/>
      <c r="AI75" s="401"/>
      <c r="AJ75" s="402"/>
    </row>
    <row r="76" spans="1:36">
      <c r="A76" s="412"/>
      <c r="B76" s="319"/>
      <c r="C76" s="320"/>
      <c r="D76" s="220"/>
      <c r="E76" s="221"/>
      <c r="F76" s="222"/>
      <c r="G76" s="220"/>
      <c r="H76" s="221"/>
      <c r="I76" s="221"/>
      <c r="J76" s="221"/>
      <c r="K76" s="222"/>
      <c r="L76" s="220"/>
      <c r="M76" s="221"/>
      <c r="N76" s="221"/>
      <c r="O76" s="221"/>
      <c r="P76" s="221"/>
      <c r="Q76" s="221"/>
      <c r="R76" s="221"/>
      <c r="S76" s="221"/>
      <c r="T76" s="221"/>
      <c r="U76" s="221"/>
      <c r="V76" s="221"/>
      <c r="W76" s="221"/>
      <c r="X76" s="221"/>
      <c r="Y76" s="221"/>
      <c r="Z76" s="221"/>
      <c r="AA76" s="221"/>
      <c r="AB76" s="222"/>
      <c r="AC76" s="220"/>
      <c r="AD76" s="221"/>
      <c r="AE76" s="221"/>
      <c r="AF76" s="222"/>
      <c r="AG76" s="403"/>
      <c r="AH76" s="340"/>
      <c r="AI76" s="340"/>
      <c r="AJ76" s="341"/>
    </row>
    <row r="77" spans="1:36">
      <c r="A77" s="104"/>
      <c r="B77" s="252"/>
      <c r="C77" s="317"/>
      <c r="D77" s="104"/>
      <c r="E77" s="252"/>
      <c r="F77" s="363"/>
      <c r="G77" s="104"/>
      <c r="H77" s="252"/>
      <c r="I77" s="252"/>
      <c r="J77" s="252"/>
      <c r="K77" s="363"/>
      <c r="L77" s="414"/>
      <c r="M77" s="218"/>
      <c r="N77" s="218"/>
      <c r="O77" s="218"/>
      <c r="P77" s="218"/>
      <c r="Q77" s="218"/>
      <c r="R77" s="218"/>
      <c r="S77" s="415"/>
      <c r="T77" s="415"/>
      <c r="U77" s="415"/>
      <c r="V77" s="415"/>
      <c r="W77" s="415"/>
      <c r="X77" s="415"/>
      <c r="Y77" s="415"/>
      <c r="Z77" s="415"/>
      <c r="AA77" s="415"/>
      <c r="AB77" s="416"/>
      <c r="AC77" s="417"/>
      <c r="AD77" s="418"/>
      <c r="AE77" s="418"/>
      <c r="AF77" s="419"/>
      <c r="AG77" s="400">
        <f t="shared" ref="AG77" si="8">IF(AC77&lt;20000,AC77,20000)</f>
        <v>0</v>
      </c>
      <c r="AH77" s="401"/>
      <c r="AI77" s="401"/>
      <c r="AJ77" s="402"/>
    </row>
    <row r="78" spans="1:36">
      <c r="A78" s="412"/>
      <c r="B78" s="319"/>
      <c r="C78" s="320"/>
      <c r="D78" s="220"/>
      <c r="E78" s="221"/>
      <c r="F78" s="222"/>
      <c r="G78" s="220"/>
      <c r="H78" s="221"/>
      <c r="I78" s="221"/>
      <c r="J78" s="221"/>
      <c r="K78" s="222"/>
      <c r="L78" s="220"/>
      <c r="M78" s="221"/>
      <c r="N78" s="221"/>
      <c r="O78" s="221"/>
      <c r="P78" s="221"/>
      <c r="Q78" s="221"/>
      <c r="R78" s="221"/>
      <c r="S78" s="221"/>
      <c r="T78" s="221"/>
      <c r="U78" s="221"/>
      <c r="V78" s="221"/>
      <c r="W78" s="221"/>
      <c r="X78" s="221"/>
      <c r="Y78" s="221"/>
      <c r="Z78" s="221"/>
      <c r="AA78" s="221"/>
      <c r="AB78" s="222"/>
      <c r="AC78" s="220"/>
      <c r="AD78" s="221"/>
      <c r="AE78" s="221"/>
      <c r="AF78" s="222"/>
      <c r="AG78" s="403"/>
      <c r="AH78" s="340"/>
      <c r="AI78" s="340"/>
      <c r="AJ78" s="341"/>
    </row>
    <row r="79" spans="1:36">
      <c r="A79" s="104"/>
      <c r="B79" s="252"/>
      <c r="C79" s="317"/>
      <c r="D79" s="104"/>
      <c r="E79" s="252"/>
      <c r="F79" s="363"/>
      <c r="G79" s="104"/>
      <c r="H79" s="252"/>
      <c r="I79" s="252"/>
      <c r="J79" s="252"/>
      <c r="K79" s="363"/>
      <c r="L79" s="414"/>
      <c r="M79" s="218"/>
      <c r="N79" s="218"/>
      <c r="O79" s="218"/>
      <c r="P79" s="218"/>
      <c r="Q79" s="218"/>
      <c r="R79" s="218"/>
      <c r="S79" s="415"/>
      <c r="T79" s="415"/>
      <c r="U79" s="415"/>
      <c r="V79" s="415"/>
      <c r="W79" s="415"/>
      <c r="X79" s="415"/>
      <c r="Y79" s="415"/>
      <c r="Z79" s="415"/>
      <c r="AA79" s="415"/>
      <c r="AB79" s="416"/>
      <c r="AC79" s="417"/>
      <c r="AD79" s="418"/>
      <c r="AE79" s="418"/>
      <c r="AF79" s="419"/>
      <c r="AG79" s="400">
        <f t="shared" ref="AG79" si="9">IF(AC79&lt;20000,AC79,20000)</f>
        <v>0</v>
      </c>
      <c r="AH79" s="401"/>
      <c r="AI79" s="401"/>
      <c r="AJ79" s="402"/>
    </row>
    <row r="80" spans="1:36">
      <c r="A80" s="412"/>
      <c r="B80" s="319"/>
      <c r="C80" s="320"/>
      <c r="D80" s="220"/>
      <c r="E80" s="221"/>
      <c r="F80" s="222"/>
      <c r="G80" s="220"/>
      <c r="H80" s="221"/>
      <c r="I80" s="221"/>
      <c r="J80" s="221"/>
      <c r="K80" s="222"/>
      <c r="L80" s="220"/>
      <c r="M80" s="221"/>
      <c r="N80" s="221"/>
      <c r="O80" s="221"/>
      <c r="P80" s="221"/>
      <c r="Q80" s="221"/>
      <c r="R80" s="221"/>
      <c r="S80" s="221"/>
      <c r="T80" s="221"/>
      <c r="U80" s="221"/>
      <c r="V80" s="221"/>
      <c r="W80" s="221"/>
      <c r="X80" s="221"/>
      <c r="Y80" s="221"/>
      <c r="Z80" s="221"/>
      <c r="AA80" s="221"/>
      <c r="AB80" s="222"/>
      <c r="AC80" s="220"/>
      <c r="AD80" s="221"/>
      <c r="AE80" s="221"/>
      <c r="AF80" s="222"/>
      <c r="AG80" s="403"/>
      <c r="AH80" s="340"/>
      <c r="AI80" s="340"/>
      <c r="AJ80" s="341"/>
    </row>
    <row r="81" spans="1:36">
      <c r="A81" s="104"/>
      <c r="B81" s="252"/>
      <c r="C81" s="317"/>
      <c r="D81" s="104"/>
      <c r="E81" s="252"/>
      <c r="F81" s="363"/>
      <c r="G81" s="104"/>
      <c r="H81" s="252"/>
      <c r="I81" s="252"/>
      <c r="J81" s="252"/>
      <c r="K81" s="363"/>
      <c r="L81" s="414"/>
      <c r="M81" s="218"/>
      <c r="N81" s="218"/>
      <c r="O81" s="218"/>
      <c r="P81" s="218"/>
      <c r="Q81" s="218"/>
      <c r="R81" s="218"/>
      <c r="S81" s="415"/>
      <c r="T81" s="415"/>
      <c r="U81" s="415"/>
      <c r="V81" s="415"/>
      <c r="W81" s="415"/>
      <c r="X81" s="415"/>
      <c r="Y81" s="415"/>
      <c r="Z81" s="415"/>
      <c r="AA81" s="415"/>
      <c r="AB81" s="416"/>
      <c r="AC81" s="417"/>
      <c r="AD81" s="418"/>
      <c r="AE81" s="418"/>
      <c r="AF81" s="419"/>
      <c r="AG81" s="400">
        <f t="shared" ref="AG81" si="10">IF(AC81&lt;20000,AC81,20000)</f>
        <v>0</v>
      </c>
      <c r="AH81" s="401"/>
      <c r="AI81" s="401"/>
      <c r="AJ81" s="402"/>
    </row>
    <row r="82" spans="1:36">
      <c r="A82" s="412"/>
      <c r="B82" s="319"/>
      <c r="C82" s="320"/>
      <c r="D82" s="220"/>
      <c r="E82" s="221"/>
      <c r="F82" s="222"/>
      <c r="G82" s="220"/>
      <c r="H82" s="221"/>
      <c r="I82" s="221"/>
      <c r="J82" s="221"/>
      <c r="K82" s="222"/>
      <c r="L82" s="220"/>
      <c r="M82" s="221"/>
      <c r="N82" s="221"/>
      <c r="O82" s="221"/>
      <c r="P82" s="221"/>
      <c r="Q82" s="221"/>
      <c r="R82" s="221"/>
      <c r="S82" s="221"/>
      <c r="T82" s="221"/>
      <c r="U82" s="221"/>
      <c r="V82" s="221"/>
      <c r="W82" s="221"/>
      <c r="X82" s="221"/>
      <c r="Y82" s="221"/>
      <c r="Z82" s="221"/>
      <c r="AA82" s="221"/>
      <c r="AB82" s="222"/>
      <c r="AC82" s="220"/>
      <c r="AD82" s="221"/>
      <c r="AE82" s="221"/>
      <c r="AF82" s="222"/>
      <c r="AG82" s="403"/>
      <c r="AH82" s="340"/>
      <c r="AI82" s="340"/>
      <c r="AJ82" s="341"/>
    </row>
    <row r="83" spans="1:36">
      <c r="A83" s="104"/>
      <c r="B83" s="252"/>
      <c r="C83" s="317"/>
      <c r="D83" s="104"/>
      <c r="E83" s="252"/>
      <c r="F83" s="363"/>
      <c r="G83" s="104"/>
      <c r="H83" s="252"/>
      <c r="I83" s="252"/>
      <c r="J83" s="252"/>
      <c r="K83" s="363"/>
      <c r="L83" s="414"/>
      <c r="M83" s="218"/>
      <c r="N83" s="218"/>
      <c r="O83" s="218"/>
      <c r="P83" s="218"/>
      <c r="Q83" s="218"/>
      <c r="R83" s="218"/>
      <c r="S83" s="415"/>
      <c r="T83" s="415"/>
      <c r="U83" s="415"/>
      <c r="V83" s="415"/>
      <c r="W83" s="415"/>
      <c r="X83" s="415"/>
      <c r="Y83" s="415"/>
      <c r="Z83" s="415"/>
      <c r="AA83" s="415"/>
      <c r="AB83" s="416"/>
      <c r="AC83" s="417"/>
      <c r="AD83" s="418"/>
      <c r="AE83" s="418"/>
      <c r="AF83" s="419"/>
      <c r="AG83" s="400">
        <f t="shared" ref="AG83" si="11">IF(AC83&lt;20000,AC83,20000)</f>
        <v>0</v>
      </c>
      <c r="AH83" s="401"/>
      <c r="AI83" s="401"/>
      <c r="AJ83" s="402"/>
    </row>
    <row r="84" spans="1:36">
      <c r="A84" s="412"/>
      <c r="B84" s="319"/>
      <c r="C84" s="320"/>
      <c r="D84" s="220"/>
      <c r="E84" s="221"/>
      <c r="F84" s="222"/>
      <c r="G84" s="220"/>
      <c r="H84" s="221"/>
      <c r="I84" s="221"/>
      <c r="J84" s="221"/>
      <c r="K84" s="222"/>
      <c r="L84" s="220"/>
      <c r="M84" s="221"/>
      <c r="N84" s="221"/>
      <c r="O84" s="221"/>
      <c r="P84" s="221"/>
      <c r="Q84" s="221"/>
      <c r="R84" s="221"/>
      <c r="S84" s="221"/>
      <c r="T84" s="221"/>
      <c r="U84" s="221"/>
      <c r="V84" s="221"/>
      <c r="W84" s="221"/>
      <c r="X84" s="221"/>
      <c r="Y84" s="221"/>
      <c r="Z84" s="221"/>
      <c r="AA84" s="221"/>
      <c r="AB84" s="222"/>
      <c r="AC84" s="220"/>
      <c r="AD84" s="221"/>
      <c r="AE84" s="221"/>
      <c r="AF84" s="222"/>
      <c r="AG84" s="403"/>
      <c r="AH84" s="340"/>
      <c r="AI84" s="340"/>
      <c r="AJ84" s="341"/>
    </row>
    <row r="85" spans="1:36">
      <c r="A85" s="104"/>
      <c r="B85" s="252"/>
      <c r="C85" s="317"/>
      <c r="D85" s="104"/>
      <c r="E85" s="252"/>
      <c r="F85" s="363"/>
      <c r="G85" s="104"/>
      <c r="H85" s="252"/>
      <c r="I85" s="252"/>
      <c r="J85" s="252"/>
      <c r="K85" s="363"/>
      <c r="L85" s="414"/>
      <c r="M85" s="218"/>
      <c r="N85" s="218"/>
      <c r="O85" s="218"/>
      <c r="P85" s="218"/>
      <c r="Q85" s="218"/>
      <c r="R85" s="218"/>
      <c r="S85" s="415"/>
      <c r="T85" s="415"/>
      <c r="U85" s="415"/>
      <c r="V85" s="415"/>
      <c r="W85" s="415"/>
      <c r="X85" s="415"/>
      <c r="Y85" s="415"/>
      <c r="Z85" s="415"/>
      <c r="AA85" s="415"/>
      <c r="AB85" s="416"/>
      <c r="AC85" s="417"/>
      <c r="AD85" s="418"/>
      <c r="AE85" s="418"/>
      <c r="AF85" s="419"/>
      <c r="AG85" s="400">
        <f t="shared" ref="AG85" si="12">IF(AC85&lt;20000,AC85,20000)</f>
        <v>0</v>
      </c>
      <c r="AH85" s="401"/>
      <c r="AI85" s="401"/>
      <c r="AJ85" s="402"/>
    </row>
    <row r="86" spans="1:36">
      <c r="A86" s="412"/>
      <c r="B86" s="319"/>
      <c r="C86" s="320"/>
      <c r="D86" s="220"/>
      <c r="E86" s="221"/>
      <c r="F86" s="222"/>
      <c r="G86" s="220"/>
      <c r="H86" s="221"/>
      <c r="I86" s="221"/>
      <c r="J86" s="221"/>
      <c r="K86" s="222"/>
      <c r="L86" s="220"/>
      <c r="M86" s="221"/>
      <c r="N86" s="221"/>
      <c r="O86" s="221"/>
      <c r="P86" s="221"/>
      <c r="Q86" s="221"/>
      <c r="R86" s="221"/>
      <c r="S86" s="221"/>
      <c r="T86" s="221"/>
      <c r="U86" s="221"/>
      <c r="V86" s="221"/>
      <c r="W86" s="221"/>
      <c r="X86" s="221"/>
      <c r="Y86" s="221"/>
      <c r="Z86" s="221"/>
      <c r="AA86" s="221"/>
      <c r="AB86" s="222"/>
      <c r="AC86" s="220"/>
      <c r="AD86" s="221"/>
      <c r="AE86" s="221"/>
      <c r="AF86" s="222"/>
      <c r="AG86" s="403"/>
      <c r="AH86" s="340"/>
      <c r="AI86" s="340"/>
      <c r="AJ86" s="341"/>
    </row>
    <row r="87" spans="1:36">
      <c r="A87" s="104"/>
      <c r="B87" s="252"/>
      <c r="C87" s="317"/>
      <c r="D87" s="104"/>
      <c r="E87" s="252"/>
      <c r="F87" s="363"/>
      <c r="G87" s="104"/>
      <c r="H87" s="252"/>
      <c r="I87" s="252"/>
      <c r="J87" s="252"/>
      <c r="K87" s="363"/>
      <c r="L87" s="414"/>
      <c r="M87" s="218"/>
      <c r="N87" s="218"/>
      <c r="O87" s="218"/>
      <c r="P87" s="218"/>
      <c r="Q87" s="218"/>
      <c r="R87" s="218"/>
      <c r="S87" s="415"/>
      <c r="T87" s="415"/>
      <c r="U87" s="415"/>
      <c r="V87" s="415"/>
      <c r="W87" s="415"/>
      <c r="X87" s="415"/>
      <c r="Y87" s="415"/>
      <c r="Z87" s="415"/>
      <c r="AA87" s="415"/>
      <c r="AB87" s="416"/>
      <c r="AC87" s="417"/>
      <c r="AD87" s="418"/>
      <c r="AE87" s="418"/>
      <c r="AF87" s="419"/>
      <c r="AG87" s="400">
        <f t="shared" ref="AG87" si="13">IF(AC87&lt;20000,AC87,20000)</f>
        <v>0</v>
      </c>
      <c r="AH87" s="401"/>
      <c r="AI87" s="401"/>
      <c r="AJ87" s="402"/>
    </row>
    <row r="88" spans="1:36">
      <c r="A88" s="412"/>
      <c r="B88" s="319"/>
      <c r="C88" s="320"/>
      <c r="D88" s="220"/>
      <c r="E88" s="221"/>
      <c r="F88" s="222"/>
      <c r="G88" s="220"/>
      <c r="H88" s="221"/>
      <c r="I88" s="221"/>
      <c r="J88" s="221"/>
      <c r="K88" s="222"/>
      <c r="L88" s="220"/>
      <c r="M88" s="221"/>
      <c r="N88" s="221"/>
      <c r="O88" s="221"/>
      <c r="P88" s="221"/>
      <c r="Q88" s="221"/>
      <c r="R88" s="221"/>
      <c r="S88" s="221"/>
      <c r="T88" s="221"/>
      <c r="U88" s="221"/>
      <c r="V88" s="221"/>
      <c r="W88" s="221"/>
      <c r="X88" s="221"/>
      <c r="Y88" s="221"/>
      <c r="Z88" s="221"/>
      <c r="AA88" s="221"/>
      <c r="AB88" s="222"/>
      <c r="AC88" s="220"/>
      <c r="AD88" s="221"/>
      <c r="AE88" s="221"/>
      <c r="AF88" s="222"/>
      <c r="AG88" s="403"/>
      <c r="AH88" s="340"/>
      <c r="AI88" s="340"/>
      <c r="AJ88" s="341"/>
    </row>
    <row r="89" spans="1:36">
      <c r="A89" s="104"/>
      <c r="B89" s="252"/>
      <c r="C89" s="317"/>
      <c r="D89" s="104"/>
      <c r="E89" s="252"/>
      <c r="F89" s="363"/>
      <c r="G89" s="104"/>
      <c r="H89" s="252"/>
      <c r="I89" s="252"/>
      <c r="J89" s="252"/>
      <c r="K89" s="363"/>
      <c r="L89" s="414"/>
      <c r="M89" s="218"/>
      <c r="N89" s="218"/>
      <c r="O89" s="218"/>
      <c r="P89" s="218"/>
      <c r="Q89" s="218"/>
      <c r="R89" s="218"/>
      <c r="S89" s="415"/>
      <c r="T89" s="415"/>
      <c r="U89" s="415"/>
      <c r="V89" s="415"/>
      <c r="W89" s="415"/>
      <c r="X89" s="415"/>
      <c r="Y89" s="415"/>
      <c r="Z89" s="415"/>
      <c r="AA89" s="415"/>
      <c r="AB89" s="416"/>
      <c r="AC89" s="417"/>
      <c r="AD89" s="418"/>
      <c r="AE89" s="418"/>
      <c r="AF89" s="419"/>
      <c r="AG89" s="400">
        <f t="shared" ref="AG89" si="14">IF(AC89&lt;20000,AC89,20000)</f>
        <v>0</v>
      </c>
      <c r="AH89" s="401"/>
      <c r="AI89" s="401"/>
      <c r="AJ89" s="402"/>
    </row>
    <row r="90" spans="1:36">
      <c r="A90" s="412"/>
      <c r="B90" s="319"/>
      <c r="C90" s="320"/>
      <c r="D90" s="220"/>
      <c r="E90" s="221"/>
      <c r="F90" s="222"/>
      <c r="G90" s="220"/>
      <c r="H90" s="221"/>
      <c r="I90" s="221"/>
      <c r="J90" s="221"/>
      <c r="K90" s="222"/>
      <c r="L90" s="220"/>
      <c r="M90" s="221"/>
      <c r="N90" s="221"/>
      <c r="O90" s="221"/>
      <c r="P90" s="221"/>
      <c r="Q90" s="221"/>
      <c r="R90" s="221"/>
      <c r="S90" s="221"/>
      <c r="T90" s="221"/>
      <c r="U90" s="221"/>
      <c r="V90" s="221"/>
      <c r="W90" s="221"/>
      <c r="X90" s="221"/>
      <c r="Y90" s="221"/>
      <c r="Z90" s="221"/>
      <c r="AA90" s="221"/>
      <c r="AB90" s="222"/>
      <c r="AC90" s="220"/>
      <c r="AD90" s="221"/>
      <c r="AE90" s="221"/>
      <c r="AF90" s="222"/>
      <c r="AG90" s="403"/>
      <c r="AH90" s="340"/>
      <c r="AI90" s="340"/>
      <c r="AJ90" s="341"/>
    </row>
    <row r="91" spans="1:36">
      <c r="A91" s="104"/>
      <c r="B91" s="252"/>
      <c r="C91" s="317"/>
      <c r="D91" s="104"/>
      <c r="E91" s="252"/>
      <c r="F91" s="363"/>
      <c r="G91" s="104"/>
      <c r="H91" s="252"/>
      <c r="I91" s="252"/>
      <c r="J91" s="252"/>
      <c r="K91" s="363"/>
      <c r="L91" s="414"/>
      <c r="M91" s="218"/>
      <c r="N91" s="218"/>
      <c r="O91" s="218"/>
      <c r="P91" s="218"/>
      <c r="Q91" s="218"/>
      <c r="R91" s="218"/>
      <c r="S91" s="415"/>
      <c r="T91" s="415"/>
      <c r="U91" s="415"/>
      <c r="V91" s="415"/>
      <c r="W91" s="415"/>
      <c r="X91" s="415"/>
      <c r="Y91" s="415"/>
      <c r="Z91" s="415"/>
      <c r="AA91" s="415"/>
      <c r="AB91" s="416"/>
      <c r="AC91" s="417"/>
      <c r="AD91" s="418"/>
      <c r="AE91" s="418"/>
      <c r="AF91" s="419"/>
      <c r="AG91" s="400">
        <f t="shared" ref="AG91" si="15">IF(AC91&lt;20000,AC91,20000)</f>
        <v>0</v>
      </c>
      <c r="AH91" s="401"/>
      <c r="AI91" s="401"/>
      <c r="AJ91" s="402"/>
    </row>
    <row r="92" spans="1:36">
      <c r="A92" s="412"/>
      <c r="B92" s="319"/>
      <c r="C92" s="320"/>
      <c r="D92" s="220"/>
      <c r="E92" s="221"/>
      <c r="F92" s="222"/>
      <c r="G92" s="220"/>
      <c r="H92" s="221"/>
      <c r="I92" s="221"/>
      <c r="J92" s="221"/>
      <c r="K92" s="222"/>
      <c r="L92" s="220"/>
      <c r="M92" s="221"/>
      <c r="N92" s="221"/>
      <c r="O92" s="221"/>
      <c r="P92" s="221"/>
      <c r="Q92" s="221"/>
      <c r="R92" s="221"/>
      <c r="S92" s="221"/>
      <c r="T92" s="221"/>
      <c r="U92" s="221"/>
      <c r="V92" s="221"/>
      <c r="W92" s="221"/>
      <c r="X92" s="221"/>
      <c r="Y92" s="221"/>
      <c r="Z92" s="221"/>
      <c r="AA92" s="221"/>
      <c r="AB92" s="222"/>
      <c r="AC92" s="220"/>
      <c r="AD92" s="221"/>
      <c r="AE92" s="221"/>
      <c r="AF92" s="222"/>
      <c r="AG92" s="403"/>
      <c r="AH92" s="340"/>
      <c r="AI92" s="340"/>
      <c r="AJ92" s="341"/>
    </row>
    <row r="93" spans="1:36">
      <c r="A93" s="104"/>
      <c r="B93" s="252"/>
      <c r="C93" s="317"/>
      <c r="D93" s="104"/>
      <c r="E93" s="252"/>
      <c r="F93" s="363"/>
      <c r="G93" s="104"/>
      <c r="H93" s="252"/>
      <c r="I93" s="252"/>
      <c r="J93" s="252"/>
      <c r="K93" s="363"/>
      <c r="L93" s="414"/>
      <c r="M93" s="218"/>
      <c r="N93" s="218"/>
      <c r="O93" s="218"/>
      <c r="P93" s="218"/>
      <c r="Q93" s="218"/>
      <c r="R93" s="218"/>
      <c r="S93" s="415"/>
      <c r="T93" s="415"/>
      <c r="U93" s="415"/>
      <c r="V93" s="415"/>
      <c r="W93" s="415"/>
      <c r="X93" s="415"/>
      <c r="Y93" s="415"/>
      <c r="Z93" s="415"/>
      <c r="AA93" s="415"/>
      <c r="AB93" s="416"/>
      <c r="AC93" s="417"/>
      <c r="AD93" s="418"/>
      <c r="AE93" s="418"/>
      <c r="AF93" s="419"/>
      <c r="AG93" s="400">
        <f t="shared" ref="AG93" si="16">IF(AC93&lt;20000,AC93,20000)</f>
        <v>0</v>
      </c>
      <c r="AH93" s="401"/>
      <c r="AI93" s="401"/>
      <c r="AJ93" s="402"/>
    </row>
    <row r="94" spans="1:36">
      <c r="A94" s="412"/>
      <c r="B94" s="319"/>
      <c r="C94" s="320"/>
      <c r="D94" s="220"/>
      <c r="E94" s="221"/>
      <c r="F94" s="222"/>
      <c r="G94" s="220"/>
      <c r="H94" s="221"/>
      <c r="I94" s="221"/>
      <c r="J94" s="221"/>
      <c r="K94" s="222"/>
      <c r="L94" s="220"/>
      <c r="M94" s="221"/>
      <c r="N94" s="221"/>
      <c r="O94" s="221"/>
      <c r="P94" s="221"/>
      <c r="Q94" s="221"/>
      <c r="R94" s="221"/>
      <c r="S94" s="221"/>
      <c r="T94" s="221"/>
      <c r="U94" s="221"/>
      <c r="V94" s="221"/>
      <c r="W94" s="221"/>
      <c r="X94" s="221"/>
      <c r="Y94" s="221"/>
      <c r="Z94" s="221"/>
      <c r="AA94" s="221"/>
      <c r="AB94" s="222"/>
      <c r="AC94" s="220"/>
      <c r="AD94" s="221"/>
      <c r="AE94" s="221"/>
      <c r="AF94" s="222"/>
      <c r="AG94" s="403"/>
      <c r="AH94" s="340"/>
      <c r="AI94" s="340"/>
      <c r="AJ94" s="341"/>
    </row>
    <row r="95" spans="1:36">
      <c r="A95" s="104"/>
      <c r="B95" s="252"/>
      <c r="C95" s="317"/>
      <c r="D95" s="104"/>
      <c r="E95" s="252"/>
      <c r="F95" s="363"/>
      <c r="G95" s="104"/>
      <c r="H95" s="252"/>
      <c r="I95" s="252"/>
      <c r="J95" s="252"/>
      <c r="K95" s="363"/>
      <c r="L95" s="414"/>
      <c r="M95" s="218"/>
      <c r="N95" s="218"/>
      <c r="O95" s="218"/>
      <c r="P95" s="218"/>
      <c r="Q95" s="218"/>
      <c r="R95" s="218"/>
      <c r="S95" s="415"/>
      <c r="T95" s="415"/>
      <c r="U95" s="415"/>
      <c r="V95" s="415"/>
      <c r="W95" s="415"/>
      <c r="X95" s="415"/>
      <c r="Y95" s="415"/>
      <c r="Z95" s="415"/>
      <c r="AA95" s="415"/>
      <c r="AB95" s="416"/>
      <c r="AC95" s="417"/>
      <c r="AD95" s="418"/>
      <c r="AE95" s="418"/>
      <c r="AF95" s="419"/>
      <c r="AG95" s="400">
        <f t="shared" ref="AG95" si="17">IF(AC95&lt;20000,AC95,20000)</f>
        <v>0</v>
      </c>
      <c r="AH95" s="401"/>
      <c r="AI95" s="401"/>
      <c r="AJ95" s="402"/>
    </row>
    <row r="96" spans="1:36">
      <c r="A96" s="412"/>
      <c r="B96" s="319"/>
      <c r="C96" s="320"/>
      <c r="D96" s="220"/>
      <c r="E96" s="221"/>
      <c r="F96" s="222"/>
      <c r="G96" s="220"/>
      <c r="H96" s="221"/>
      <c r="I96" s="221"/>
      <c r="J96" s="221"/>
      <c r="K96" s="222"/>
      <c r="L96" s="220"/>
      <c r="M96" s="221"/>
      <c r="N96" s="221"/>
      <c r="O96" s="221"/>
      <c r="P96" s="221"/>
      <c r="Q96" s="221"/>
      <c r="R96" s="221"/>
      <c r="S96" s="221"/>
      <c r="T96" s="221"/>
      <c r="U96" s="221"/>
      <c r="V96" s="221"/>
      <c r="W96" s="221"/>
      <c r="X96" s="221"/>
      <c r="Y96" s="221"/>
      <c r="Z96" s="221"/>
      <c r="AA96" s="221"/>
      <c r="AB96" s="222"/>
      <c r="AC96" s="220"/>
      <c r="AD96" s="221"/>
      <c r="AE96" s="221"/>
      <c r="AF96" s="222"/>
      <c r="AG96" s="403"/>
      <c r="AH96" s="340"/>
      <c r="AI96" s="340"/>
      <c r="AJ96" s="341"/>
    </row>
    <row r="97" spans="1:36">
      <c r="A97" s="104"/>
      <c r="B97" s="252"/>
      <c r="C97" s="317"/>
      <c r="D97" s="104"/>
      <c r="E97" s="252"/>
      <c r="F97" s="363"/>
      <c r="G97" s="104"/>
      <c r="H97" s="252"/>
      <c r="I97" s="252"/>
      <c r="J97" s="252"/>
      <c r="K97" s="363"/>
      <c r="L97" s="414"/>
      <c r="M97" s="218"/>
      <c r="N97" s="218"/>
      <c r="O97" s="218"/>
      <c r="P97" s="218"/>
      <c r="Q97" s="218"/>
      <c r="R97" s="218"/>
      <c r="S97" s="415"/>
      <c r="T97" s="415"/>
      <c r="U97" s="415"/>
      <c r="V97" s="415"/>
      <c r="W97" s="415"/>
      <c r="X97" s="415"/>
      <c r="Y97" s="415"/>
      <c r="Z97" s="415"/>
      <c r="AA97" s="415"/>
      <c r="AB97" s="416"/>
      <c r="AC97" s="417"/>
      <c r="AD97" s="418"/>
      <c r="AE97" s="418"/>
      <c r="AF97" s="419"/>
      <c r="AG97" s="400">
        <f t="shared" ref="AG97" si="18">IF(AC97&lt;20000,AC97,20000)</f>
        <v>0</v>
      </c>
      <c r="AH97" s="401"/>
      <c r="AI97" s="401"/>
      <c r="AJ97" s="402"/>
    </row>
    <row r="98" spans="1:36">
      <c r="A98" s="412"/>
      <c r="B98" s="319"/>
      <c r="C98" s="320"/>
      <c r="D98" s="220"/>
      <c r="E98" s="221"/>
      <c r="F98" s="222"/>
      <c r="G98" s="220"/>
      <c r="H98" s="221"/>
      <c r="I98" s="221"/>
      <c r="J98" s="221"/>
      <c r="K98" s="222"/>
      <c r="L98" s="220"/>
      <c r="M98" s="221"/>
      <c r="N98" s="221"/>
      <c r="O98" s="221"/>
      <c r="P98" s="221"/>
      <c r="Q98" s="221"/>
      <c r="R98" s="221"/>
      <c r="S98" s="221"/>
      <c r="T98" s="221"/>
      <c r="U98" s="221"/>
      <c r="V98" s="221"/>
      <c r="W98" s="221"/>
      <c r="X98" s="221"/>
      <c r="Y98" s="221"/>
      <c r="Z98" s="221"/>
      <c r="AA98" s="221"/>
      <c r="AB98" s="222"/>
      <c r="AC98" s="220"/>
      <c r="AD98" s="221"/>
      <c r="AE98" s="221"/>
      <c r="AF98" s="222"/>
      <c r="AG98" s="403"/>
      <c r="AH98" s="340"/>
      <c r="AI98" s="340"/>
      <c r="AJ98" s="341"/>
    </row>
    <row r="99" spans="1:36">
      <c r="A99" s="104"/>
      <c r="B99" s="252"/>
      <c r="C99" s="317"/>
      <c r="D99" s="104"/>
      <c r="E99" s="252"/>
      <c r="F99" s="363"/>
      <c r="G99" s="104"/>
      <c r="H99" s="252"/>
      <c r="I99" s="252"/>
      <c r="J99" s="252"/>
      <c r="K99" s="363"/>
      <c r="L99" s="414"/>
      <c r="M99" s="218"/>
      <c r="N99" s="218"/>
      <c r="O99" s="218"/>
      <c r="P99" s="218"/>
      <c r="Q99" s="218"/>
      <c r="R99" s="218"/>
      <c r="S99" s="415"/>
      <c r="T99" s="415"/>
      <c r="U99" s="415"/>
      <c r="V99" s="415"/>
      <c r="W99" s="415"/>
      <c r="X99" s="415"/>
      <c r="Y99" s="415"/>
      <c r="Z99" s="415"/>
      <c r="AA99" s="415"/>
      <c r="AB99" s="416"/>
      <c r="AC99" s="417"/>
      <c r="AD99" s="418"/>
      <c r="AE99" s="418"/>
      <c r="AF99" s="419"/>
      <c r="AG99" s="400">
        <f t="shared" ref="AG99" si="19">IF(AC99&lt;20000,AC99,20000)</f>
        <v>0</v>
      </c>
      <c r="AH99" s="401"/>
      <c r="AI99" s="401"/>
      <c r="AJ99" s="402"/>
    </row>
    <row r="100" spans="1:36">
      <c r="A100" s="412"/>
      <c r="B100" s="319"/>
      <c r="C100" s="320"/>
      <c r="D100" s="220"/>
      <c r="E100" s="221"/>
      <c r="F100" s="222"/>
      <c r="G100" s="220"/>
      <c r="H100" s="221"/>
      <c r="I100" s="221"/>
      <c r="J100" s="221"/>
      <c r="K100" s="222"/>
      <c r="L100" s="220"/>
      <c r="M100" s="221"/>
      <c r="N100" s="221"/>
      <c r="O100" s="221"/>
      <c r="P100" s="221"/>
      <c r="Q100" s="221"/>
      <c r="R100" s="221"/>
      <c r="S100" s="221"/>
      <c r="T100" s="221"/>
      <c r="U100" s="221"/>
      <c r="V100" s="221"/>
      <c r="W100" s="221"/>
      <c r="X100" s="221"/>
      <c r="Y100" s="221"/>
      <c r="Z100" s="221"/>
      <c r="AA100" s="221"/>
      <c r="AB100" s="222"/>
      <c r="AC100" s="220"/>
      <c r="AD100" s="221"/>
      <c r="AE100" s="221"/>
      <c r="AF100" s="222"/>
      <c r="AG100" s="403"/>
      <c r="AH100" s="340"/>
      <c r="AI100" s="340"/>
      <c r="AJ100" s="341"/>
    </row>
    <row r="101" spans="1:36">
      <c r="A101" s="104"/>
      <c r="B101" s="252"/>
      <c r="C101" s="317"/>
      <c r="D101" s="104"/>
      <c r="E101" s="252"/>
      <c r="F101" s="363"/>
      <c r="G101" s="104"/>
      <c r="H101" s="252"/>
      <c r="I101" s="252"/>
      <c r="J101" s="252"/>
      <c r="K101" s="363"/>
      <c r="L101" s="414"/>
      <c r="M101" s="218"/>
      <c r="N101" s="218"/>
      <c r="O101" s="218"/>
      <c r="P101" s="218"/>
      <c r="Q101" s="218"/>
      <c r="R101" s="218"/>
      <c r="S101" s="415"/>
      <c r="T101" s="415"/>
      <c r="U101" s="415"/>
      <c r="V101" s="415"/>
      <c r="W101" s="415"/>
      <c r="X101" s="415"/>
      <c r="Y101" s="415"/>
      <c r="Z101" s="415"/>
      <c r="AA101" s="415"/>
      <c r="AB101" s="416"/>
      <c r="AC101" s="417"/>
      <c r="AD101" s="418"/>
      <c r="AE101" s="418"/>
      <c r="AF101" s="419"/>
      <c r="AG101" s="400">
        <f t="shared" ref="AG101" si="20">IF(AC101&lt;20000,AC101,20000)</f>
        <v>0</v>
      </c>
      <c r="AH101" s="401"/>
      <c r="AI101" s="401"/>
      <c r="AJ101" s="402"/>
    </row>
    <row r="102" spans="1:36">
      <c r="A102" s="412"/>
      <c r="B102" s="319"/>
      <c r="C102" s="320"/>
      <c r="D102" s="220"/>
      <c r="E102" s="221"/>
      <c r="F102" s="222"/>
      <c r="G102" s="220"/>
      <c r="H102" s="221"/>
      <c r="I102" s="221"/>
      <c r="J102" s="221"/>
      <c r="K102" s="222"/>
      <c r="L102" s="220"/>
      <c r="M102" s="221"/>
      <c r="N102" s="221"/>
      <c r="O102" s="221"/>
      <c r="P102" s="221"/>
      <c r="Q102" s="221"/>
      <c r="R102" s="221"/>
      <c r="S102" s="221"/>
      <c r="T102" s="221"/>
      <c r="U102" s="221"/>
      <c r="V102" s="221"/>
      <c r="W102" s="221"/>
      <c r="X102" s="221"/>
      <c r="Y102" s="221"/>
      <c r="Z102" s="221"/>
      <c r="AA102" s="221"/>
      <c r="AB102" s="222"/>
      <c r="AC102" s="220"/>
      <c r="AD102" s="221"/>
      <c r="AE102" s="221"/>
      <c r="AF102" s="222"/>
      <c r="AG102" s="403"/>
      <c r="AH102" s="340"/>
      <c r="AI102" s="340"/>
      <c r="AJ102" s="341"/>
    </row>
    <row r="103" spans="1:36">
      <c r="A103" s="104"/>
      <c r="B103" s="252"/>
      <c r="C103" s="317"/>
      <c r="D103" s="104"/>
      <c r="E103" s="252"/>
      <c r="F103" s="363"/>
      <c r="G103" s="104"/>
      <c r="H103" s="252"/>
      <c r="I103" s="252"/>
      <c r="J103" s="252"/>
      <c r="K103" s="363"/>
      <c r="L103" s="414"/>
      <c r="M103" s="218"/>
      <c r="N103" s="218"/>
      <c r="O103" s="218"/>
      <c r="P103" s="218"/>
      <c r="Q103" s="218"/>
      <c r="R103" s="218"/>
      <c r="S103" s="415"/>
      <c r="T103" s="415"/>
      <c r="U103" s="415"/>
      <c r="V103" s="415"/>
      <c r="W103" s="415"/>
      <c r="X103" s="415"/>
      <c r="Y103" s="415"/>
      <c r="Z103" s="415"/>
      <c r="AA103" s="415"/>
      <c r="AB103" s="416"/>
      <c r="AC103" s="417"/>
      <c r="AD103" s="418"/>
      <c r="AE103" s="418"/>
      <c r="AF103" s="419"/>
      <c r="AG103" s="400">
        <f t="shared" ref="AG103" si="21">IF(AC103&lt;20000,AC103,20000)</f>
        <v>0</v>
      </c>
      <c r="AH103" s="401"/>
      <c r="AI103" s="401"/>
      <c r="AJ103" s="402"/>
    </row>
    <row r="104" spans="1:36">
      <c r="A104" s="412"/>
      <c r="B104" s="319"/>
      <c r="C104" s="320"/>
      <c r="D104" s="220"/>
      <c r="E104" s="221"/>
      <c r="F104" s="222"/>
      <c r="G104" s="220"/>
      <c r="H104" s="221"/>
      <c r="I104" s="221"/>
      <c r="J104" s="221"/>
      <c r="K104" s="222"/>
      <c r="L104" s="220"/>
      <c r="M104" s="221"/>
      <c r="N104" s="221"/>
      <c r="O104" s="221"/>
      <c r="P104" s="221"/>
      <c r="Q104" s="221"/>
      <c r="R104" s="221"/>
      <c r="S104" s="221"/>
      <c r="T104" s="221"/>
      <c r="U104" s="221"/>
      <c r="V104" s="221"/>
      <c r="W104" s="221"/>
      <c r="X104" s="221"/>
      <c r="Y104" s="221"/>
      <c r="Z104" s="221"/>
      <c r="AA104" s="221"/>
      <c r="AB104" s="222"/>
      <c r="AC104" s="220"/>
      <c r="AD104" s="221"/>
      <c r="AE104" s="221"/>
      <c r="AF104" s="222"/>
      <c r="AG104" s="403"/>
      <c r="AH104" s="340"/>
      <c r="AI104" s="340"/>
      <c r="AJ104" s="341"/>
    </row>
    <row r="105" spans="1:36">
      <c r="A105" s="430" t="s">
        <v>123</v>
      </c>
      <c r="B105" s="431"/>
      <c r="C105" s="431"/>
      <c r="D105" s="431"/>
      <c r="E105" s="431"/>
      <c r="F105" s="431"/>
      <c r="G105" s="431"/>
      <c r="H105" s="431"/>
      <c r="I105" s="431"/>
      <c r="J105" s="431"/>
      <c r="K105" s="431"/>
      <c r="L105" s="431"/>
      <c r="M105" s="431"/>
      <c r="N105" s="431"/>
      <c r="O105" s="431"/>
      <c r="P105" s="431"/>
      <c r="Q105" s="431"/>
      <c r="R105" s="431"/>
      <c r="S105" s="431"/>
      <c r="T105" s="431"/>
      <c r="U105" s="431"/>
      <c r="V105" s="431"/>
      <c r="W105" s="431"/>
      <c r="X105" s="431"/>
      <c r="Y105" s="431"/>
      <c r="Z105" s="431"/>
      <c r="AA105" s="431"/>
      <c r="AB105" s="431"/>
      <c r="AC105" s="431"/>
      <c r="AD105" s="431"/>
      <c r="AE105" s="431"/>
      <c r="AF105" s="432"/>
      <c r="AG105" s="429">
        <f>SUM(AG61:AJ104)</f>
        <v>0</v>
      </c>
      <c r="AH105" s="267"/>
      <c r="AI105" s="267"/>
      <c r="AJ105" s="268"/>
    </row>
    <row r="106" spans="1:36">
      <c r="A106" s="433"/>
      <c r="B106" s="434"/>
      <c r="C106" s="434"/>
      <c r="D106" s="434"/>
      <c r="E106" s="434"/>
      <c r="F106" s="434"/>
      <c r="G106" s="434"/>
      <c r="H106" s="434"/>
      <c r="I106" s="434"/>
      <c r="J106" s="434"/>
      <c r="K106" s="434"/>
      <c r="L106" s="434"/>
      <c r="M106" s="434"/>
      <c r="N106" s="434"/>
      <c r="O106" s="434"/>
      <c r="P106" s="434"/>
      <c r="Q106" s="434"/>
      <c r="R106" s="434"/>
      <c r="S106" s="434"/>
      <c r="T106" s="434"/>
      <c r="U106" s="434"/>
      <c r="V106" s="434"/>
      <c r="W106" s="434"/>
      <c r="X106" s="434"/>
      <c r="Y106" s="434"/>
      <c r="Z106" s="434"/>
      <c r="AA106" s="434"/>
      <c r="AB106" s="434"/>
      <c r="AC106" s="434"/>
      <c r="AD106" s="434"/>
      <c r="AE106" s="434"/>
      <c r="AF106" s="435"/>
      <c r="AG106" s="269"/>
      <c r="AH106" s="270"/>
      <c r="AI106" s="270"/>
      <c r="AJ106" s="271"/>
    </row>
  </sheetData>
  <sheetProtection algorithmName="SHA-512" hashValue="yd/R5byrNjxe5ZTvLXQLS3xwa5/WCpsI7X5P8DhuFDhzl7TJtyuW7eiB7mhh265hvDZPDef4Aj1NhguC2qrvaQ==" saltValue="IVs8r0zT7gAyErIPNrHb7Q==" spinCount="100000" sheet="1" objects="1" scenarios="1"/>
  <mergeCells count="215">
    <mergeCell ref="AG105:AJ106"/>
    <mergeCell ref="A105:AF106"/>
    <mergeCell ref="A103:C104"/>
    <mergeCell ref="D103:F104"/>
    <mergeCell ref="G103:K104"/>
    <mergeCell ref="L103:AB104"/>
    <mergeCell ref="AC103:AF104"/>
    <mergeCell ref="AG103:AJ104"/>
    <mergeCell ref="A101:C102"/>
    <mergeCell ref="D101:F102"/>
    <mergeCell ref="G101:K102"/>
    <mergeCell ref="L101:AB102"/>
    <mergeCell ref="AC101:AF102"/>
    <mergeCell ref="AG101:AJ102"/>
    <mergeCell ref="A99:C100"/>
    <mergeCell ref="D99:F100"/>
    <mergeCell ref="G99:K100"/>
    <mergeCell ref="L99:AB100"/>
    <mergeCell ref="AC99:AF100"/>
    <mergeCell ref="AG99:AJ100"/>
    <mergeCell ref="A97:C98"/>
    <mergeCell ref="D97:F98"/>
    <mergeCell ref="G97:K98"/>
    <mergeCell ref="L97:AB98"/>
    <mergeCell ref="AC97:AF98"/>
    <mergeCell ref="AG97:AJ98"/>
    <mergeCell ref="A95:C96"/>
    <mergeCell ref="D95:F96"/>
    <mergeCell ref="G95:K96"/>
    <mergeCell ref="L95:AB96"/>
    <mergeCell ref="AC95:AF96"/>
    <mergeCell ref="AG95:AJ96"/>
    <mergeCell ref="A93:C94"/>
    <mergeCell ref="D93:F94"/>
    <mergeCell ref="G93:K94"/>
    <mergeCell ref="L93:AB94"/>
    <mergeCell ref="AC93:AF94"/>
    <mergeCell ref="AG93:AJ94"/>
    <mergeCell ref="A91:C92"/>
    <mergeCell ref="D91:F92"/>
    <mergeCell ref="G91:K92"/>
    <mergeCell ref="L91:AB92"/>
    <mergeCell ref="AC91:AF92"/>
    <mergeCell ref="AG91:AJ92"/>
    <mergeCell ref="A89:C90"/>
    <mergeCell ref="D89:F90"/>
    <mergeCell ref="G89:K90"/>
    <mergeCell ref="L89:AB90"/>
    <mergeCell ref="AC89:AF90"/>
    <mergeCell ref="AG89:AJ90"/>
    <mergeCell ref="A87:C88"/>
    <mergeCell ref="D87:F88"/>
    <mergeCell ref="G87:K88"/>
    <mergeCell ref="L87:AB88"/>
    <mergeCell ref="AC87:AF88"/>
    <mergeCell ref="AG87:AJ88"/>
    <mergeCell ref="A85:C86"/>
    <mergeCell ref="D85:F86"/>
    <mergeCell ref="G85:K86"/>
    <mergeCell ref="L85:AB86"/>
    <mergeCell ref="AC85:AF86"/>
    <mergeCell ref="AG85:AJ86"/>
    <mergeCell ref="A83:C84"/>
    <mergeCell ref="D83:F84"/>
    <mergeCell ref="G83:K84"/>
    <mergeCell ref="L83:AB84"/>
    <mergeCell ref="AC83:AF84"/>
    <mergeCell ref="AG83:AJ84"/>
    <mergeCell ref="A81:C82"/>
    <mergeCell ref="D81:F82"/>
    <mergeCell ref="G81:K82"/>
    <mergeCell ref="L81:AB82"/>
    <mergeCell ref="AC81:AF82"/>
    <mergeCell ref="AG81:AJ82"/>
    <mergeCell ref="A79:C80"/>
    <mergeCell ref="D79:F80"/>
    <mergeCell ref="G79:K80"/>
    <mergeCell ref="L79:AB80"/>
    <mergeCell ref="AC79:AF80"/>
    <mergeCell ref="AG79:AJ80"/>
    <mergeCell ref="A77:C78"/>
    <mergeCell ref="D77:F78"/>
    <mergeCell ref="G77:K78"/>
    <mergeCell ref="L77:AB78"/>
    <mergeCell ref="AC77:AF78"/>
    <mergeCell ref="AG77:AJ78"/>
    <mergeCell ref="A75:C76"/>
    <mergeCell ref="D75:F76"/>
    <mergeCell ref="G75:K76"/>
    <mergeCell ref="L75:AB76"/>
    <mergeCell ref="AC75:AF76"/>
    <mergeCell ref="AG75:AJ76"/>
    <mergeCell ref="A73:C74"/>
    <mergeCell ref="D73:F74"/>
    <mergeCell ref="G73:K74"/>
    <mergeCell ref="L73:AB74"/>
    <mergeCell ref="AC73:AF74"/>
    <mergeCell ref="AG73:AJ74"/>
    <mergeCell ref="A71:C72"/>
    <mergeCell ref="D71:F72"/>
    <mergeCell ref="G71:K72"/>
    <mergeCell ref="L71:AB72"/>
    <mergeCell ref="AC71:AF72"/>
    <mergeCell ref="AG71:AJ72"/>
    <mergeCell ref="A69:C70"/>
    <mergeCell ref="D69:F70"/>
    <mergeCell ref="G69:K70"/>
    <mergeCell ref="L69:AB70"/>
    <mergeCell ref="AC69:AF70"/>
    <mergeCell ref="AG69:AJ70"/>
    <mergeCell ref="A67:C68"/>
    <mergeCell ref="D67:F68"/>
    <mergeCell ref="G67:K68"/>
    <mergeCell ref="L67:AB68"/>
    <mergeCell ref="AC67:AF68"/>
    <mergeCell ref="AG67:AJ68"/>
    <mergeCell ref="A65:C66"/>
    <mergeCell ref="D65:F66"/>
    <mergeCell ref="G65:K66"/>
    <mergeCell ref="L65:AB66"/>
    <mergeCell ref="AC65:AF66"/>
    <mergeCell ref="AG65:AJ66"/>
    <mergeCell ref="AG57:AJ58"/>
    <mergeCell ref="A59:C60"/>
    <mergeCell ref="D59:F60"/>
    <mergeCell ref="G59:K60"/>
    <mergeCell ref="L59:AB60"/>
    <mergeCell ref="AC59:AF60"/>
    <mergeCell ref="AG59:AJ60"/>
    <mergeCell ref="L56:AB56"/>
    <mergeCell ref="A57:C58"/>
    <mergeCell ref="D57:F58"/>
    <mergeCell ref="G57:K58"/>
    <mergeCell ref="L57:AB58"/>
    <mergeCell ref="AZ37:BW38"/>
    <mergeCell ref="C36:AJ37"/>
    <mergeCell ref="C38:AJ40"/>
    <mergeCell ref="A42:AJ42"/>
    <mergeCell ref="C43:E43"/>
    <mergeCell ref="C44:E45"/>
    <mergeCell ref="A61:C62"/>
    <mergeCell ref="A56:C56"/>
    <mergeCell ref="A63:C64"/>
    <mergeCell ref="A52:B53"/>
    <mergeCell ref="C52:E53"/>
    <mergeCell ref="F52:AJ53"/>
    <mergeCell ref="A48:B49"/>
    <mergeCell ref="C48:E49"/>
    <mergeCell ref="F48:AJ49"/>
    <mergeCell ref="A50:B51"/>
    <mergeCell ref="C50:E51"/>
    <mergeCell ref="F50:AJ51"/>
    <mergeCell ref="L63:AB64"/>
    <mergeCell ref="AC63:AF64"/>
    <mergeCell ref="AG63:AJ64"/>
    <mergeCell ref="L61:AB62"/>
    <mergeCell ref="AC61:AF62"/>
    <mergeCell ref="AG61:AJ62"/>
    <mergeCell ref="G61:K62"/>
    <mergeCell ref="G63:K64"/>
    <mergeCell ref="G56:K56"/>
    <mergeCell ref="D61:F62"/>
    <mergeCell ref="D63:F64"/>
    <mergeCell ref="D56:F56"/>
    <mergeCell ref="AO35:AY36"/>
    <mergeCell ref="AO37:AY38"/>
    <mergeCell ref="M31:P32"/>
    <mergeCell ref="Q31:X32"/>
    <mergeCell ref="Y31:AB32"/>
    <mergeCell ref="AC31:AJ32"/>
    <mergeCell ref="A31:D32"/>
    <mergeCell ref="E31:L32"/>
    <mergeCell ref="F43:AJ43"/>
    <mergeCell ref="F44:AJ45"/>
    <mergeCell ref="A43:B43"/>
    <mergeCell ref="A44:B45"/>
    <mergeCell ref="A46:B47"/>
    <mergeCell ref="C46:E47"/>
    <mergeCell ref="F46:AJ47"/>
    <mergeCell ref="AC56:AF56"/>
    <mergeCell ref="AG56:AJ56"/>
    <mergeCell ref="AC57:AF58"/>
    <mergeCell ref="AZ33:BW34"/>
    <mergeCell ref="AZ35:BW36"/>
    <mergeCell ref="A23:D24"/>
    <mergeCell ref="E23:L24"/>
    <mergeCell ref="M23:P24"/>
    <mergeCell ref="Q23:X24"/>
    <mergeCell ref="Y23:AB24"/>
    <mergeCell ref="AC23:AJ24"/>
    <mergeCell ref="N19:R20"/>
    <mergeCell ref="S19:AJ20"/>
    <mergeCell ref="AO33:AY34"/>
    <mergeCell ref="M27:P28"/>
    <mergeCell ref="Q27:X28"/>
    <mergeCell ref="Y27:AB28"/>
    <mergeCell ref="AC27:AJ28"/>
    <mergeCell ref="A29:D30"/>
    <mergeCell ref="E29:L30"/>
    <mergeCell ref="M29:P30"/>
    <mergeCell ref="Q29:X30"/>
    <mergeCell ref="Y29:AB30"/>
    <mergeCell ref="AC29:AJ30"/>
    <mergeCell ref="A27:D28"/>
    <mergeCell ref="E27:L28"/>
    <mergeCell ref="A3:AJ6"/>
    <mergeCell ref="N13:R14"/>
    <mergeCell ref="S13:AJ14"/>
    <mergeCell ref="N15:R16"/>
    <mergeCell ref="S15:AJ16"/>
    <mergeCell ref="N17:R18"/>
    <mergeCell ref="S17:W18"/>
    <mergeCell ref="X17:AB18"/>
    <mergeCell ref="AC17:AJ18"/>
    <mergeCell ref="A10:AJ11"/>
  </mergeCells>
  <phoneticPr fontId="2"/>
  <dataValidations count="2">
    <dataValidation type="list" allowBlank="1" showInputMessage="1" showErrorMessage="1" sqref="A57:C58 A61:C104" xr:uid="{00000000-0002-0000-0100-000000000000}">
      <formula1>$AM$46:$AM$49</formula1>
    </dataValidation>
    <dataValidation type="list" allowBlank="1" showInputMessage="1" showErrorMessage="1" sqref="D56:F104" xr:uid="{00000000-0002-0000-0100-000001000000}">
      <formula1>$AW$54:$AW$55</formula1>
    </dataValidation>
  </dataValidations>
  <pageMargins left="0.7" right="0.7" top="0.75" bottom="0.75" header="0.3" footer="0.3"/>
  <pageSetup paperSize="9" scale="59" fitToHeight="0" orientation="portrait" r:id="rId1"/>
  <rowBreaks count="1" manualBreakCount="1">
    <brk id="53" max="35" man="1"/>
  </rowBreaks>
  <drawing r:id="rId2"/>
  <legacyDrawing r:id="rId3"/>
  <mc:AlternateContent xmlns:mc="http://schemas.openxmlformats.org/markup-compatibility/2006">
    <mc:Choice Requires="x14">
      <controls>
        <mc:AlternateContent xmlns:mc="http://schemas.openxmlformats.org/markup-compatibility/2006">
          <mc:Choice Requires="x14">
            <control shapeId="2052" r:id="rId4" name="Check Box 4">
              <controlPr locked="0" defaultSize="0" autoFill="0" autoLine="0" autoPict="0">
                <anchor moveWithCells="1">
                  <from>
                    <xdr:col>1</xdr:col>
                    <xdr:colOff>57150</xdr:colOff>
                    <xdr:row>34</xdr:row>
                    <xdr:rowOff>222250</xdr:rowOff>
                  </from>
                  <to>
                    <xdr:col>2</xdr:col>
                    <xdr:colOff>152400</xdr:colOff>
                    <xdr:row>36</xdr:row>
                    <xdr:rowOff>95250</xdr:rowOff>
                  </to>
                </anchor>
              </controlPr>
            </control>
          </mc:Choice>
        </mc:AlternateContent>
        <mc:AlternateContent xmlns:mc="http://schemas.openxmlformats.org/markup-compatibility/2006">
          <mc:Choice Requires="x14">
            <control shapeId="2053" r:id="rId5" name="Check Box 5">
              <controlPr locked="0" defaultSize="0" autoFill="0" autoLine="0" autoPict="0">
                <anchor moveWithCells="1">
                  <from>
                    <xdr:col>1</xdr:col>
                    <xdr:colOff>57150</xdr:colOff>
                    <xdr:row>36</xdr:row>
                    <xdr:rowOff>222250</xdr:rowOff>
                  </from>
                  <to>
                    <xdr:col>2</xdr:col>
                    <xdr:colOff>152400</xdr:colOff>
                    <xdr:row>38</xdr:row>
                    <xdr:rowOff>95250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41</vt:i4>
      </vt:variant>
    </vt:vector>
  </HeadingPairs>
  <TitlesOfParts>
    <vt:vector size="43" baseType="lpstr">
      <vt:lpstr>様式１－１及び請求書</vt:lpstr>
      <vt:lpstr>様式１－２（理由書）</vt:lpstr>
      <vt:lpstr>①</vt:lpstr>
      <vt:lpstr>①_②</vt:lpstr>
      <vt:lpstr>①_③</vt:lpstr>
      <vt:lpstr>②</vt:lpstr>
      <vt:lpstr>③</vt:lpstr>
      <vt:lpstr>④</vt:lpstr>
      <vt:lpstr>⑤</vt:lpstr>
      <vt:lpstr>'様式１－１及び請求書'!Print_Area</vt:lpstr>
      <vt:lpstr>'様式１－２（理由書）'!Print_Area</vt:lpstr>
      <vt:lpstr>サービス種別</vt:lpstr>
      <vt:lpstr>医療型児童発達支援</vt:lpstr>
      <vt:lpstr>医療型障害児入所施設</vt:lpstr>
      <vt:lpstr>感染症対策徹底①</vt:lpstr>
      <vt:lpstr>感染対策徹底</vt:lpstr>
      <vt:lpstr>居宅介護</vt:lpstr>
      <vt:lpstr>居宅訪問型児童発達支援</vt:lpstr>
      <vt:lpstr>共同生活援助_介護サービス包括型</vt:lpstr>
      <vt:lpstr>共同生活援助_外部サービス利用型</vt:lpstr>
      <vt:lpstr>共同生活援助_日中サービス支援型</vt:lpstr>
      <vt:lpstr>計画相談支援</vt:lpstr>
      <vt:lpstr>行動援護</vt:lpstr>
      <vt:lpstr>施設入所支援</vt:lpstr>
      <vt:lpstr>児童発達支援</vt:lpstr>
      <vt:lpstr>自立訓練_機能訓練</vt:lpstr>
      <vt:lpstr>自立訓練_生活訓練</vt:lpstr>
      <vt:lpstr>自立生活援助</vt:lpstr>
      <vt:lpstr>就労移行支援</vt:lpstr>
      <vt:lpstr>就労継続支援Ａ型</vt:lpstr>
      <vt:lpstr>就労継続支援Ｂ型</vt:lpstr>
      <vt:lpstr>就労定着支援</vt:lpstr>
      <vt:lpstr>重度訪問介護</vt:lpstr>
      <vt:lpstr>障害児相談支援</vt:lpstr>
      <vt:lpstr>生活介護</vt:lpstr>
      <vt:lpstr>短期入所</vt:lpstr>
      <vt:lpstr>地域移行支援</vt:lpstr>
      <vt:lpstr>地域定着支援</vt:lpstr>
      <vt:lpstr>同行援護</vt:lpstr>
      <vt:lpstr>福祉型障害児入所施設</vt:lpstr>
      <vt:lpstr>保育所等訪問支援</vt:lpstr>
      <vt:lpstr>放課後等デイサービス</vt:lpstr>
      <vt:lpstr>療養介護</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2024-02-04T02:39:12Z</dcterms:created>
  <dcterms:modified xsi:type="dcterms:W3CDTF">2024-02-20T12:22:50Z</dcterms:modified>
</cp:coreProperties>
</file>