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ksmst02\経営総務課経理担当\R5\1.庶務\照会\20240118【市町村課】公営企業に係る経営比較分析表（令和4年度決算）の分析等について\回答\"/>
    </mc:Choice>
  </mc:AlternateContent>
  <xr:revisionPtr revIDLastSave="0" documentId="13_ncr:1_{A009892E-EC04-415E-BFA4-5781481CE9B5}" xr6:coauthVersionLast="36" xr6:coauthVersionMax="36" xr10:uidLastSave="{00000000-0000-0000-0000-000000000000}"/>
  <workbookProtection workbookAlgorithmName="SHA-512" workbookHashValue="iIQL6TJHhHPfSVhQyIiToJyr3aKi0BaMDTrY2XaCnT9sMOUwQq2RQ0hoKYSWYRD0rfi99E8qQ8WujgcnXueltg==" workbookSaltValue="nrrcarrvSdJNVwo9pxISa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<sst xmlns="http://schemas.openxmlformats.org/spreadsheetml/2006/main" count="228" uniqueCount="115">
  <si>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</si>
  <si>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</si>
  <si>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</si>
  <si>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</si>
  <si>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</si>
  <si>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</si>
  <si>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</si>
  <si>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</si>
  <si>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</si>
  <si>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</si>
  <si>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</si>
  <si>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</si>
  <si>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</si>
  <si>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</si>
  <si>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</si>
  <si>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</si>
  <si>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</si>
  <si>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</si>
  <si>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</si>
  <si>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</si>
  <si>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</si>
  <si>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</si>
  <si>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</si>
  <si>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</si>
  <si>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</si>
  <si>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</si>
  <si>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</si>
  <si>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</si>
  <si>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</si>
  <si>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</si>
  <si>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</si>
  <si>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</si>
  <si>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</si>
  <si>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</si>
  <si>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</si>
  <si>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</si>
  <si>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</si>
  <si>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</si>
  <si>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</si>
  <si>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</si>
  <si>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</si>
  <si>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</si>
  <si>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</si>
  <si>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</si>
  <si>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</si>
  <si>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</si>
  <si>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</si>
  <si>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</si>
  <si>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</si>
  <si>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</si>
  <si>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</si>
  <si>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</si>
  <si>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</si>
  <si>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</si>
  <si>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</si>
  <si>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</si>
  <si>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</si>
  <si>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</si>
  <si>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</si>
  <si>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</si>
  <si>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</si>
  <si>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</si>
  <si>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</si>
  <si>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</si>
  <si>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</si>
  <si>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</si>
  <si>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</si>
  <si>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</si>
  <si>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</si>
  <si>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</si>
  <si>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</si>
  <si>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</si>
  <si>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</si>
  <si>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</si>
  <si>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</si>
  <si>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</si>
  <si>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</si>
  <si>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</si>
  <si>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</si>
  <si>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</si>
  <si>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</si>
  <si>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</si>
  <si>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</si>
  <si>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</si>
  <si>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</si>
  <si>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</si>
  <si>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</si>
  <si>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</si>
  <si>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</si>
  <si>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</si>
  <si>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</si>
  <si>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</si>
  <si>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</si>
  <si>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</si>
  <si>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</si>
  <si>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</si>
  <si>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</si>
  <si>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</si>
  <si>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</si>
  <si>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</si>
  <si>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</si>
  <si>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</si>
  <si>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</si>
  <si>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</si>
  <si>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</si>
  <si>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</si>
  <si>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</si>
  <si>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</si>
  <si>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</si>
  <si>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</si>
  <si>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</si>
  <si>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</si>
  <si>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・①有形固定資産減価償却率は佐千原浄水場の中央監視設備の更新が完了したため令和３年度よりも減少し、類似団体平均値よりも低い値となった。
・③管路更新率は、現在の経営状況では改良工事に投資できる資金が十分でなく、償却に見合った工事ができていないことに加え、施設の改良工事を優先して行っているため、類似団体平均値よりも低い値となった。また、同様の理由から②管路経年化率についても類似団体平均値よりも高い値となった。
・今後は、令和３年度より実施しているAIによる管路の劣化診断結果を基に、より効率的な更新を行っていく。</t>
    <rPh sb="14" eb="20">
      <t>サチハラジョウスイジョウ</t>
    </rPh>
    <rPh sb="21" eb="23">
      <t>チュウオウ</t>
    </rPh>
    <rPh sb="23" eb="25">
      <t>カンシ</t>
    </rPh>
    <rPh sb="25" eb="27">
      <t>セツビ</t>
    </rPh>
    <rPh sb="28" eb="30">
      <t>コウシン</t>
    </rPh>
    <rPh sb="31" eb="33">
      <t>カンリョウ</t>
    </rPh>
    <rPh sb="37" eb="39">
      <t>レイワ</t>
    </rPh>
    <rPh sb="40" eb="42">
      <t>ネンド</t>
    </rPh>
    <rPh sb="45" eb="47">
      <t>ゲンショウ</t>
    </rPh>
    <rPh sb="59" eb="60">
      <t>ヒク</t>
    </rPh>
    <rPh sb="61" eb="62">
      <t>アタイ</t>
    </rPh>
    <rPh sb="76" eb="78">
      <t>コウジ</t>
    </rPh>
    <rPh sb="79" eb="81">
      <t>トウシ</t>
    </rPh>
    <rPh sb="84" eb="86">
      <t>シキン</t>
    </rPh>
    <rPh sb="87" eb="89">
      <t>ジュウブン</t>
    </rPh>
    <rPh sb="93" eb="95">
      <t>ショウキャク</t>
    </rPh>
    <rPh sb="96" eb="98">
      <t>ミア</t>
    </rPh>
    <rPh sb="99" eb="101">
      <t>ジュウブン</t>
    </rPh>
    <rPh sb="112" eb="113">
      <t>クワ</t>
    </rPh>
    <rPh sb="115" eb="117">
      <t>ゲンザイ</t>
    </rPh>
    <rPh sb="135" eb="139">
      <t>ルイジダンタイ</t>
    </rPh>
    <rPh sb="145" eb="146">
      <t>タカ</t>
    </rPh>
    <rPh sb="159" eb="161">
      <t>リユウ</t>
    </rPh>
    <rPh sb="185" eb="186">
      <t>ヒク</t>
    </rPh>
    <rPh sb="197" eb="198">
      <t>タカ</t>
    </rPh>
    <rPh sb="207" eb="209">
      <t>コンゴ</t>
    </rPh>
    <rPh sb="211" eb="213">
      <t>レイワ</t>
    </rPh>
    <rPh sb="214" eb="216">
      <t>ネンド</t>
    </rPh>
    <rPh sb="218" eb="220">
      <t>ジッシ</t>
    </rPh>
    <rPh sb="229" eb="231">
      <t>カンロ</t>
    </rPh>
    <phoneticPr fontId="4"/>
  </si>
  <si>
    <t>・①経常収支比率は動力費や資産減耗費が増加したため令和３年度より低下し、１００％を超えてはいるが類似団体平均値より低くなっている。これは自己水源比率が高く水質も良好であるため費用が抑えられ⑥給水原価が類似団体平均値より低く、それらにより水道料金が低く設定されていることが要因と思われる。⑥給水原価についても①経常収支比率と同様の理由から令和３年度より増加した。⑤料金回収率は水道基本料金減免事業を実施したことにより１００％を下回り、類似団体平均値より低くなっている。
・④企業債残高対給水収益比率は類似団体平均値より高くなっている。これは低い水道料金設定のため給水収益が低いことが要因と思われる。企業債残高が増加したことに加え、給水収益が水道基本料金減免事業を実施したことにより減少したため、令和３年度より比率が増加した。今後も地震対策や老朽化対策などの事業が増加し、主たる財源として企業債の借入が必要となるため、企業債残高が適正な水準となるよう留意する必要がある。
・③流動比率については２００％を下回ってお
り、類似団体平均値よりも低い値を示している。
また、過年度未払金が増加したため、令和３年度よりも減少した。更なる減少とならないか今後も注視していく必要がある。
・⑦施設利用率は類似団体平均値よりも高く施設が効率的に稼動できていることがわかる。
・⑧有収率は漏水や赤水等が増加したため令和３年度よりも減少し、類似団体平均値よりも低い値となった。今後も管路の修繕工事や改良工事により、漏水による不明水減少に努めていく。</t>
    <rPh sb="9" eb="11">
      <t>ドウリョク</t>
    </rPh>
    <rPh sb="11" eb="12">
      <t>ヒ</t>
    </rPh>
    <rPh sb="13" eb="18">
      <t>シサンゲンモウヒ</t>
    </rPh>
    <rPh sb="19" eb="21">
      <t>ゾウカ</t>
    </rPh>
    <rPh sb="25" eb="27">
      <t>レイワ</t>
    </rPh>
    <rPh sb="28" eb="30">
      <t>ネンド</t>
    </rPh>
    <rPh sb="32" eb="34">
      <t>テイカ</t>
    </rPh>
    <rPh sb="41" eb="42">
      <t>コ</t>
    </rPh>
    <rPh sb="109" eb="110">
      <t>ヒク</t>
    </rPh>
    <rPh sb="168" eb="170">
      <t>レイワ</t>
    </rPh>
    <rPh sb="171" eb="173">
      <t>ネンド</t>
    </rPh>
    <rPh sb="175" eb="177">
      <t>ゾウカ</t>
    </rPh>
    <rPh sb="187" eb="189">
      <t>スイドウ</t>
    </rPh>
    <rPh sb="198" eb="200">
      <t>ジッシ</t>
    </rPh>
    <rPh sb="216" eb="223">
      <t>ルイジダンタイヘイキンチ</t>
    </rPh>
    <rPh sb="225" eb="226">
      <t>ヒク</t>
    </rPh>
    <rPh sb="290" eb="292">
      <t>ヨウイン</t>
    </rPh>
    <rPh sb="293" eb="294">
      <t>オモ</t>
    </rPh>
    <rPh sb="298" eb="301">
      <t>キギョウサイ</t>
    </rPh>
    <rPh sb="301" eb="303">
      <t>ザンダカ</t>
    </rPh>
    <rPh sb="304" eb="306">
      <t>ゾウカ</t>
    </rPh>
    <rPh sb="311" eb="312">
      <t>クワ</t>
    </rPh>
    <rPh sb="314" eb="316">
      <t>キュウスイ</t>
    </rPh>
    <rPh sb="316" eb="318">
      <t>シュウエキ</t>
    </rPh>
    <rPh sb="319" eb="321">
      <t>スイドウ</t>
    </rPh>
    <rPh sb="321" eb="329">
      <t>キホンリョウキンゲンメンジギョウ</t>
    </rPh>
    <rPh sb="330" eb="332">
      <t>ジッシ</t>
    </rPh>
    <rPh sb="339" eb="341">
      <t>ゲンショウ</t>
    </rPh>
    <rPh sb="346" eb="348">
      <t>レイワ</t>
    </rPh>
    <rPh sb="396" eb="398">
      <t>カリイレ</t>
    </rPh>
    <rPh sb="399" eb="401">
      <t>ヒツヨウ</t>
    </rPh>
    <rPh sb="482" eb="485">
      <t>カネンド</t>
    </rPh>
    <rPh sb="496" eb="498">
      <t>レイワ</t>
    </rPh>
    <rPh sb="584" eb="586">
      <t>ロウスイ</t>
    </rPh>
    <rPh sb="587" eb="588">
      <t>アカ</t>
    </rPh>
    <rPh sb="588" eb="589">
      <t>ミズ</t>
    </rPh>
    <rPh sb="589" eb="590">
      <t>トウ</t>
    </rPh>
    <rPh sb="591" eb="593">
      <t>ゾウカ</t>
    </rPh>
    <rPh sb="597" eb="599">
      <t>レイワ</t>
    </rPh>
    <rPh sb="600" eb="602">
      <t>ネンド</t>
    </rPh>
    <rPh sb="605" eb="607">
      <t>ゲンショウ</t>
    </rPh>
    <rPh sb="609" eb="611">
      <t>ルイジ</t>
    </rPh>
    <rPh sb="611" eb="613">
      <t>ダンタイ</t>
    </rPh>
    <rPh sb="613" eb="616">
      <t>ヘイキンチ</t>
    </rPh>
    <rPh sb="619" eb="620">
      <t>ヒク</t>
    </rPh>
    <rPh sb="621" eb="622">
      <t>アタイ</t>
    </rPh>
    <rPh sb="627" eb="629">
      <t>コンゴ</t>
    </rPh>
    <rPh sb="630" eb="632">
      <t>カンロ</t>
    </rPh>
    <rPh sb="633" eb="635">
      <t>シュウゼン</t>
    </rPh>
    <rPh sb="635" eb="637">
      <t>コウジ</t>
    </rPh>
    <rPh sb="638" eb="640">
      <t>カイリョウ</t>
    </rPh>
    <rPh sb="640" eb="642">
      <t>コウジ</t>
    </rPh>
    <rPh sb="646" eb="648">
      <t>ロウスイ</t>
    </rPh>
    <rPh sb="651" eb="653">
      <t>フメイ</t>
    </rPh>
    <rPh sb="653" eb="654">
      <t>スイ</t>
    </rPh>
    <rPh sb="654" eb="656">
      <t>ゲンショウ</t>
    </rPh>
    <rPh sb="657" eb="658">
      <t>ツト</t>
    </rPh>
    <phoneticPr fontId="4"/>
  </si>
  <si>
    <t>・固定資産の状況としては類似団体平均値と大きな差は無い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したがって、今後の設備投資を十分に行っていくために、令和4年度に見直した経営戦略を踏まえた投資や維持管理を行い経営改善を図っていく。また、毎年度経営戦略のモニタリングを行い経営の健全性等の確認をしていく。
・令和6年10月1日に料金改定が行われることが決定したが、今後も将来を見据えた事業の見直しや経費削減を継続し、持続可能な水道事業経営へと繋げていく。</t>
    <rPh sb="20" eb="21">
      <t>オオ</t>
    </rPh>
    <rPh sb="23" eb="24">
      <t>サ</t>
    </rPh>
    <rPh sb="25" eb="26">
      <t>ナ</t>
    </rPh>
    <rPh sb="47" eb="49">
      <t>シセツ</t>
    </rPh>
    <rPh sb="160" eb="162">
      <t>レイワ</t>
    </rPh>
    <rPh sb="166" eb="168">
      <t>ミナオ</t>
    </rPh>
    <rPh sb="248" eb="250">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</si>
</sst>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0.53</c:v>
                </c:pt>
                <c:pt idx="2">
                  <c:v>0.52</c:v>
                </c:pt>
                <c:pt idx="3">
                  <c:v>0.59</c:v>
                </c:pt>
                <c:pt idx="4">
                  <c:v>0.57999999999999996</c:v>
                </c:pt>
              </c:numCache>
            </c:numRef>
          </c:val>
          <c:extLst>
            <c:ext xmlns:c16="http://schemas.microsoft.com/office/drawing/2014/chart" uri="{C3380CC4-5D6E-409C-BE32-E72D297353CC}">
              <c16:uniqueId val="{00000000-68EE-45AE-9C1C-BF3E2C4EED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68EE-45AE-9C1C-BF3E2C4EED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66.540000000000006</c:v>
                </c:pt>
                <c:pt idx="1">
                  <c:v>66.8</c:v>
                </c:pt>
                <c:pt idx="2">
                  <c:v>65.36</c:v>
                </c:pt>
                <c:pt idx="3">
                  <c:v>65.599999999999994</c:v>
                </c:pt>
                <c:pt idx="4">
                  <c:v>65.040000000000006</c:v>
                </c:pt>
              </c:numCache>
            </c:numRef>
          </c:val>
          <c:extLst>
            <c:ext xmlns:c16="http://schemas.microsoft.com/office/drawing/2014/chart" uri="{C3380CC4-5D6E-409C-BE32-E72D297353CC}">
              <c16:uniqueId val="{00000000-E4DB-45AD-B209-8EFB18E94E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E4DB-45AD-B209-8EFB18E94E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91.39</c:v>
                </c:pt>
                <c:pt idx="1">
                  <c:v>91.05</c:v>
                </c:pt>
                <c:pt idx="2">
                  <c:v>92.06</c:v>
                </c:pt>
                <c:pt idx="3">
                  <c:v>92.06</c:v>
                </c:pt>
                <c:pt idx="4">
                  <c:v>91.57</c:v>
                </c:pt>
              </c:numCache>
            </c:numRef>
          </c:val>
          <c:extLst>
            <c:ext xmlns:c16="http://schemas.microsoft.com/office/drawing/2014/chart" uri="{C3380CC4-5D6E-409C-BE32-E72D297353CC}">
              <c16:uniqueId val="{00000000-8D68-4F85-90B4-E1D7DC5E02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D68-4F85-90B4-E1D7DC5E02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104.07</c:v>
                </c:pt>
                <c:pt idx="1">
                  <c:v>104.67</c:v>
                </c:pt>
                <c:pt idx="2">
                  <c:v>104.36</c:v>
                </c:pt>
                <c:pt idx="3">
                  <c:v>106.96</c:v>
                </c:pt>
                <c:pt idx="4">
                  <c:v>101.04</c:v>
                </c:pt>
              </c:numCache>
            </c:numRef>
          </c:val>
          <c:extLst>
            <c:ext xmlns:c16="http://schemas.microsoft.com/office/drawing/2014/chart" uri="{C3380CC4-5D6E-409C-BE32-E72D297353CC}">
              <c16:uniqueId val="{00000000-A58E-4832-B3D4-72D683317D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A58E-4832-B3D4-72D683317D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51.05</c:v>
                </c:pt>
                <c:pt idx="1">
                  <c:v>51.82</c:v>
                </c:pt>
                <c:pt idx="2">
                  <c:v>52.33</c:v>
                </c:pt>
                <c:pt idx="3">
                  <c:v>52.82</c:v>
                </c:pt>
                <c:pt idx="4">
                  <c:v>52.03</c:v>
                </c:pt>
              </c:numCache>
            </c:numRef>
          </c:val>
          <c:extLst>
            <c:ext xmlns:c16="http://schemas.microsoft.com/office/drawing/2014/chart" uri="{C3380CC4-5D6E-409C-BE32-E72D297353CC}">
              <c16:uniqueId val="{00000000-84D4-4F9E-9B30-A3DA37E08B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84D4-4F9E-9B30-A3DA37E08B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23.14</c:v>
                </c:pt>
                <c:pt idx="1">
                  <c:v>28.42</c:v>
                </c:pt>
                <c:pt idx="2">
                  <c:v>29.88</c:v>
                </c:pt>
                <c:pt idx="3">
                  <c:v>32.409999999999997</c:v>
                </c:pt>
                <c:pt idx="4">
                  <c:v>33.54</c:v>
                </c:pt>
              </c:numCache>
            </c:numRef>
          </c:val>
          <c:extLst>
            <c:ext xmlns:c16="http://schemas.microsoft.com/office/drawing/2014/chart" uri="{C3380CC4-5D6E-409C-BE32-E72D297353CC}">
              <c16:uniqueId val="{00000000-0BE3-41F4-B049-BE18B30208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0BE3-41F4-B049-BE18B30208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8-4FAE-8B6E-056C3C38E9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08-4FAE-8B6E-056C3C38E9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176.44</c:v>
                </c:pt>
                <c:pt idx="1">
                  <c:v>166.71</c:v>
                </c:pt>
                <c:pt idx="2">
                  <c:v>154.69</c:v>
                </c:pt>
                <c:pt idx="3">
                  <c:v>140.57</c:v>
                </c:pt>
                <c:pt idx="4">
                  <c:v>133.38</c:v>
                </c:pt>
              </c:numCache>
            </c:numRef>
          </c:val>
          <c:extLst>
            <c:ext xmlns:c16="http://schemas.microsoft.com/office/drawing/2014/chart" uri="{C3380CC4-5D6E-409C-BE32-E72D297353CC}">
              <c16:uniqueId val="{00000000-4FF0-4F8B-A986-4073C48070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4FF0-4F8B-A986-4073C48070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507.54</c:v>
                </c:pt>
                <c:pt idx="1">
                  <c:v>513.94000000000005</c:v>
                </c:pt>
                <c:pt idx="2">
                  <c:v>522.71</c:v>
                </c:pt>
                <c:pt idx="3">
                  <c:v>548.57000000000005</c:v>
                </c:pt>
                <c:pt idx="4">
                  <c:v>631.32000000000005</c:v>
                </c:pt>
              </c:numCache>
            </c:numRef>
          </c:val>
          <c:extLst>
            <c:ext xmlns:c16="http://schemas.microsoft.com/office/drawing/2014/chart" uri="{C3380CC4-5D6E-409C-BE32-E72D297353CC}">
              <c16:uniqueId val="{00000000-10F2-43C1-A5F7-7563D6862B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10F2-43C1-A5F7-7563D6862B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102.74</c:v>
                </c:pt>
                <c:pt idx="1">
                  <c:v>103.49</c:v>
                </c:pt>
                <c:pt idx="2">
                  <c:v>103.19</c:v>
                </c:pt>
                <c:pt idx="3">
                  <c:v>105.48</c:v>
                </c:pt>
                <c:pt idx="4">
                  <c:v>88.66</c:v>
                </c:pt>
              </c:numCache>
            </c:numRef>
          </c:val>
          <c:extLst>
            <c:ext xmlns:c16="http://schemas.microsoft.com/office/drawing/2014/chart" uri="{C3380CC4-5D6E-409C-BE32-E72D297353CC}">
              <c16:uniqueId val="{00000000-2A29-46A9-AF40-CCA3836E61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2A29-46A9-AF40-CCA3836E61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116.08</c:v>
                </c:pt>
                <c:pt idx="1">
                  <c:v>114.64</c:v>
                </c:pt>
                <c:pt idx="2">
                  <c:v>113.24</c:v>
                </c:pt>
                <c:pt idx="3">
                  <c:v>111.02</c:v>
                </c:pt>
                <c:pt idx="4">
                  <c:v>119.39</c:v>
                </c:pt>
              </c:numCache>
            </c:numRef>
          </c:val>
          <c:extLst>
            <c:ext xmlns:c16="http://schemas.microsoft.com/office/drawing/2014/chart" uri="{C3380CC4-5D6E-409C-BE32-E72D297353CC}">
              <c16:uniqueId val="{00000000-B7FA-4C5D-95CA-ECD541A843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B7FA-4C5D-95CA-ECD541A843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一宮市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380201</v>
      </c>
      <c r="AM8" s="45"/>
      <c r="AN8" s="45"/>
      <c r="AO8" s="45"/>
      <c r="AP8" s="45"/>
      <c r="AQ8" s="45"/>
      <c r="AR8" s="45"/>
      <c r="AS8" s="45"/>
      <c r="AT8" s="46">
        <f>データ!$S$6</f>
        <v>113.82</v>
      </c>
      <c r="AU8" s="47"/>
      <c r="AV8" s="47"/>
      <c r="AW8" s="47"/>
      <c r="AX8" s="47"/>
      <c r="AY8" s="47"/>
      <c r="AZ8" s="47"/>
      <c r="BA8" s="47"/>
      <c r="BB8" s="48">
        <f>データ!$T$6</f>
        <v>3340.37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48.37</v>
      </c>
      <c r="J10" s="47"/>
      <c r="K10" s="47"/>
      <c r="L10" s="47"/>
      <c r="M10" s="47"/>
      <c r="N10" s="47"/>
      <c r="O10" s="81"/>
      <c r="P10" s="48">
        <f>データ!$P$6</f>
        <v>99.98</v>
      </c>
      <c r="Q10" s="48"/>
      <c r="R10" s="48"/>
      <c r="S10" s="48"/>
      <c r="T10" s="48"/>
      <c r="U10" s="48"/>
      <c r="V10" s="48"/>
      <c r="W10" s="45">
        <f>データ!$Q$6</f>
        <v>1920</v>
      </c>
      <c r="X10" s="45"/>
      <c r="Y10" s="45"/>
      <c r="Z10" s="45"/>
      <c r="AA10" s="45"/>
      <c r="AB10" s="45"/>
      <c r="AC10" s="45"/>
      <c r="AD10" s="2"/>
      <c r="AE10" s="2"/>
      <c r="AF10" s="2"/>
      <c r="AG10" s="2"/>
      <c r="AH10" s="2"/>
      <c r="AI10" s="2"/>
      <c r="AJ10" s="2"/>
      <c r="AK10" s="2"/>
      <c r="AL10" s="45">
        <f>データ!$U$6</f>
        <v>379480</v>
      </c>
      <c r="AM10" s="45"/>
      <c r="AN10" s="45"/>
      <c r="AO10" s="45"/>
      <c r="AP10" s="45"/>
      <c r="AQ10" s="45"/>
      <c r="AR10" s="45"/>
      <c r="AS10" s="45"/>
      <c r="AT10" s="46">
        <f>データ!$V$6</f>
        <v>113.82</v>
      </c>
      <c r="AU10" s="47"/>
      <c r="AV10" s="47"/>
      <c r="AW10" s="47"/>
      <c r="AX10" s="47"/>
      <c r="AY10" s="47"/>
      <c r="AZ10" s="47"/>
      <c r="BA10" s="47"/>
      <c r="BB10" s="48">
        <f>データ!$W$6</f>
        <v>3334.04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kjJrx/dIhI6Lhkz66E/FSaBmTwGsliVyvmHDmZza/Z+cXBPN8mvA9Va4nUKMtkCpf84osEHRK1L0tVLykpfjg==" saltValue="yK5NzwsYUy7niH2kK9ws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232033</v>
      </c>
      <c r="D6" s="20">
        <f t="shared" si="3"/>
        <v>46</v>
      </c>
      <c r="E6" s="20">
        <f t="shared" si="3"/>
        <v>1</v>
      </c>
      <c r="F6" s="20">
        <f t="shared" si="3"/>
        <v>0</v>
      </c>
      <c r="G6" s="20">
        <f t="shared" si="3"/>
        <v>1</v>
      </c>
      <c r="H6" s="20" t="str">
        <f t="shared" si="3"/>
        <v>愛知県　一宮市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48.37</v>
      </c>
      <c r="P6" s="21">
        <f t="shared" si="3"/>
        <v>99.98</v>
      </c>
      <c r="Q6" s="21">
        <f t="shared" si="3"/>
        <v>1920</v>
      </c>
      <c r="R6" s="21">
        <f t="shared" si="3"/>
        <v>380201</v>
      </c>
      <c r="S6" s="21">
        <f t="shared" si="3"/>
        <v>113.82</v>
      </c>
      <c r="T6" s="21">
        <f t="shared" si="3"/>
        <v>3340.37</v>
      </c>
      <c r="U6" s="21">
        <f t="shared" si="3"/>
        <v>379480</v>
      </c>
      <c r="V6" s="21">
        <f t="shared" si="3"/>
        <v>113.82</v>
      </c>
      <c r="W6" s="21">
        <f t="shared" si="3"/>
        <v>3334.04</v>
      </c>
      <c r="X6" s="22">
        <f>IF(X7="",NA(),X7)</f>
        <v>104.07</v>
      </c>
      <c r="Y6" s="22">
        <f t="shared" ref="Y6:AG6" si="4">IF(Y7="",NA(),Y7)</f>
        <v>104.67</v>
      </c>
      <c r="Z6" s="22">
        <f t="shared" si="4"/>
        <v>104.36</v>
      </c>
      <c r="AA6" s="22">
        <f t="shared" si="4"/>
        <v>106.96</v>
      </c>
      <c r="AB6" s="22">
        <f t="shared" si="4"/>
        <v>101.04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176.44</v>
      </c>
      <c r="AU6" s="22">
        <f t="shared" ref="AU6:BC6" si="6">IF(AU7="",NA(),AU7)</f>
        <v>166.71</v>
      </c>
      <c r="AV6" s="22">
        <f t="shared" si="6"/>
        <v>154.69</v>
      </c>
      <c r="AW6" s="22">
        <f t="shared" si="6"/>
        <v>140.57</v>
      </c>
      <c r="AX6" s="22">
        <f t="shared" si="6"/>
        <v>133.38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507.54</v>
      </c>
      <c r="BF6" s="22">
        <f t="shared" ref="BF6:BN6" si="7">IF(BF7="",NA(),BF7)</f>
        <v>513.94000000000005</v>
      </c>
      <c r="BG6" s="22">
        <f t="shared" si="7"/>
        <v>522.71</v>
      </c>
      <c r="BH6" s="22">
        <f t="shared" si="7"/>
        <v>548.57000000000005</v>
      </c>
      <c r="BI6" s="22">
        <f t="shared" si="7"/>
        <v>631.32000000000005</v>
      </c>
      <c r="BJ6" s="22">
        <f t="shared" si="7"/>
        <v>255.12</v>
      </c>
      <c r="BK6" s="22">
        <f t="shared" si="7"/>
        <v>254.19</v>
      </c>
      <c r="BL6" s="22">
        <f t="shared" si="7"/>
        <v>259.56</v>
      </c>
      <c r="BM6" s="22">
        <f t="shared" si="7"/>
        <v>248.92</v>
      </c>
      <c r="BN6" s="22">
        <f t="shared" si="7"/>
        <v>251.26</v>
      </c>
      <c r="BO6" s="21" t="str">
        <f>IF(BO7="","",IF(BO7="-","【-】","【"&amp;SUBSTITUTE(TEXT(BO7,"#,##0.00"),"-","△")&amp;"】"))</f>
        <v>【268.07】</v>
      </c>
      <c r="BP6" s="22">
        <f>IF(BP7="",NA(),BP7)</f>
        <v>102.74</v>
      </c>
      <c r="BQ6" s="22">
        <f t="shared" ref="BQ6:BY6" si="8">IF(BQ7="",NA(),BQ7)</f>
        <v>103.49</v>
      </c>
      <c r="BR6" s="22">
        <f t="shared" si="8"/>
        <v>103.19</v>
      </c>
      <c r="BS6" s="22">
        <f t="shared" si="8"/>
        <v>105.48</v>
      </c>
      <c r="BT6" s="22">
        <f t="shared" si="8"/>
        <v>88.66</v>
      </c>
      <c r="BU6" s="22">
        <f t="shared" si="8"/>
        <v>109.12</v>
      </c>
      <c r="BV6" s="22">
        <f t="shared" si="8"/>
        <v>107.42</v>
      </c>
      <c r="BW6" s="22">
        <f t="shared" si="8"/>
        <v>105.07</v>
      </c>
      <c r="BX6" s="22">
        <f t="shared" si="8"/>
        <v>107.54</v>
      </c>
      <c r="BY6" s="22">
        <f t="shared" si="8"/>
        <v>101.93</v>
      </c>
      <c r="BZ6" s="21" t="str">
        <f>IF(BZ7="","",IF(BZ7="-","【-】","【"&amp;SUBSTITUTE(TEXT(BZ7,"#,##0.00"),"-","△")&amp;"】"))</f>
        <v>【97.47】</v>
      </c>
      <c r="CA6" s="22">
        <f>IF(CA7="",NA(),CA7)</f>
        <v>116.08</v>
      </c>
      <c r="CB6" s="22">
        <f t="shared" ref="CB6:CJ6" si="9">IF(CB7="",NA(),CB7)</f>
        <v>114.64</v>
      </c>
      <c r="CC6" s="22">
        <f t="shared" si="9"/>
        <v>113.24</v>
      </c>
      <c r="CD6" s="22">
        <f t="shared" si="9"/>
        <v>111.02</v>
      </c>
      <c r="CE6" s="22">
        <f t="shared" si="9"/>
        <v>119.39</v>
      </c>
      <c r="CF6" s="22">
        <f t="shared" si="9"/>
        <v>153.88</v>
      </c>
      <c r="CG6" s="22">
        <f t="shared" si="9"/>
        <v>157.19</v>
      </c>
      <c r="CH6" s="22">
        <f t="shared" si="9"/>
        <v>153.71</v>
      </c>
      <c r="CI6" s="22">
        <f t="shared" si="9"/>
        <v>155.9</v>
      </c>
      <c r="CJ6" s="22">
        <f t="shared" si="9"/>
        <v>162.47</v>
      </c>
      <c r="CK6" s="21" t="str">
        <f>IF(CK7="","",IF(CK7="-","【-】","【"&amp;SUBSTITUTE(TEXT(CK7,"#,##0.00"),"-","△")&amp;"】"))</f>
        <v>【174.75】</v>
      </c>
      <c r="CL6" s="22">
        <f>IF(CL7="",NA(),CL7)</f>
        <v>66.540000000000006</v>
      </c>
      <c r="CM6" s="22">
        <f t="shared" ref="CM6:CU6" si="10">IF(CM7="",NA(),CM7)</f>
        <v>66.8</v>
      </c>
      <c r="CN6" s="22">
        <f t="shared" si="10"/>
        <v>65.36</v>
      </c>
      <c r="CO6" s="22">
        <f t="shared" si="10"/>
        <v>65.599999999999994</v>
      </c>
      <c r="CP6" s="22">
        <f t="shared" si="10"/>
        <v>65.040000000000006</v>
      </c>
      <c r="CQ6" s="22">
        <f t="shared" si="10"/>
        <v>63.53</v>
      </c>
      <c r="CR6" s="22">
        <f t="shared" si="10"/>
        <v>63.16</v>
      </c>
      <c r="CS6" s="22">
        <f t="shared" si="10"/>
        <v>64.41</v>
      </c>
      <c r="CT6" s="22">
        <f t="shared" si="10"/>
        <v>64.11</v>
      </c>
      <c r="CU6" s="22">
        <f t="shared" si="10"/>
        <v>63.81</v>
      </c>
      <c r="CV6" s="21" t="str">
        <f>IF(CV7="","",IF(CV7="-","【-】","【"&amp;SUBSTITUTE(TEXT(CV7,"#,##0.00"),"-","△")&amp;"】"))</f>
        <v>【59.97】</v>
      </c>
      <c r="CW6" s="22">
        <f>IF(CW7="",NA(),CW7)</f>
        <v>91.39</v>
      </c>
      <c r="CX6" s="22">
        <f t="shared" ref="CX6:DF6" si="11">IF(CX7="",NA(),CX7)</f>
        <v>91.05</v>
      </c>
      <c r="CY6" s="22">
        <f t="shared" si="11"/>
        <v>92.06</v>
      </c>
      <c r="CZ6" s="22">
        <f t="shared" si="11"/>
        <v>92.06</v>
      </c>
      <c r="DA6" s="22">
        <f t="shared" si="11"/>
        <v>91.57</v>
      </c>
      <c r="DB6" s="22">
        <f t="shared" si="11"/>
        <v>91.58</v>
      </c>
      <c r="DC6" s="22">
        <f t="shared" si="11"/>
        <v>91.48</v>
      </c>
      <c r="DD6" s="22">
        <f t="shared" si="11"/>
        <v>91.64</v>
      </c>
      <c r="DE6" s="22">
        <f t="shared" si="11"/>
        <v>92.09</v>
      </c>
      <c r="DF6" s="22">
        <f t="shared" si="11"/>
        <v>91.76</v>
      </c>
      <c r="DG6" s="21" t="str">
        <f>IF(DG7="","",IF(DG7="-","【-】","【"&amp;SUBSTITUTE(TEXT(DG7,"#,##0.00"),"-","△")&amp;"】"))</f>
        <v>【89.76】</v>
      </c>
      <c r="DH6" s="22">
        <f>IF(DH7="",NA(),DH7)</f>
        <v>51.05</v>
      </c>
      <c r="DI6" s="22">
        <f t="shared" ref="DI6:DQ6" si="12">IF(DI7="",NA(),DI7)</f>
        <v>51.82</v>
      </c>
      <c r="DJ6" s="22">
        <f t="shared" si="12"/>
        <v>52.33</v>
      </c>
      <c r="DK6" s="22">
        <f t="shared" si="12"/>
        <v>52.82</v>
      </c>
      <c r="DL6" s="22">
        <f t="shared" si="12"/>
        <v>52.03</v>
      </c>
      <c r="DM6" s="22">
        <f t="shared" si="12"/>
        <v>50.41</v>
      </c>
      <c r="DN6" s="22">
        <f t="shared" si="12"/>
        <v>51.13</v>
      </c>
      <c r="DO6" s="22">
        <f t="shared" si="12"/>
        <v>51.62</v>
      </c>
      <c r="DP6" s="22">
        <f t="shared" si="12"/>
        <v>52.16</v>
      </c>
      <c r="DQ6" s="22">
        <f t="shared" si="12"/>
        <v>52.59</v>
      </c>
      <c r="DR6" s="21" t="str">
        <f>IF(DR7="","",IF(DR7="-","【-】","【"&amp;SUBSTITUTE(TEXT(DR7,"#,##0.00"),"-","△")&amp;"】"))</f>
        <v>【51.51】</v>
      </c>
      <c r="DS6" s="22">
        <f>IF(DS7="",NA(),DS7)</f>
        <v>23.14</v>
      </c>
      <c r="DT6" s="22">
        <f t="shared" ref="DT6:EB6" si="13">IF(DT7="",NA(),DT7)</f>
        <v>28.42</v>
      </c>
      <c r="DU6" s="22">
        <f t="shared" si="13"/>
        <v>29.88</v>
      </c>
      <c r="DV6" s="22">
        <f t="shared" si="13"/>
        <v>32.409999999999997</v>
      </c>
      <c r="DW6" s="22">
        <f t="shared" si="13"/>
        <v>33.54</v>
      </c>
      <c r="DX6" s="22">
        <f t="shared" si="13"/>
        <v>20.36</v>
      </c>
      <c r="DY6" s="22">
        <f t="shared" si="13"/>
        <v>22.41</v>
      </c>
      <c r="DZ6" s="22">
        <f t="shared" si="13"/>
        <v>23.68</v>
      </c>
      <c r="EA6" s="22">
        <f t="shared" si="13"/>
        <v>25.76</v>
      </c>
      <c r="EB6" s="22">
        <f t="shared" si="13"/>
        <v>27.51</v>
      </c>
      <c r="EC6" s="21" t="str">
        <f>IF(EC7="","",IF(EC7="-","【-】","【"&amp;SUBSTITUTE(TEXT(EC7,"#,##0.00"),"-","△")&amp;"】"))</f>
        <v>【23.75】</v>
      </c>
      <c r="ED6" s="22">
        <f>IF(ED7="",NA(),ED7)</f>
        <v>0.57999999999999996</v>
      </c>
      <c r="EE6" s="22">
        <f t="shared" ref="EE6:EM6" si="14">IF(EE7="",NA(),EE7)</f>
        <v>0.53</v>
      </c>
      <c r="EF6" s="22">
        <f t="shared" si="14"/>
        <v>0.52</v>
      </c>
      <c r="EG6" s="22">
        <f t="shared" si="14"/>
        <v>0.59</v>
      </c>
      <c r="EH6" s="22">
        <f t="shared" si="14"/>
        <v>0.57999999999999996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232033</v>
      </c>
      <c r="D7" s="24">
        <v>46</v>
      </c>
      <c r="E7" s="24">
        <v>1</v>
      </c>
      <c r="F7" s="24">
        <v>0</v>
      </c>
      <c r="G7" s="24">
        <v>1</v>
      </c>
      <c r="H7" s="24" t="s">
        <v>93</v>
      </c>
      <c r="I7" s="24" t="s">
        <v>94</v>
      </c>
      <c r="J7" s="24" t="s">
        <v>95</v>
      </c>
      <c r="K7" s="24" t="s">
        <v>96</v>
      </c>
      <c r="L7" s="24" t="s">
        <v>97</v>
      </c>
      <c r="M7" s="24" t="s">
        <v>98</v>
      </c>
      <c r="N7" s="25" t="s">
        <v>99</v>
      </c>
      <c r="O7" s="25">
        <v>48.37</v>
      </c>
      <c r="P7" s="25">
        <v>99.98</v>
      </c>
      <c r="Q7" s="25">
        <v>1920</v>
      </c>
      <c r="R7" s="25">
        <v>380201</v>
      </c>
      <c r="S7" s="25">
        <v>113.82</v>
      </c>
      <c r="T7" s="25">
        <v>3340.37</v>
      </c>
      <c r="U7" s="25">
        <v>379480</v>
      </c>
      <c r="V7" s="25">
        <v>113.82</v>
      </c>
      <c r="W7" s="25">
        <v>3334.04</v>
      </c>
      <c r="X7" s="25">
        <v>104.07</v>
      </c>
      <c r="Y7" s="25">
        <v>104.67</v>
      </c>
      <c r="Z7" s="25">
        <v>104.36</v>
      </c>
      <c r="AA7" s="25">
        <v>106.96</v>
      </c>
      <c r="AB7" s="25">
        <v>101.04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176.44</v>
      </c>
      <c r="AU7" s="25">
        <v>166.71</v>
      </c>
      <c r="AV7" s="25">
        <v>154.69</v>
      </c>
      <c r="AW7" s="25">
        <v>140.57</v>
      </c>
      <c r="AX7" s="25">
        <v>133.38</v>
      </c>
      <c r="AY7" s="25">
        <v>258.22000000000003</v>
      </c>
      <c r="AZ7" s="25">
        <v>250.03</v>
      </c>
      <c r="BA7" s="25">
        <v>239.45</v>
      </c>
      <c r="BB7" s="25">
        <v>246.01</v>
      </c>
      <c r="BC7" s="25">
        <v>228.89</v>
      </c>
      <c r="BD7" s="25">
        <v>252.29</v>
      </c>
      <c r="BE7" s="25">
        <v>507.54</v>
      </c>
      <c r="BF7" s="25">
        <v>513.94000000000005</v>
      </c>
      <c r="BG7" s="25">
        <v>522.71</v>
      </c>
      <c r="BH7" s="25">
        <v>548.57000000000005</v>
      </c>
      <c r="BI7" s="25">
        <v>631.32000000000005</v>
      </c>
      <c r="BJ7" s="25">
        <v>255.12</v>
      </c>
      <c r="BK7" s="25">
        <v>254.19</v>
      </c>
      <c r="BL7" s="25">
        <v>259.56</v>
      </c>
      <c r="BM7" s="25">
        <v>248.92</v>
      </c>
      <c r="BN7" s="25">
        <v>251.26</v>
      </c>
      <c r="BO7" s="25">
        <v>268.07</v>
      </c>
      <c r="BP7" s="25">
        <v>102.74</v>
      </c>
      <c r="BQ7" s="25">
        <v>103.49</v>
      </c>
      <c r="BR7" s="25">
        <v>103.19</v>
      </c>
      <c r="BS7" s="25">
        <v>105.48</v>
      </c>
      <c r="BT7" s="25">
        <v>88.66</v>
      </c>
      <c r="BU7" s="25">
        <v>109.12</v>
      </c>
      <c r="BV7" s="25">
        <v>107.42</v>
      </c>
      <c r="BW7" s="25">
        <v>105.07</v>
      </c>
      <c r="BX7" s="25">
        <v>107.54</v>
      </c>
      <c r="BY7" s="25">
        <v>101.93</v>
      </c>
      <c r="BZ7" s="25">
        <v>97.47</v>
      </c>
      <c r="CA7" s="25">
        <v>116.08</v>
      </c>
      <c r="CB7" s="25">
        <v>114.64</v>
      </c>
      <c r="CC7" s="25">
        <v>113.24</v>
      </c>
      <c r="CD7" s="25">
        <v>111.02</v>
      </c>
      <c r="CE7" s="25">
        <v>119.39</v>
      </c>
      <c r="CF7" s="25">
        <v>153.88</v>
      </c>
      <c r="CG7" s="25">
        <v>157.19</v>
      </c>
      <c r="CH7" s="25">
        <v>153.71</v>
      </c>
      <c r="CI7" s="25">
        <v>155.9</v>
      </c>
      <c r="CJ7" s="25">
        <v>162.47</v>
      </c>
      <c r="CK7" s="25">
        <v>174.75</v>
      </c>
      <c r="CL7" s="25">
        <v>66.540000000000006</v>
      </c>
      <c r="CM7" s="25">
        <v>66.8</v>
      </c>
      <c r="CN7" s="25">
        <v>65.36</v>
      </c>
      <c r="CO7" s="25">
        <v>65.599999999999994</v>
      </c>
      <c r="CP7" s="25">
        <v>65.040000000000006</v>
      </c>
      <c r="CQ7" s="25">
        <v>63.53</v>
      </c>
      <c r="CR7" s="25">
        <v>63.16</v>
      </c>
      <c r="CS7" s="25">
        <v>64.41</v>
      </c>
      <c r="CT7" s="25">
        <v>64.11</v>
      </c>
      <c r="CU7" s="25">
        <v>63.81</v>
      </c>
      <c r="CV7" s="25">
        <v>59.97</v>
      </c>
      <c r="CW7" s="25">
        <v>91.39</v>
      </c>
      <c r="CX7" s="25">
        <v>91.05</v>
      </c>
      <c r="CY7" s="25">
        <v>92.06</v>
      </c>
      <c r="CZ7" s="25">
        <v>92.06</v>
      </c>
      <c r="DA7" s="25">
        <v>91.57</v>
      </c>
      <c r="DB7" s="25">
        <v>91.58</v>
      </c>
      <c r="DC7" s="25">
        <v>91.48</v>
      </c>
      <c r="DD7" s="25">
        <v>91.64</v>
      </c>
      <c r="DE7" s="25">
        <v>92.09</v>
      </c>
      <c r="DF7" s="25">
        <v>91.76</v>
      </c>
      <c r="DG7" s="25">
        <v>89.76</v>
      </c>
      <c r="DH7" s="25">
        <v>51.05</v>
      </c>
      <c r="DI7" s="25">
        <v>51.82</v>
      </c>
      <c r="DJ7" s="25">
        <v>52.33</v>
      </c>
      <c r="DK7" s="25">
        <v>52.82</v>
      </c>
      <c r="DL7" s="25">
        <v>52.03</v>
      </c>
      <c r="DM7" s="25">
        <v>50.41</v>
      </c>
      <c r="DN7" s="25">
        <v>51.13</v>
      </c>
      <c r="DO7" s="25">
        <v>51.62</v>
      </c>
      <c r="DP7" s="25">
        <v>52.16</v>
      </c>
      <c r="DQ7" s="25">
        <v>52.59</v>
      </c>
      <c r="DR7" s="25">
        <v>51.51</v>
      </c>
      <c r="DS7" s="25">
        <v>23.14</v>
      </c>
      <c r="DT7" s="25">
        <v>28.42</v>
      </c>
      <c r="DU7" s="25">
        <v>29.88</v>
      </c>
      <c r="DV7" s="25">
        <v>32.409999999999997</v>
      </c>
      <c r="DW7" s="25">
        <v>33.54</v>
      </c>
      <c r="DX7" s="25">
        <v>20.36</v>
      </c>
      <c r="DY7" s="25">
        <v>22.41</v>
      </c>
      <c r="DZ7" s="25">
        <v>23.68</v>
      </c>
      <c r="EA7" s="25">
        <v>25.76</v>
      </c>
      <c r="EB7" s="25">
        <v>27.51</v>
      </c>
      <c r="EC7" s="25">
        <v>23.75</v>
      </c>
      <c r="ED7" s="25">
        <v>0.57999999999999996</v>
      </c>
      <c r="EE7" s="25">
        <v>0.53</v>
      </c>
      <c r="EF7" s="25">
        <v>0.52</v>
      </c>
      <c r="EG7" s="25">
        <v>0.59</v>
      </c>
      <c r="EH7" s="25">
        <v>0.57999999999999996</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2024-01-30T01:12:06Z</cp:lastPrinted>
  <dcterms:created xsi:type="dcterms:W3CDTF">2023-12-05T00:55:33Z</dcterms:created>
  <dcterms:modified xsi:type="dcterms:W3CDTF">2024-02-06T11:33:40Z</dcterms:modified>
  <cp:category/>
</cp:coreProperties>
</file>