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4　一宮市\"/>
    </mc:Choice>
  </mc:AlternateContent>
  <xr:revisionPtr revIDLastSave="0" documentId="13_ncr:1_{AA773D7A-3A0F-4D49-B014-0996649DC4D4}" xr6:coauthVersionLast="47" xr6:coauthVersionMax="47" xr10:uidLastSave="{00000000-0000-0000-0000-000000000000}"/>
  <workbookProtection workbookAlgorithmName="SHA-512" workbookHashValue="4DVoiK9naT7R85mkqYUYsMDdWlhKjrVN/hP3RI6N7jnlgA2zQgO9JEI9vHYJV9bFIsrpmcQVrepaHAXVRkEXsQ==" workbookSaltValue="GLAzqNMM2JZ3wtUzU8S0G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T10" i="4"/>
  <c r="AL10" i="4"/>
  <c r="BB8" i="4"/>
  <c r="AD8" i="4"/>
  <c r="P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<sst xmlns="http://schemas.openxmlformats.org/spreadsheetml/2006/main" count="231" uniqueCount="116">
  <si>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</si>
  <si>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</si>
  <si>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</si>
  <si>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</si>
  <si>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</si>
  <si>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</si>
  <si>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</si>
  <si>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</si>
  <si>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</si>
  <si>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</si>
  <si>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</si>
  <si>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</si>
  <si>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</si>
  <si>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</si>
  <si>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</si>
  <si>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</si>
  <si>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</si>
  <si>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</si>
  <si>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</si>
  <si>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</si>
  <si>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</si>
  <si>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</si>
  <si>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</si>
  <si>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</si>
  <si>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</si>
  <si>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</si>
  <si>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</si>
  <si>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</si>
  <si>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</si>
  <si>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</si>
  <si>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</si>
  <si>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</si>
  <si>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</si>
  <si>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</si>
  <si>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</si>
  <si>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</si>
  <si>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</si>
  <si>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</si>
  <si>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</si>
  <si>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</si>
  <si>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</si>
  <si>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</si>
  <si>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</si>
  <si>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</si>
  <si>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</si>
  <si>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</si>
  <si>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</si>
  <si>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</si>
  <si>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</si>
  <si>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</si>
  <si>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</si>
  <si>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</si>
  <si>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</si>
  <si>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</si>
  <si>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</si>
  <si>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</si>
  <si>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</si>
  <si>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</si>
  <si>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</si>
  <si>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</si>
  <si>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</si>
  <si>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</si>
  <si>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</si>
  <si>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</si>
  <si>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</si>
  <si>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</si>
  <si>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</si>
  <si>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</si>
  <si>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</si>
  <si>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</si>
  <si>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</si>
  <si>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</si>
  <si>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</si>
  <si>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</si>
  <si>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</si>
  <si>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</si>
  <si>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</si>
  <si>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</si>
  <si>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</si>
  <si>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</si>
  <si>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</si>
  <si>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</si>
  <si>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</si>
  <si>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</si>
  <si>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</si>
  <si>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</si>
  <si>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</si>
  <si>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</si>
  <si>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</si>
  <si>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</si>
  <si>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</si>
  <si>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</si>
  <si>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</si>
  <si>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</si>
  <si>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</si>
  <si>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</si>
  <si>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</si>
  <si>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</si>
  <si>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</si>
  <si>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</si>
  <si>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</si>
  <si>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</si>
  <si>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</si>
  <si>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</si>
  <si>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</si>
  <si>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</si>
  <si>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</si>
  <si>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</si>
  <si>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</si>
  <si>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</si>
  <si>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</si>
  <si>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</si>
  <si>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</si>
  <si>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渠老朽化率については、下水道事業の開始がかなり早く、償却が進むとともに老朽化も進行し、類似団体平均値に比べ老朽化した資産の割合が高くなっている。③管渠改善率は前年度に比べ、改良・更新延長が増加したことで上昇し、類似団体平均値を上回った。今後も改築更新に重点を置き、管渠の長寿命化を図っていく。</t>
    <rPh sb="130" eb="132">
      <t>ウワマワ</t>
    </rPh>
    <phoneticPr fontId="4"/>
  </si>
  <si>
    <t>・①経常収支比率は、下水道使用料の減少や、燃料費高騰による動力費の増加等により令和３年度より低下し、類似団体平均値よりも低い状態となっている。
・⑤経費回収率は、汚水処理に係る企業債利息が減少したものの、工場廃液の減等で下水道使用料がそれ以上に減少したことにより令和３年度より低下し類似団体平均値と大幅に乖離しているが、②累積欠損比率では欠損金は発生していない。このことから、一般会計からの基準外繰入金（汚水処理に係る資本費）に依存をしている状態であると考えられる。
・⑧水洗化率は接続戸数の増加で前年度に比べ上昇しているが、類似団体平均値と比べ大きく下回っている。
・①⑤⑧を改善させるため未接続世帯への戸別訪問等を行い、下水道接続の推進強化を続け有収水量を増加させることが重要である。
・③流動比率は、工事費等の減少による未払金の減少以上に預金が減少したこと等により、100％を下回った。
・④企業債残高対事業規模比率は、新規の借入額よりも償還額が多かったため企業債残高が減少し、対前年度比で改善はされたものの、依然として類似団体平均値を大きく上回っている。
・⑦施設利用率が前年度より上昇したが、類似団体平均値より下回っている。単独公共下水道区域の排水量が減少しており、処理能力の見直しをする必要があることから、県の流域下水道との統合（広域化）やダウンサイジングを進めていく。</t>
    <rPh sb="10" eb="13">
      <t>ゲスイドウ</t>
    </rPh>
    <rPh sb="13" eb="16">
      <t>シヨウリョウ</t>
    </rPh>
    <rPh sb="17" eb="19">
      <t>ゲンショウ</t>
    </rPh>
    <rPh sb="21" eb="24">
      <t>ネンリョウヒ</t>
    </rPh>
    <rPh sb="24" eb="26">
      <t>コウトウ</t>
    </rPh>
    <rPh sb="29" eb="31">
      <t>ドウリョク</t>
    </rPh>
    <rPh sb="31" eb="32">
      <t>ヒ</t>
    </rPh>
    <rPh sb="33" eb="35">
      <t>ゾウカ</t>
    </rPh>
    <rPh sb="35" eb="36">
      <t>トウ</t>
    </rPh>
    <rPh sb="39" eb="41">
      <t>レイワ</t>
    </rPh>
    <rPh sb="42" eb="44">
      <t>ネンド</t>
    </rPh>
    <rPh sb="46" eb="48">
      <t>テイカ</t>
    </rPh>
    <rPh sb="88" eb="90">
      <t>キギョウ</t>
    </rPh>
    <rPh sb="90" eb="91">
      <t>サイ</t>
    </rPh>
    <rPh sb="91" eb="93">
      <t>リソク</t>
    </rPh>
    <rPh sb="94" eb="96">
      <t>ゲンショウ</t>
    </rPh>
    <rPh sb="102" eb="104">
      <t>コウジョウ</t>
    </rPh>
    <rPh sb="104" eb="106">
      <t>ハイエキ</t>
    </rPh>
    <rPh sb="107" eb="108">
      <t>ゲン</t>
    </rPh>
    <rPh sb="108" eb="109">
      <t>トウ</t>
    </rPh>
    <rPh sb="110" eb="113">
      <t>ゲスイドウ</t>
    </rPh>
    <rPh sb="113" eb="116">
      <t>シヨウリョウ</t>
    </rPh>
    <rPh sb="119" eb="121">
      <t>イジョウ</t>
    </rPh>
    <rPh sb="122" eb="124">
      <t>ゲンショウ</t>
    </rPh>
    <rPh sb="131" eb="133">
      <t>レイワ</t>
    </rPh>
    <rPh sb="134" eb="136">
      <t>ネンド</t>
    </rPh>
    <rPh sb="138" eb="140">
      <t>テイカ</t>
    </rPh>
    <rPh sb="347" eb="349">
      <t>リュウドウ</t>
    </rPh>
    <rPh sb="349" eb="351">
      <t>ヒリツ</t>
    </rPh>
    <rPh sb="353" eb="355">
      <t>コウジ</t>
    </rPh>
    <rPh sb="355" eb="356">
      <t>ヒ</t>
    </rPh>
    <rPh sb="356" eb="357">
      <t>トウ</t>
    </rPh>
    <rPh sb="358" eb="360">
      <t>ゲンショウ</t>
    </rPh>
    <rPh sb="363" eb="365">
      <t>ミバライ</t>
    </rPh>
    <rPh sb="365" eb="366">
      <t>キン</t>
    </rPh>
    <rPh sb="367" eb="368">
      <t>ゲン</t>
    </rPh>
    <rPh sb="368" eb="369">
      <t>ショウ</t>
    </rPh>
    <rPh sb="369" eb="371">
      <t>イジョウ</t>
    </rPh>
    <rPh sb="372" eb="374">
      <t>ヨキン</t>
    </rPh>
    <rPh sb="375" eb="377">
      <t>ゲンショウ</t>
    </rPh>
    <rPh sb="381" eb="382">
      <t>トウ</t>
    </rPh>
    <rPh sb="391" eb="393">
      <t>シタマワ</t>
    </rPh>
    <rPh sb="495" eb="497">
      <t>ジョウショウ</t>
    </rPh>
    <phoneticPr fontId="4"/>
  </si>
  <si>
    <t>・単独公共下水道区域と流域下水道区域の２種類の区域があり、単独公共下水道区域では主に施設や管渠の改築更新、流域下水道区域では主に整備計画に基づく管布設等の投資を行ってきた。
・支払利息の減少等で費用が減少したものの、一般会計からの繰入金や下水道使用料が減少したこと等により、経常収支比率や経費回収率は低下し、いずれの数値も依然として類似団体平均値を下回っている。引き続き、区域内での下水道への接続を推進することにより収入の増加を目指すとともに、令和4年度に見直した経営戦略を踏まえた投資や維持管理を行い経営改善を図っていく。また、毎年度経営戦略のモニタリングを行い経営の健全性等の確認をしていく。
・令和6年10月1日に使用料改定が行われることが決定したが、今後も将来を見据えた事業の見直しや経費削減を継続し、持続可能な下水道事業経営へと繋げていく。</t>
    <rPh sb="88" eb="90">
      <t>シハライ</t>
    </rPh>
    <rPh sb="90" eb="92">
      <t>リソク</t>
    </rPh>
    <rPh sb="93" eb="95">
      <t>ゲンショウ</t>
    </rPh>
    <rPh sb="95" eb="96">
      <t>トウ</t>
    </rPh>
    <rPh sb="97" eb="99">
      <t>ヒヨウ</t>
    </rPh>
    <rPh sb="100" eb="102">
      <t>ゲンショウ</t>
    </rPh>
    <rPh sb="108" eb="110">
      <t>イッパン</t>
    </rPh>
    <rPh sb="110" eb="112">
      <t>カイケイ</t>
    </rPh>
    <rPh sb="115" eb="117">
      <t>クリイレ</t>
    </rPh>
    <rPh sb="117" eb="118">
      <t>キン</t>
    </rPh>
    <rPh sb="119" eb="122">
      <t>ゲスイドウ</t>
    </rPh>
    <rPh sb="122" eb="124">
      <t>シヨウ</t>
    </rPh>
    <rPh sb="124" eb="125">
      <t>リョウ</t>
    </rPh>
    <rPh sb="126" eb="128">
      <t>ゲンショウ</t>
    </rPh>
    <rPh sb="132" eb="133">
      <t>トウ</t>
    </rPh>
    <rPh sb="222" eb="224">
      <t>レイワ</t>
    </rPh>
    <rPh sb="225" eb="227">
      <t>ネンド</t>
    </rPh>
    <rPh sb="228" eb="230">
      <t>ミナオ</t>
    </rPh>
    <rPh sb="300" eb="302">
      <t>レイワ</t>
    </rPh>
    <rPh sb="303" eb="304">
      <t>ネン</t>
    </rPh>
    <rPh sb="306" eb="307">
      <t>ガツ</t>
    </rPh>
    <rPh sb="308" eb="309">
      <t>ニチ</t>
    </rPh>
    <rPh sb="310" eb="313">
      <t>シヨウリョウ</t>
    </rPh>
    <rPh sb="313" eb="315">
      <t>カイテイ</t>
    </rPh>
    <rPh sb="316" eb="317">
      <t>オコナ</t>
    </rPh>
    <rPh sb="323" eb="325">
      <t>ケッテイ</t>
    </rPh>
    <rPh sb="360" eb="36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</si>
</sst>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0.08</c:v>
                </c:pt>
                <c:pt idx="1">
                  <c:v>0.11</c:v>
                </c:pt>
                <c:pt idx="2">
                  <c:v>0.08</c:v>
                </c:pt>
                <c:pt idx="3">
                  <c:v>0.19</c:v>
                </c:pt>
                <c:pt idx="4">
                  <c:v>0.26</c:v>
                </c:pt>
              </c:numCache>
            </c:numRef>
          </c:val>
          <c:extLst>
            <c:ext xmlns:c16="http://schemas.microsoft.com/office/drawing/2014/chart" uri="{C3380CC4-5D6E-409C-BE32-E72D297353CC}">
              <c16:uniqueId val="{00000000-2120-419D-B333-A892EDA14C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2120-419D-B333-A892EDA14C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43.66</c:v>
                </c:pt>
                <c:pt idx="1">
                  <c:v>43.5</c:v>
                </c:pt>
                <c:pt idx="2">
                  <c:v>42.01</c:v>
                </c:pt>
                <c:pt idx="3">
                  <c:v>40.96</c:v>
                </c:pt>
                <c:pt idx="4">
                  <c:v>41.96</c:v>
                </c:pt>
              </c:numCache>
            </c:numRef>
          </c:val>
          <c:extLst>
            <c:ext xmlns:c16="http://schemas.microsoft.com/office/drawing/2014/chart" uri="{C3380CC4-5D6E-409C-BE32-E72D297353CC}">
              <c16:uniqueId val="{00000000-6128-4153-BE3C-56ED7F7C08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6128-4153-BE3C-56ED7F7C08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72.98</c:v>
                </c:pt>
                <c:pt idx="1">
                  <c:v>73.819999999999993</c:v>
                </c:pt>
                <c:pt idx="2">
                  <c:v>74.5</c:v>
                </c:pt>
                <c:pt idx="3">
                  <c:v>75.37</c:v>
                </c:pt>
                <c:pt idx="4">
                  <c:v>75.58</c:v>
                </c:pt>
              </c:numCache>
            </c:numRef>
          </c:val>
          <c:extLst>
            <c:ext xmlns:c16="http://schemas.microsoft.com/office/drawing/2014/chart" uri="{C3380CC4-5D6E-409C-BE32-E72D297353CC}">
              <c16:uniqueId val="{00000000-5DB3-4543-9E7C-D81607AA15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5DB3-4543-9E7C-D81607AA15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100.79</c:v>
                </c:pt>
                <c:pt idx="1">
                  <c:v>99.87</c:v>
                </c:pt>
                <c:pt idx="2">
                  <c:v>99.32</c:v>
                </c:pt>
                <c:pt idx="3">
                  <c:v>99.91</c:v>
                </c:pt>
                <c:pt idx="4">
                  <c:v>98.89</c:v>
                </c:pt>
              </c:numCache>
            </c:numRef>
          </c:val>
          <c:extLst>
            <c:ext xmlns:c16="http://schemas.microsoft.com/office/drawing/2014/chart" uri="{C3380CC4-5D6E-409C-BE32-E72D297353CC}">
              <c16:uniqueId val="{00000000-185C-41FF-9893-C4DAF4BC80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185C-41FF-9893-C4DAF4BC80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c:v>
                </c:pt>
                <c:pt idx="1">
                  <c:v>36.39</c:v>
                </c:pt>
                <c:pt idx="2">
                  <c:v>37.89</c:v>
                </c:pt>
                <c:pt idx="3">
                  <c:v>39.29</c:v>
                </c:pt>
                <c:pt idx="4">
                  <c:v>40.76</c:v>
                </c:pt>
              </c:numCache>
            </c:numRef>
          </c:val>
          <c:extLst>
            <c:ext xmlns:c16="http://schemas.microsoft.com/office/drawing/2014/chart" uri="{C3380CC4-5D6E-409C-BE32-E72D297353CC}">
              <c16:uniqueId val="{00000000-A256-4896-8B8A-4B6DDEF49F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A256-4896-8B8A-4B6DDEF49F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14.67</c:v>
                </c:pt>
                <c:pt idx="1">
                  <c:v>15.2</c:v>
                </c:pt>
                <c:pt idx="2">
                  <c:v>15.45</c:v>
                </c:pt>
                <c:pt idx="3">
                  <c:v>15.44</c:v>
                </c:pt>
                <c:pt idx="4">
                  <c:v>15.32</c:v>
                </c:pt>
              </c:numCache>
            </c:numRef>
          </c:val>
          <c:extLst>
            <c:ext xmlns:c16="http://schemas.microsoft.com/office/drawing/2014/chart" uri="{C3380CC4-5D6E-409C-BE32-E72D297353CC}">
              <c16:uniqueId val="{00000000-A675-454E-995C-AC96B3B5CA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A675-454E-995C-AC96B3B5CA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E-4E47-8AB5-0F7425C457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2D2E-4E47-8AB5-0F7425C457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107.95</c:v>
                </c:pt>
                <c:pt idx="1">
                  <c:v>105.32</c:v>
                </c:pt>
                <c:pt idx="2">
                  <c:v>106.41</c:v>
                </c:pt>
                <c:pt idx="3">
                  <c:v>103.57</c:v>
                </c:pt>
                <c:pt idx="4">
                  <c:v>98.41</c:v>
                </c:pt>
              </c:numCache>
            </c:numRef>
          </c:val>
          <c:extLst>
            <c:ext xmlns:c16="http://schemas.microsoft.com/office/drawing/2014/chart" uri="{C3380CC4-5D6E-409C-BE32-E72D297353CC}">
              <c16:uniqueId val="{00000000-1C3A-4661-BC69-708A81DDC0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1C3A-4661-BC69-708A81DDC0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2906.2</c:v>
                </c:pt>
                <c:pt idx="1">
                  <c:v>2867.11</c:v>
                </c:pt>
                <c:pt idx="2">
                  <c:v>2863.66</c:v>
                </c:pt>
                <c:pt idx="3">
                  <c:v>2786.63</c:v>
                </c:pt>
                <c:pt idx="4">
                  <c:v>2723.7</c:v>
                </c:pt>
              </c:numCache>
            </c:numRef>
          </c:val>
          <c:extLst>
            <c:ext xmlns:c16="http://schemas.microsoft.com/office/drawing/2014/chart" uri="{C3380CC4-5D6E-409C-BE32-E72D297353CC}">
              <c16:uniqueId val="{00000000-EEEE-4505-BC9C-28E39492A5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EEEE-4505-BC9C-28E39492A5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66.569999999999993</c:v>
                </c:pt>
                <c:pt idx="1">
                  <c:v>66.540000000000006</c:v>
                </c:pt>
                <c:pt idx="2">
                  <c:v>66.489999999999995</c:v>
                </c:pt>
                <c:pt idx="3">
                  <c:v>66.31</c:v>
                </c:pt>
                <c:pt idx="4">
                  <c:v>66.180000000000007</c:v>
                </c:pt>
              </c:numCache>
            </c:numRef>
          </c:val>
          <c:extLst>
            <c:ext xmlns:c16="http://schemas.microsoft.com/office/drawing/2014/chart" uri="{C3380CC4-5D6E-409C-BE32-E72D297353CC}">
              <c16:uniqueId val="{00000000-2F22-4149-81BD-466E530FDD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2F22-4149-81BD-466E530FDD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466-4F2D-A273-F23D5765B5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7466-4F2D-A273-F23D5765B5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3" max="63" width="2.59765625" customWidth="1"/>
    <col min="64" max="78" width="3.1328125" customWidth="1"/>
    <col min="79" max="79" width="4.46484375" customWidth="1"/>
    <col min="80" max="80" width="2.59765625" customWidth="1"/>
    <col min="81" max="82" width="4.46484375" bestFit="1" customWidth="1"/>
    <col min="83" max="97"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一宮市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380201</v>
      </c>
      <c r="AM8" s="42"/>
      <c r="AN8" s="42"/>
      <c r="AO8" s="42"/>
      <c r="AP8" s="42"/>
      <c r="AQ8" s="42"/>
      <c r="AR8" s="42"/>
      <c r="AS8" s="42"/>
      <c r="AT8" s="35">
        <f>データ!T6</f>
        <v>113.82</v>
      </c>
      <c r="AU8" s="35"/>
      <c r="AV8" s="35"/>
      <c r="AW8" s="35"/>
      <c r="AX8" s="35"/>
      <c r="AY8" s="35"/>
      <c r="AZ8" s="35"/>
      <c r="BA8" s="35"/>
      <c r="BB8" s="35">
        <f>データ!U6</f>
        <v>3340.37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46.8</v>
      </c>
      <c r="J10" s="35"/>
      <c r="K10" s="35"/>
      <c r="L10" s="35"/>
      <c r="M10" s="35"/>
      <c r="N10" s="35"/>
      <c r="O10" s="35"/>
      <c r="P10" s="35">
        <f>データ!P6</f>
        <v>69.349999999999994</v>
      </c>
      <c r="Q10" s="35"/>
      <c r="R10" s="35"/>
      <c r="S10" s="35"/>
      <c r="T10" s="35"/>
      <c r="U10" s="35"/>
      <c r="V10" s="35"/>
      <c r="W10" s="35">
        <f>データ!Q6</f>
        <v>75.19</v>
      </c>
      <c r="X10" s="35"/>
      <c r="Y10" s="35"/>
      <c r="Z10" s="35"/>
      <c r="AA10" s="35"/>
      <c r="AB10" s="35"/>
      <c r="AC10" s="35"/>
      <c r="AD10" s="42">
        <f>データ!R6</f>
        <v>2019</v>
      </c>
      <c r="AE10" s="42"/>
      <c r="AF10" s="42"/>
      <c r="AG10" s="42"/>
      <c r="AH10" s="42"/>
      <c r="AI10" s="42"/>
      <c r="AJ10" s="42"/>
      <c r="AK10" s="2"/>
      <c r="AL10" s="42">
        <f>データ!V6</f>
        <v>263211</v>
      </c>
      <c r="AM10" s="42"/>
      <c r="AN10" s="42"/>
      <c r="AO10" s="42"/>
      <c r="AP10" s="42"/>
      <c r="AQ10" s="42"/>
      <c r="AR10" s="42"/>
      <c r="AS10" s="42"/>
      <c r="AT10" s="35">
        <f>データ!W6</f>
        <v>43.32</v>
      </c>
      <c r="AU10" s="35"/>
      <c r="AV10" s="35"/>
      <c r="AW10" s="35"/>
      <c r="AX10" s="35"/>
      <c r="AY10" s="35"/>
      <c r="AZ10" s="35"/>
      <c r="BA10" s="35"/>
      <c r="BB10" s="35">
        <f>データ!X6</f>
        <v>6075.97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dMaI/gGusKkVTM8WsHeOnbHjhbEVoMzC4rv/rrwYWF3+2xOtoTMFnivEwB2ryhQk5nDqAPR8O8qyooekBSFkw==" saltValue="OyY9Pbi+jZFDgoyjKsrY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232033</v>
      </c>
      <c r="D6" s="19">
        <f t="shared" si="3"/>
        <v>46</v>
      </c>
      <c r="E6" s="19">
        <f t="shared" si="3"/>
        <v>17</v>
      </c>
      <c r="F6" s="19">
        <f t="shared" si="3"/>
        <v>1</v>
      </c>
      <c r="G6" s="19">
        <f t="shared" si="3"/>
        <v>0</v>
      </c>
      <c r="H6" s="19" t="str">
        <f t="shared" si="3"/>
        <v>愛知県　一宮市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46.8</v>
      </c>
      <c r="P6" s="20">
        <f t="shared" si="3"/>
        <v>69.349999999999994</v>
      </c>
      <c r="Q6" s="20">
        <f t="shared" si="3"/>
        <v>75.19</v>
      </c>
      <c r="R6" s="20">
        <f t="shared" si="3"/>
        <v>2019</v>
      </c>
      <c r="S6" s="20">
        <f t="shared" si="3"/>
        <v>380201</v>
      </c>
      <c r="T6" s="20">
        <f t="shared" si="3"/>
        <v>113.82</v>
      </c>
      <c r="U6" s="20">
        <f t="shared" si="3"/>
        <v>3340.37</v>
      </c>
      <c r="V6" s="20">
        <f t="shared" si="3"/>
        <v>263211</v>
      </c>
      <c r="W6" s="20">
        <f t="shared" si="3"/>
        <v>43.32</v>
      </c>
      <c r="X6" s="20">
        <f t="shared" si="3"/>
        <v>6075.97</v>
      </c>
      <c r="Y6" s="21">
        <f>IF(Y7="",NA(),Y7)</f>
        <v>100.79</v>
      </c>
      <c r="Z6" s="21">
        <f t="shared" ref="Z6:AH6" si="4">IF(Z7="",NA(),Z7)</f>
        <v>99.87</v>
      </c>
      <c r="AA6" s="21">
        <f t="shared" si="4"/>
        <v>99.32</v>
      </c>
      <c r="AB6" s="21">
        <f t="shared" si="4"/>
        <v>99.91</v>
      </c>
      <c r="AC6" s="21">
        <f t="shared" si="4"/>
        <v>98.89</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107.95</v>
      </c>
      <c r="AV6" s="21">
        <f t="shared" ref="AV6:BD6" si="6">IF(AV7="",NA(),AV7)</f>
        <v>105.32</v>
      </c>
      <c r="AW6" s="21">
        <f t="shared" si="6"/>
        <v>106.41</v>
      </c>
      <c r="AX6" s="21">
        <f t="shared" si="6"/>
        <v>103.57</v>
      </c>
      <c r="AY6" s="21">
        <f t="shared" si="6"/>
        <v>98.41</v>
      </c>
      <c r="AZ6" s="21">
        <f t="shared" si="6"/>
        <v>72.22</v>
      </c>
      <c r="BA6" s="21">
        <f t="shared" si="6"/>
        <v>73.02</v>
      </c>
      <c r="BB6" s="21">
        <f t="shared" si="6"/>
        <v>72.930000000000007</v>
      </c>
      <c r="BC6" s="21">
        <f t="shared" si="6"/>
        <v>80.08</v>
      </c>
      <c r="BD6" s="21">
        <f t="shared" si="6"/>
        <v>87.33</v>
      </c>
      <c r="BE6" s="20" t="str">
        <f>IF(BE7="","",IF(BE7="-","【-】","【"&amp;SUBSTITUTE(TEXT(BE7,"#,##0.00"),"-","△")&amp;"】"))</f>
        <v>【73.44】</v>
      </c>
      <c r="BF6" s="21">
        <f>IF(BF7="",NA(),BF7)</f>
        <v>2906.2</v>
      </c>
      <c r="BG6" s="21">
        <f t="shared" ref="BG6:BO6" si="7">IF(BG7="",NA(),BG7)</f>
        <v>2867.11</v>
      </c>
      <c r="BH6" s="21">
        <f t="shared" si="7"/>
        <v>2863.66</v>
      </c>
      <c r="BI6" s="21">
        <f t="shared" si="7"/>
        <v>2786.63</v>
      </c>
      <c r="BJ6" s="21">
        <f t="shared" si="7"/>
        <v>2723.7</v>
      </c>
      <c r="BK6" s="21">
        <f t="shared" si="7"/>
        <v>730.93</v>
      </c>
      <c r="BL6" s="21">
        <f t="shared" si="7"/>
        <v>708.89</v>
      </c>
      <c r="BM6" s="21">
        <f t="shared" si="7"/>
        <v>730.52</v>
      </c>
      <c r="BN6" s="21">
        <f t="shared" si="7"/>
        <v>672.33</v>
      </c>
      <c r="BO6" s="21">
        <f t="shared" si="7"/>
        <v>668.8</v>
      </c>
      <c r="BP6" s="20" t="str">
        <f>IF(BP7="","",IF(BP7="-","【-】","【"&amp;SUBSTITUTE(TEXT(BP7,"#,##0.00"),"-","△")&amp;"】"))</f>
        <v>【652.82】</v>
      </c>
      <c r="BQ6" s="21">
        <f>IF(BQ7="",NA(),BQ7)</f>
        <v>66.569999999999993</v>
      </c>
      <c r="BR6" s="21">
        <f t="shared" ref="BR6:BZ6" si="8">IF(BR7="",NA(),BR7)</f>
        <v>66.540000000000006</v>
      </c>
      <c r="BS6" s="21">
        <f t="shared" si="8"/>
        <v>66.489999999999995</v>
      </c>
      <c r="BT6" s="21">
        <f t="shared" si="8"/>
        <v>66.31</v>
      </c>
      <c r="BU6" s="21">
        <f t="shared" si="8"/>
        <v>66.180000000000007</v>
      </c>
      <c r="BV6" s="21">
        <f t="shared" si="8"/>
        <v>98.09</v>
      </c>
      <c r="BW6" s="21">
        <f t="shared" si="8"/>
        <v>97.91</v>
      </c>
      <c r="BX6" s="21">
        <f t="shared" si="8"/>
        <v>98.61</v>
      </c>
      <c r="BY6" s="21">
        <f t="shared" si="8"/>
        <v>98.75</v>
      </c>
      <c r="BZ6" s="21">
        <f t="shared" si="8"/>
        <v>98.36</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43.66</v>
      </c>
      <c r="CN6" s="21">
        <f t="shared" ref="CN6:CV6" si="10">IF(CN7="",NA(),CN7)</f>
        <v>43.5</v>
      </c>
      <c r="CO6" s="21">
        <f t="shared" si="10"/>
        <v>42.01</v>
      </c>
      <c r="CP6" s="21">
        <f t="shared" si="10"/>
        <v>40.96</v>
      </c>
      <c r="CQ6" s="21">
        <f t="shared" si="10"/>
        <v>41.96</v>
      </c>
      <c r="CR6" s="21">
        <f t="shared" si="10"/>
        <v>61.93</v>
      </c>
      <c r="CS6" s="21">
        <f t="shared" si="10"/>
        <v>61.32</v>
      </c>
      <c r="CT6" s="21">
        <f t="shared" si="10"/>
        <v>61.7</v>
      </c>
      <c r="CU6" s="21">
        <f t="shared" si="10"/>
        <v>63.04</v>
      </c>
      <c r="CV6" s="21">
        <f t="shared" si="10"/>
        <v>60.55</v>
      </c>
      <c r="CW6" s="20" t="str">
        <f>IF(CW7="","",IF(CW7="-","【-】","【"&amp;SUBSTITUTE(TEXT(CW7,"#,##0.00"),"-","△")&amp;"】"))</f>
        <v>【59.10】</v>
      </c>
      <c r="CX6" s="21">
        <f>IF(CX7="",NA(),CX7)</f>
        <v>72.98</v>
      </c>
      <c r="CY6" s="21">
        <f t="shared" ref="CY6:DG6" si="11">IF(CY7="",NA(),CY7)</f>
        <v>73.819999999999993</v>
      </c>
      <c r="CZ6" s="21">
        <f t="shared" si="11"/>
        <v>74.5</v>
      </c>
      <c r="DA6" s="21">
        <f t="shared" si="11"/>
        <v>75.37</v>
      </c>
      <c r="DB6" s="21">
        <f t="shared" si="11"/>
        <v>75.58</v>
      </c>
      <c r="DC6" s="21">
        <f t="shared" si="11"/>
        <v>94.45</v>
      </c>
      <c r="DD6" s="21">
        <f t="shared" si="11"/>
        <v>94.58</v>
      </c>
      <c r="DE6" s="21">
        <f t="shared" si="11"/>
        <v>94.56</v>
      </c>
      <c r="DF6" s="21">
        <f t="shared" si="11"/>
        <v>94.75</v>
      </c>
      <c r="DG6" s="21">
        <f t="shared" si="11"/>
        <v>94.92</v>
      </c>
      <c r="DH6" s="20" t="str">
        <f>IF(DH7="","",IF(DH7="-","【-】","【"&amp;SUBSTITUTE(TEXT(DH7,"#,##0.00"),"-","△")&amp;"】"))</f>
        <v>【95.82】</v>
      </c>
      <c r="DI6" s="21">
        <f>IF(DI7="",NA(),DI7)</f>
        <v>35</v>
      </c>
      <c r="DJ6" s="21">
        <f t="shared" ref="DJ6:DR6" si="12">IF(DJ7="",NA(),DJ7)</f>
        <v>36.39</v>
      </c>
      <c r="DK6" s="21">
        <f t="shared" si="12"/>
        <v>37.89</v>
      </c>
      <c r="DL6" s="21">
        <f t="shared" si="12"/>
        <v>39.29</v>
      </c>
      <c r="DM6" s="21">
        <f t="shared" si="12"/>
        <v>40.76</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14.67</v>
      </c>
      <c r="DU6" s="21">
        <f t="shared" ref="DU6:EC6" si="13">IF(DU7="",NA(),DU7)</f>
        <v>15.2</v>
      </c>
      <c r="DV6" s="21">
        <f t="shared" si="13"/>
        <v>15.45</v>
      </c>
      <c r="DW6" s="21">
        <f t="shared" si="13"/>
        <v>15.44</v>
      </c>
      <c r="DX6" s="21">
        <f t="shared" si="13"/>
        <v>15.32</v>
      </c>
      <c r="DY6" s="21">
        <f t="shared" si="13"/>
        <v>4.8499999999999996</v>
      </c>
      <c r="DZ6" s="21">
        <f t="shared" si="13"/>
        <v>4.95</v>
      </c>
      <c r="EA6" s="21">
        <f t="shared" si="13"/>
        <v>5.64</v>
      </c>
      <c r="EB6" s="21">
        <f t="shared" si="13"/>
        <v>6.43</v>
      </c>
      <c r="EC6" s="21">
        <f t="shared" si="13"/>
        <v>7.75</v>
      </c>
      <c r="ED6" s="20" t="str">
        <f>IF(ED7="","",IF(ED7="-","【-】","【"&amp;SUBSTITUTE(TEXT(ED7,"#,##0.00"),"-","△")&amp;"】"))</f>
        <v>【7.62】</v>
      </c>
      <c r="EE6" s="21">
        <f>IF(EE7="",NA(),EE7)</f>
        <v>0.08</v>
      </c>
      <c r="EF6" s="21">
        <f t="shared" ref="EF6:EN6" si="14">IF(EF7="",NA(),EF7)</f>
        <v>0.11</v>
      </c>
      <c r="EG6" s="21">
        <f t="shared" si="14"/>
        <v>0.08</v>
      </c>
      <c r="EH6" s="21">
        <f t="shared" si="14"/>
        <v>0.19</v>
      </c>
      <c r="EI6" s="21">
        <f t="shared" si="14"/>
        <v>0.26</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232033</v>
      </c>
      <c r="D7" s="23">
        <v>46</v>
      </c>
      <c r="E7" s="23">
        <v>17</v>
      </c>
      <c r="F7" s="23">
        <v>1</v>
      </c>
      <c r="G7" s="23">
        <v>0</v>
      </c>
      <c r="H7" s="23" t="s">
        <v>95</v>
      </c>
      <c r="I7" s="23" t="s">
        <v>96</v>
      </c>
      <c r="J7" s="23" t="s">
        <v>97</v>
      </c>
      <c r="K7" s="23" t="s">
        <v>98</v>
      </c>
      <c r="L7" s="23" t="s">
        <v>99</v>
      </c>
      <c r="M7" s="23" t="s">
        <v>100</v>
      </c>
      <c r="N7" s="24" t="s">
        <v>101</v>
      </c>
      <c r="O7" s="24">
        <v>46.8</v>
      </c>
      <c r="P7" s="24">
        <v>69.349999999999994</v>
      </c>
      <c r="Q7" s="24">
        <v>75.19</v>
      </c>
      <c r="R7" s="24">
        <v>2019</v>
      </c>
      <c r="S7" s="24">
        <v>380201</v>
      </c>
      <c r="T7" s="24">
        <v>113.82</v>
      </c>
      <c r="U7" s="24">
        <v>3340.37</v>
      </c>
      <c r="V7" s="24">
        <v>263211</v>
      </c>
      <c r="W7" s="24">
        <v>43.32</v>
      </c>
      <c r="X7" s="24">
        <v>6075.97</v>
      </c>
      <c r="Y7" s="24">
        <v>100.79</v>
      </c>
      <c r="Z7" s="24">
        <v>99.87</v>
      </c>
      <c r="AA7" s="24">
        <v>99.32</v>
      </c>
      <c r="AB7" s="24">
        <v>99.91</v>
      </c>
      <c r="AC7" s="24">
        <v>98.89</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107.95</v>
      </c>
      <c r="AV7" s="24">
        <v>105.32</v>
      </c>
      <c r="AW7" s="24">
        <v>106.41</v>
      </c>
      <c r="AX7" s="24">
        <v>103.57</v>
      </c>
      <c r="AY7" s="24">
        <v>98.41</v>
      </c>
      <c r="AZ7" s="24">
        <v>72.22</v>
      </c>
      <c r="BA7" s="24">
        <v>73.02</v>
      </c>
      <c r="BB7" s="24">
        <v>72.930000000000007</v>
      </c>
      <c r="BC7" s="24">
        <v>80.08</v>
      </c>
      <c r="BD7" s="24">
        <v>87.33</v>
      </c>
      <c r="BE7" s="24">
        <v>73.44</v>
      </c>
      <c r="BF7" s="24">
        <v>2906.2</v>
      </c>
      <c r="BG7" s="24">
        <v>2867.11</v>
      </c>
      <c r="BH7" s="24">
        <v>2863.66</v>
      </c>
      <c r="BI7" s="24">
        <v>2786.63</v>
      </c>
      <c r="BJ7" s="24">
        <v>2723.7</v>
      </c>
      <c r="BK7" s="24">
        <v>730.93</v>
      </c>
      <c r="BL7" s="24">
        <v>708.89</v>
      </c>
      <c r="BM7" s="24">
        <v>730.52</v>
      </c>
      <c r="BN7" s="24">
        <v>672.33</v>
      </c>
      <c r="BO7" s="24">
        <v>668.8</v>
      </c>
      <c r="BP7" s="24">
        <v>652.82000000000005</v>
      </c>
      <c r="BQ7" s="24">
        <v>66.569999999999993</v>
      </c>
      <c r="BR7" s="24">
        <v>66.540000000000006</v>
      </c>
      <c r="BS7" s="24">
        <v>66.489999999999995</v>
      </c>
      <c r="BT7" s="24">
        <v>66.31</v>
      </c>
      <c r="BU7" s="24">
        <v>66.180000000000007</v>
      </c>
      <c r="BV7" s="24">
        <v>98.09</v>
      </c>
      <c r="BW7" s="24">
        <v>97.91</v>
      </c>
      <c r="BX7" s="24">
        <v>98.61</v>
      </c>
      <c r="BY7" s="24">
        <v>98.75</v>
      </c>
      <c r="BZ7" s="24">
        <v>98.36</v>
      </c>
      <c r="CA7" s="24">
        <v>97.61</v>
      </c>
      <c r="CB7" s="24">
        <v>150</v>
      </c>
      <c r="CC7" s="24">
        <v>150</v>
      </c>
      <c r="CD7" s="24">
        <v>150</v>
      </c>
      <c r="CE7" s="24">
        <v>150</v>
      </c>
      <c r="CF7" s="24">
        <v>150</v>
      </c>
      <c r="CG7" s="24">
        <v>146.08000000000001</v>
      </c>
      <c r="CH7" s="24">
        <v>144.11000000000001</v>
      </c>
      <c r="CI7" s="24">
        <v>141.24</v>
      </c>
      <c r="CJ7" s="24">
        <v>142.03</v>
      </c>
      <c r="CK7" s="24">
        <v>142.11000000000001</v>
      </c>
      <c r="CL7" s="24">
        <v>138.29</v>
      </c>
      <c r="CM7" s="24">
        <v>43.66</v>
      </c>
      <c r="CN7" s="24">
        <v>43.5</v>
      </c>
      <c r="CO7" s="24">
        <v>42.01</v>
      </c>
      <c r="CP7" s="24">
        <v>40.96</v>
      </c>
      <c r="CQ7" s="24">
        <v>41.96</v>
      </c>
      <c r="CR7" s="24">
        <v>61.93</v>
      </c>
      <c r="CS7" s="24">
        <v>61.32</v>
      </c>
      <c r="CT7" s="24">
        <v>61.7</v>
      </c>
      <c r="CU7" s="24">
        <v>63.04</v>
      </c>
      <c r="CV7" s="24">
        <v>60.55</v>
      </c>
      <c r="CW7" s="24">
        <v>59.1</v>
      </c>
      <c r="CX7" s="24">
        <v>72.98</v>
      </c>
      <c r="CY7" s="24">
        <v>73.819999999999993</v>
      </c>
      <c r="CZ7" s="24">
        <v>74.5</v>
      </c>
      <c r="DA7" s="24">
        <v>75.37</v>
      </c>
      <c r="DB7" s="24">
        <v>75.58</v>
      </c>
      <c r="DC7" s="24">
        <v>94.45</v>
      </c>
      <c r="DD7" s="24">
        <v>94.58</v>
      </c>
      <c r="DE7" s="24">
        <v>94.56</v>
      </c>
      <c r="DF7" s="24">
        <v>94.75</v>
      </c>
      <c r="DG7" s="24">
        <v>94.92</v>
      </c>
      <c r="DH7" s="24">
        <v>95.82</v>
      </c>
      <c r="DI7" s="24">
        <v>35</v>
      </c>
      <c r="DJ7" s="24">
        <v>36.39</v>
      </c>
      <c r="DK7" s="24">
        <v>37.89</v>
      </c>
      <c r="DL7" s="24">
        <v>39.29</v>
      </c>
      <c r="DM7" s="24">
        <v>40.76</v>
      </c>
      <c r="DN7" s="24">
        <v>30.45</v>
      </c>
      <c r="DO7" s="24">
        <v>31.01</v>
      </c>
      <c r="DP7" s="24">
        <v>28.87</v>
      </c>
      <c r="DQ7" s="24">
        <v>31.34</v>
      </c>
      <c r="DR7" s="24">
        <v>32.909999999999997</v>
      </c>
      <c r="DS7" s="24">
        <v>39.74</v>
      </c>
      <c r="DT7" s="24">
        <v>14.67</v>
      </c>
      <c r="DU7" s="24">
        <v>15.2</v>
      </c>
      <c r="DV7" s="24">
        <v>15.45</v>
      </c>
      <c r="DW7" s="24">
        <v>15.44</v>
      </c>
      <c r="DX7" s="24">
        <v>15.32</v>
      </c>
      <c r="DY7" s="24">
        <v>4.8499999999999996</v>
      </c>
      <c r="DZ7" s="24">
        <v>4.95</v>
      </c>
      <c r="EA7" s="24">
        <v>5.64</v>
      </c>
      <c r="EB7" s="24">
        <v>6.43</v>
      </c>
      <c r="EC7" s="24">
        <v>7.75</v>
      </c>
      <c r="ED7" s="24">
        <v>7.62</v>
      </c>
      <c r="EE7" s="24">
        <v>0.08</v>
      </c>
      <c r="EF7" s="24">
        <v>0.11</v>
      </c>
      <c r="EG7" s="24">
        <v>0.08</v>
      </c>
      <c r="EH7" s="24">
        <v>0.19</v>
      </c>
      <c r="EI7" s="24">
        <v>0.26</v>
      </c>
      <c r="EJ7" s="24">
        <v>0.21</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2024-02-22T00:28:09Z</cp:lastPrinted>
  <dcterms:created xsi:type="dcterms:W3CDTF">2023-12-12T00:47:40Z</dcterms:created>
  <dcterms:modified xsi:type="dcterms:W3CDTF">2024-02-22T01:21:28Z</dcterms:modified>
  <cp:category/>
</cp:coreProperties>
</file>