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68E7D2B2-74D8-41B8-9C28-5A1ED2785B15}" xr6:coauthVersionLast="47" xr6:coauthVersionMax="47" xr10:uidLastSave="{00000000-0000-0000-0000-000000000000}"/>
  <workbookProtection workbookAlgorithmName="SHA-512" workbookHashValue="87QPKAt/FGS63wzEJUzV4edLIqY2nzWw4Loq/w0K1bN77ib2gyRTzCKJC8pGOC7V0cdR1bRAorw70xBkhykENw==" workbookSaltValue="uoQJpDB7Fgv4BE/kyon9m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B10" i="4"/>
  <c r="BB8" i="4"/>
  <c r="AT8" i="4"/>
  <c r="AL8" i="4"/>
  <c r="W8" i="4"/>
  <c r="P8" i="4"/>
  <c r="I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<sst xmlns="http://schemas.openxmlformats.org/spreadsheetml/2006/main" count="228" uniqueCount="114">
  <si>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</si>
  <si>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</si>
  <si>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</si>
  <si>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</si>
  <si>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</si>
  <si>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</si>
  <si>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</si>
  <si>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</si>
  <si>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</si>
  <si>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</si>
  <si>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</si>
  <si>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</si>
  <si>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</si>
  <si>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</si>
  <si>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</si>
  <si>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</si>
  <si>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</si>
  <si>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</si>
  <si>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</si>
  <si>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</si>
  <si>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</si>
  <si>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</si>
  <si>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</si>
  <si>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</si>
  <si>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</si>
  <si>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</si>
  <si>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</si>
  <si>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</si>
  <si>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</si>
  <si>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</si>
  <si>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</si>
  <si>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</si>
  <si>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</si>
  <si>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</si>
  <si>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</si>
  <si>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</si>
  <si>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</si>
  <si>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</si>
  <si>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</si>
  <si>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</si>
  <si>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</si>
  <si>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</si>
  <si>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</si>
  <si>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</si>
  <si>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</si>
  <si>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</si>
  <si>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</si>
  <si>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</si>
  <si>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</si>
  <si>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</si>
  <si>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</si>
  <si>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</si>
  <si>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</si>
  <si>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</si>
  <si>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</si>
  <si>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</si>
  <si>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</si>
  <si>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</si>
  <si>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</si>
  <si>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</si>
  <si>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</si>
  <si>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</si>
  <si>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</si>
  <si>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</si>
  <si>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</si>
  <si>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</si>
  <si>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</si>
  <si>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</si>
  <si>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</si>
  <si>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</si>
  <si>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</si>
  <si>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</si>
  <si>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</si>
  <si>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</si>
  <si>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</si>
  <si>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</si>
  <si>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</si>
  <si>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</si>
  <si>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</si>
  <si>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</si>
  <si>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</si>
  <si>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</si>
  <si>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</si>
  <si>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</si>
  <si>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</si>
  <si>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</si>
  <si>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</si>
  <si>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</si>
  <si>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</si>
  <si>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</si>
  <si>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</si>
  <si>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</si>
  <si>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</si>
  <si>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春日井市</t>
  </si>
  <si>
    <t>法適用</t>
  </si>
  <si>
    <t>水道事業</t>
  </si>
  <si>
    <t>末端給水事業</t>
  </si>
  <si>
    <t>A1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</si>
  <si>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</si>
  <si>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</si>
  <si>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</si>
  <si>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</si>
  <si>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</si>
  <si>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</si>
  <si>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</si>
  <si>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</si>
  <si>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</si>
  <si>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</si>
  <si>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</si>
  <si>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</si>
  <si>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</si>
  <si>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春日井市水道事業は、平成29年度に経営戦略を策定し、概ね計画どおり進めてきた。しかし、計画と実績に一部乖離が生じていたことから、現状の経営状況等を踏まえ、令和４年度に中間見直しを行い、事業の効率化、施設規模の適正化など経営改善に取り組んでいる。
　令和４年度は、市の物価高騰支援対策として、水道料金の基本料金を４か月間免除したため、料金回収率等に影響が出たが、翌年度は例年並みに回復する見込みである。
　管路については、重要度や優先度を考慮し、ダウンサイジングを考え、事業の平準化を図りながら、計画的に更新を進めている。
　今後も、経営戦略に基づき、計画的に事業を進め、ＰＤＣＡサイクルを活用し、毎年度進捗管理を行っていく。</t>
    <rPh sb="27" eb="28">
      <t>オオム</t>
    </rPh>
    <rPh sb="84" eb="88">
      <t>チュウカンミナオ</t>
    </rPh>
    <rPh sb="90" eb="91">
      <t>オコナ</t>
    </rPh>
    <rPh sb="125" eb="127">
      <t>レイワ</t>
    </rPh>
    <rPh sb="128" eb="130">
      <t>ネンド</t>
    </rPh>
    <rPh sb="132" eb="133">
      <t>シ</t>
    </rPh>
    <rPh sb="134" eb="138">
      <t>ブッカコウトウ</t>
    </rPh>
    <rPh sb="138" eb="140">
      <t>シエン</t>
    </rPh>
    <rPh sb="140" eb="142">
      <t>タイサク</t>
    </rPh>
    <rPh sb="146" eb="148">
      <t>スイドウ</t>
    </rPh>
    <rPh sb="148" eb="150">
      <t>リョウキン</t>
    </rPh>
    <rPh sb="151" eb="155">
      <t>キホンリョウキン</t>
    </rPh>
    <rPh sb="158" eb="159">
      <t>ゲツ</t>
    </rPh>
    <rPh sb="159" eb="160">
      <t>カン</t>
    </rPh>
    <rPh sb="160" eb="162">
      <t>メンジョ</t>
    </rPh>
    <rPh sb="167" eb="169">
      <t>リョウキン</t>
    </rPh>
    <rPh sb="169" eb="172">
      <t>カイシュウリツ</t>
    </rPh>
    <rPh sb="172" eb="173">
      <t>トウ</t>
    </rPh>
    <rPh sb="174" eb="176">
      <t>エイキョウ</t>
    </rPh>
    <rPh sb="177" eb="178">
      <t>デ</t>
    </rPh>
    <rPh sb="181" eb="184">
      <t>ヨクネンド</t>
    </rPh>
    <rPh sb="185" eb="187">
      <t>レイネン</t>
    </rPh>
    <rPh sb="187" eb="188">
      <t>ナ</t>
    </rPh>
    <rPh sb="190" eb="192">
      <t>カイフク</t>
    </rPh>
    <rPh sb="194" eb="196">
      <t>ミコ</t>
    </rPh>
    <rPh sb="203" eb="205">
      <t>カンロ</t>
    </rPh>
    <rPh sb="211" eb="214">
      <t>ジュウヨウド</t>
    </rPh>
    <rPh sb="215" eb="218">
      <t>ユウセンド</t>
    </rPh>
    <rPh sb="219" eb="221">
      <t>コウリョ</t>
    </rPh>
    <rPh sb="232" eb="233">
      <t>カンガ</t>
    </rPh>
    <rPh sb="235" eb="237">
      <t>ジギョウ</t>
    </rPh>
    <rPh sb="238" eb="241">
      <t>ヘイジュンカ</t>
    </rPh>
    <rPh sb="242" eb="243">
      <t>ハカ</t>
    </rPh>
    <rPh sb="248" eb="251">
      <t>ケイカクテキ</t>
    </rPh>
    <rPh sb="252" eb="254">
      <t>コウシン</t>
    </rPh>
    <rPh sb="255" eb="256">
      <t>スス</t>
    </rPh>
    <rPh sb="263" eb="265">
      <t>コンゴ</t>
    </rPh>
    <rPh sb="267" eb="269">
      <t>ケイエイ</t>
    </rPh>
    <rPh sb="269" eb="271">
      <t>センリャク</t>
    </rPh>
    <rPh sb="272" eb="273">
      <t>モト</t>
    </rPh>
    <rPh sb="276" eb="279">
      <t>ケイカクテキ</t>
    </rPh>
    <rPh sb="280" eb="282">
      <t>ジギョウ</t>
    </rPh>
    <rPh sb="283" eb="284">
      <t>スス</t>
    </rPh>
    <rPh sb="299" eb="302">
      <t>マイネンド</t>
    </rPh>
    <phoneticPr fontId="4"/>
  </si>
  <si>
    <t>　「①経常収支比率」は、全国・類似団体平均を下回っているが、給水収益の減少に伴う経常収益の減少幅よりも、前年度の上下水道情報システム再構築等に伴う経常費用の減少幅の方が大きかったため、前年度より増加している。
　「②累積欠損金比率」は、平成25年度からは発生していない。
　「③流動比率」の減少は、工事請負費の増加等に伴う現金・預金の減少により、流動資産が減少し、工事請負費の未払金等の増加に伴い、流動負債が増加したためであり、全国・類似団体平均を上回り、短期的な債務に対する支払能力は確保している。
　「④企業債残高対給水収益比率」は、新たな借入れを行っていないため、経営の安定性を保っている。
　「⑤料金回収率」の減少は、市の物価高騰支援対策として水道料金の基本料金を免除したことによる給水収益の減少に伴うものであり、全国・類似団体平均を下回っている。
　「⑥給水原価」の減少は、有収水量の減少幅よりも、前年度の上下水道情報システム再構築等に伴う経常費用の減少幅の方が大きかったためであり、全国・類似団体平均を下回っている。
　「⑦施設利用率」の減少は、有収水量が減少し総配水量が減少したためであり、全国・類似団体平均を上回っている。
　「⑧有収率」の増加は、有収水量、配水量ともに減少したが、有収水量より配水量の減少幅の方が大きかったためであり、全国・類似団体平均を上回っている。</t>
    <rPh sb="12" eb="14">
      <t>ゼンコク</t>
    </rPh>
    <rPh sb="15" eb="19">
      <t>ルイジダンタイ</t>
    </rPh>
    <rPh sb="19" eb="21">
      <t>ヘイキン</t>
    </rPh>
    <rPh sb="22" eb="24">
      <t>シタマワ</t>
    </rPh>
    <rPh sb="30" eb="34">
      <t>キュウスイシュウエキ</t>
    </rPh>
    <rPh sb="35" eb="37">
      <t>ゲンショウ</t>
    </rPh>
    <rPh sb="38" eb="39">
      <t>トモナ</t>
    </rPh>
    <rPh sb="40" eb="44">
      <t>ケイジョウシュウエキ</t>
    </rPh>
    <rPh sb="45" eb="47">
      <t>ゲンショウ</t>
    </rPh>
    <rPh sb="47" eb="48">
      <t>ハバ</t>
    </rPh>
    <rPh sb="52" eb="55">
      <t>ゼンネンド</t>
    </rPh>
    <rPh sb="56" eb="58">
      <t>ジョウゲ</t>
    </rPh>
    <rPh sb="58" eb="59">
      <t>スイ</t>
    </rPh>
    <rPh sb="59" eb="60">
      <t>ドウ</t>
    </rPh>
    <rPh sb="60" eb="62">
      <t>ジョウホウ</t>
    </rPh>
    <rPh sb="66" eb="69">
      <t>サイコウチク</t>
    </rPh>
    <rPh sb="69" eb="70">
      <t>トウ</t>
    </rPh>
    <rPh sb="71" eb="72">
      <t>トモナ</t>
    </rPh>
    <rPh sb="73" eb="75">
      <t>ケイジョウ</t>
    </rPh>
    <rPh sb="75" eb="77">
      <t>ヒヨウ</t>
    </rPh>
    <rPh sb="78" eb="80">
      <t>ゲンショウ</t>
    </rPh>
    <rPh sb="80" eb="81">
      <t>ハバ</t>
    </rPh>
    <rPh sb="82" eb="83">
      <t>ホウ</t>
    </rPh>
    <rPh sb="84" eb="85">
      <t>オオ</t>
    </rPh>
    <rPh sb="92" eb="95">
      <t>ゼンネンド</t>
    </rPh>
    <rPh sb="97" eb="99">
      <t>ゾウカ</t>
    </rPh>
    <rPh sb="145" eb="147">
      <t>ゲンショウ</t>
    </rPh>
    <rPh sb="182" eb="186">
      <t>コウジウケオイ</t>
    </rPh>
    <rPh sb="186" eb="187">
      <t>ヒ</t>
    </rPh>
    <rPh sb="188" eb="190">
      <t>ミバライ</t>
    </rPh>
    <rPh sb="190" eb="191">
      <t>キン</t>
    </rPh>
    <rPh sb="191" eb="192">
      <t>トウ</t>
    </rPh>
    <rPh sb="193" eb="195">
      <t>ゾウカ</t>
    </rPh>
    <rPh sb="196" eb="197">
      <t>トモナ</t>
    </rPh>
    <rPh sb="204" eb="206">
      <t>ゾウカ</t>
    </rPh>
    <rPh sb="292" eb="293">
      <t>タモ</t>
    </rPh>
    <rPh sb="309" eb="311">
      <t>ゲンショウ</t>
    </rPh>
    <rPh sb="313" eb="314">
      <t>シ</t>
    </rPh>
    <rPh sb="315" eb="319">
      <t>ブッカコウトウ</t>
    </rPh>
    <rPh sb="353" eb="354">
      <t>トモナ</t>
    </rPh>
    <rPh sb="371" eb="373">
      <t>シタマワ</t>
    </rPh>
    <rPh sb="382" eb="386">
      <t>キュウスイゲンカ</t>
    </rPh>
    <rPh sb="388" eb="390">
      <t>ゲンショウ</t>
    </rPh>
    <rPh sb="392" eb="396">
      <t>ユウシュウスイリョウ</t>
    </rPh>
    <rPh sb="397" eb="400">
      <t>ゲンショウハバ</t>
    </rPh>
    <rPh sb="421" eb="422">
      <t>トウ</t>
    </rPh>
    <rPh sb="425" eb="429">
      <t>ケイジョウヒヨウ</t>
    </rPh>
    <rPh sb="430" eb="433">
      <t>ゲンショウハバ</t>
    </rPh>
    <rPh sb="434" eb="435">
      <t>ホウ</t>
    </rPh>
    <rPh sb="436" eb="437">
      <t>オオ</t>
    </rPh>
    <rPh sb="447" eb="449">
      <t>ゼンコク</t>
    </rPh>
    <rPh sb="450" eb="454">
      <t>ルイジダンタイ</t>
    </rPh>
    <rPh sb="454" eb="456">
      <t>ヘイキン</t>
    </rPh>
    <rPh sb="457" eb="459">
      <t>シタマワ</t>
    </rPh>
    <rPh sb="475" eb="477">
      <t>ゲンショウ</t>
    </rPh>
    <rPh sb="563" eb="564">
      <t>ホウ</t>
    </rPh>
    <rPh sb="564" eb="565">
      <t>オオ</t>
    </rPh>
    <phoneticPr fontId="4"/>
  </si>
  <si>
    <t>　「①有形固定資産減価償却率」の増加は、管路耐震化、老朽管更新、受託工事等により償却資産は増加したが、減価償却累計額の増加幅の方が大きかったためであり、全国・類似団体平均を上回っている。
　「②管路経年化率」は、土地区画整理等により布設した配水管が、耐用年数を経過したことにより増加し、全国平均を上回っているが、類似団体平均を下回っている。
　「③管路更新率」は、管路耐震化、老朽管更新工事を進めたことにより増加し、全国・類似団体平均を上回っている。
　引き続き、管路の更新を計画的に進めていく。</t>
    <rPh sb="61" eb="62">
      <t>ハバ</t>
    </rPh>
    <rPh sb="65" eb="66">
      <t>オオ</t>
    </rPh>
    <rPh sb="120" eb="123">
      <t>ハイスイカン</t>
    </rPh>
    <rPh sb="148" eb="150">
      <t>ウワマワ</t>
    </rPh>
    <rPh sb="163" eb="165">
      <t>シタマワ</t>
    </rPh>
    <rPh sb="218" eb="220">
      <t>ウワマワ</t>
    </rPh>
    <rPh sb="227" eb="228">
      <t>ヒ</t>
    </rPh>
    <rPh sb="229" eb="230">
      <t>ツヅ</t>
    </rPh>
    <rPh sb="232" eb="234">
      <t>カンロ</t>
    </rPh>
    <rPh sb="235" eb="237">
      <t>コウシン</t>
    </rPh>
    <rPh sb="238" eb="241">
      <t>ケイカクテキ</t>
    </rPh>
    <rPh sb="242" eb="24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</si>
</sst>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0.09</c:v>
                </c:pt>
                <c:pt idx="1">
                  <c:v>0.61</c:v>
                </c:pt>
                <c:pt idx="2">
                  <c:v>0.64</c:v>
                </c:pt>
                <c:pt idx="3">
                  <c:v>0.94</c:v>
                </c:pt>
                <c:pt idx="4">
                  <c:v>1.35</c:v>
                </c:pt>
              </c:numCache>
            </c:numRef>
          </c:val>
          <c:extLst>
            <c:ext xmlns:c16="http://schemas.microsoft.com/office/drawing/2014/chart" uri="{C3380CC4-5D6E-409C-BE32-E72D297353CC}">
              <c16:uniqueId val="{00000000-2737-4FC7-92A3-9287D8042AB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2737-4FC7-92A3-9287D8042AB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70.81</c:v>
                </c:pt>
                <c:pt idx="1">
                  <c:v>70.27</c:v>
                </c:pt>
                <c:pt idx="2">
                  <c:v>86.76</c:v>
                </c:pt>
                <c:pt idx="3">
                  <c:v>84.4</c:v>
                </c:pt>
                <c:pt idx="4">
                  <c:v>82.82</c:v>
                </c:pt>
              </c:numCache>
            </c:numRef>
          </c:val>
          <c:extLst>
            <c:ext xmlns:c16="http://schemas.microsoft.com/office/drawing/2014/chart" uri="{C3380CC4-5D6E-409C-BE32-E72D297353CC}">
              <c16:uniqueId val="{00000000-B34B-4DE1-8EB1-DED87BE97B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B34B-4DE1-8EB1-DED87BE97B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91.25</c:v>
                </c:pt>
                <c:pt idx="1">
                  <c:v>90.84</c:v>
                </c:pt>
                <c:pt idx="2">
                  <c:v>92.39</c:v>
                </c:pt>
                <c:pt idx="3">
                  <c:v>93.26</c:v>
                </c:pt>
                <c:pt idx="4">
                  <c:v>93.7</c:v>
                </c:pt>
              </c:numCache>
            </c:numRef>
          </c:val>
          <c:extLst>
            <c:ext xmlns:c16="http://schemas.microsoft.com/office/drawing/2014/chart" uri="{C3380CC4-5D6E-409C-BE32-E72D297353CC}">
              <c16:uniqueId val="{00000000-6743-4A45-84F0-C58D75FF28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6743-4A45-84F0-C58D75FF28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105.34</c:v>
                </c:pt>
                <c:pt idx="1">
                  <c:v>110.86</c:v>
                </c:pt>
                <c:pt idx="2">
                  <c:v>110.25</c:v>
                </c:pt>
                <c:pt idx="3">
                  <c:v>107.23</c:v>
                </c:pt>
                <c:pt idx="4">
                  <c:v>108.35</c:v>
                </c:pt>
              </c:numCache>
            </c:numRef>
          </c:val>
          <c:extLst>
            <c:ext xmlns:c16="http://schemas.microsoft.com/office/drawing/2014/chart" uri="{C3380CC4-5D6E-409C-BE32-E72D297353CC}">
              <c16:uniqueId val="{00000000-4A09-42F7-ADF7-739294D65C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4A09-42F7-ADF7-739294D65C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50.07</c:v>
                </c:pt>
                <c:pt idx="1">
                  <c:v>51.6</c:v>
                </c:pt>
                <c:pt idx="2">
                  <c:v>53.04</c:v>
                </c:pt>
                <c:pt idx="3">
                  <c:v>54.53</c:v>
                </c:pt>
                <c:pt idx="4">
                  <c:v>55.54</c:v>
                </c:pt>
              </c:numCache>
            </c:numRef>
          </c:val>
          <c:extLst>
            <c:ext xmlns:c16="http://schemas.microsoft.com/office/drawing/2014/chart" uri="{C3380CC4-5D6E-409C-BE32-E72D297353CC}">
              <c16:uniqueId val="{00000000-676F-4B40-B609-ABDCD12AAA1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676F-4B40-B609-ABDCD12AAA1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15.86</c:v>
                </c:pt>
                <c:pt idx="1">
                  <c:v>18.489999999999998</c:v>
                </c:pt>
                <c:pt idx="2">
                  <c:v>23.93</c:v>
                </c:pt>
                <c:pt idx="3">
                  <c:v>25.43</c:v>
                </c:pt>
                <c:pt idx="4">
                  <c:v>26.6</c:v>
                </c:pt>
              </c:numCache>
            </c:numRef>
          </c:val>
          <c:extLst>
            <c:ext xmlns:c16="http://schemas.microsoft.com/office/drawing/2014/chart" uri="{C3380CC4-5D6E-409C-BE32-E72D297353CC}">
              <c16:uniqueId val="{00000000-197C-4F44-9239-4722B2B50E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197C-4F44-9239-4722B2B50E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14-4A9E-8C4F-61D08F94ABC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E14-4A9E-8C4F-61D08F94ABC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420.2</c:v>
                </c:pt>
                <c:pt idx="1">
                  <c:v>512.39</c:v>
                </c:pt>
                <c:pt idx="2">
                  <c:v>609.37</c:v>
                </c:pt>
                <c:pt idx="3">
                  <c:v>484.28</c:v>
                </c:pt>
                <c:pt idx="4">
                  <c:v>443.25</c:v>
                </c:pt>
              </c:numCache>
            </c:numRef>
          </c:val>
          <c:extLst>
            <c:ext xmlns:c16="http://schemas.microsoft.com/office/drawing/2014/chart" uri="{C3380CC4-5D6E-409C-BE32-E72D297353CC}">
              <c16:uniqueId val="{00000000-A6EF-4B46-95BE-4A840BADA7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A6EF-4B46-95BE-4A840BADA7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57.84</c:v>
                </c:pt>
                <c:pt idx="1">
                  <c:v>51.53</c:v>
                </c:pt>
                <c:pt idx="2">
                  <c:v>52.86</c:v>
                </c:pt>
                <c:pt idx="3">
                  <c:v>37.409999999999997</c:v>
                </c:pt>
                <c:pt idx="4">
                  <c:v>34.090000000000003</c:v>
                </c:pt>
              </c:numCache>
            </c:numRef>
          </c:val>
          <c:extLst>
            <c:ext xmlns:c16="http://schemas.microsoft.com/office/drawing/2014/chart" uri="{C3380CC4-5D6E-409C-BE32-E72D297353CC}">
              <c16:uniqueId val="{00000000-CFCC-46C1-AA2D-F17C18B96F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CFCC-46C1-AA2D-F17C18B96F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100.18</c:v>
                </c:pt>
                <c:pt idx="1">
                  <c:v>105.6</c:v>
                </c:pt>
                <c:pt idx="2">
                  <c:v>88.07</c:v>
                </c:pt>
                <c:pt idx="3">
                  <c:v>100.48</c:v>
                </c:pt>
                <c:pt idx="4">
                  <c:v>90.63</c:v>
                </c:pt>
              </c:numCache>
            </c:numRef>
          </c:val>
          <c:extLst>
            <c:ext xmlns:c16="http://schemas.microsoft.com/office/drawing/2014/chart" uri="{C3380CC4-5D6E-409C-BE32-E72D297353CC}">
              <c16:uniqueId val="{00000000-645A-4520-A1A4-844F57C61F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645A-4520-A1A4-844F57C61F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142.38999999999999</c:v>
                </c:pt>
                <c:pt idx="1">
                  <c:v>134.74</c:v>
                </c:pt>
                <c:pt idx="2">
                  <c:v>133.13</c:v>
                </c:pt>
                <c:pt idx="3">
                  <c:v>139.85</c:v>
                </c:pt>
                <c:pt idx="4">
                  <c:v>138.16</c:v>
                </c:pt>
              </c:numCache>
            </c:numRef>
          </c:val>
          <c:extLst>
            <c:ext xmlns:c16="http://schemas.microsoft.com/office/drawing/2014/chart" uri="{C3380CC4-5D6E-409C-BE32-E72D297353CC}">
              <c16:uniqueId val="{00000000-B1C3-4A4F-B04D-CE33EE682C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B1C3-4A4F-B04D-CE33EE682C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愛知県　春日井市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非設置</v>
      </c>
      <c r="AE8" s="75"/>
      <c r="AF8" s="75"/>
      <c r="AG8" s="75"/>
      <c r="AH8" s="75"/>
      <c r="AI8" s="75"/>
      <c r="AJ8" s="75"/>
      <c r="AK8" s="2"/>
      <c r="AL8" s="66">
        <f>データ!$R$6</f>
        <v>308937</v>
      </c>
      <c r="AM8" s="66"/>
      <c r="AN8" s="66"/>
      <c r="AO8" s="66"/>
      <c r="AP8" s="66"/>
      <c r="AQ8" s="66"/>
      <c r="AR8" s="66"/>
      <c r="AS8" s="66"/>
      <c r="AT8" s="37">
        <f>データ!$S$6</f>
        <v>92.78</v>
      </c>
      <c r="AU8" s="38"/>
      <c r="AV8" s="38"/>
      <c r="AW8" s="38"/>
      <c r="AX8" s="38"/>
      <c r="AY8" s="38"/>
      <c r="AZ8" s="38"/>
      <c r="BA8" s="38"/>
      <c r="BB8" s="55">
        <f>データ!$T$6</f>
        <v>3329.78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93.07</v>
      </c>
      <c r="J10" s="38"/>
      <c r="K10" s="38"/>
      <c r="L10" s="38"/>
      <c r="M10" s="38"/>
      <c r="N10" s="38"/>
      <c r="O10" s="65"/>
      <c r="P10" s="55">
        <f>データ!$P$6</f>
        <v>100</v>
      </c>
      <c r="Q10" s="55"/>
      <c r="R10" s="55"/>
      <c r="S10" s="55"/>
      <c r="T10" s="55"/>
      <c r="U10" s="55"/>
      <c r="V10" s="55"/>
      <c r="W10" s="66">
        <f>データ!$Q$6</f>
        <v>2167</v>
      </c>
      <c r="X10" s="66"/>
      <c r="Y10" s="66"/>
      <c r="Z10" s="66"/>
      <c r="AA10" s="66"/>
      <c r="AB10" s="66"/>
      <c r="AC10" s="66"/>
      <c r="AD10" s="2"/>
      <c r="AE10" s="2"/>
      <c r="AF10" s="2"/>
      <c r="AG10" s="2"/>
      <c r="AH10" s="2"/>
      <c r="AI10" s="2"/>
      <c r="AJ10" s="2"/>
      <c r="AK10" s="2"/>
      <c r="AL10" s="66">
        <f>データ!$U$6</f>
        <v>308038</v>
      </c>
      <c r="AM10" s="66"/>
      <c r="AN10" s="66"/>
      <c r="AO10" s="66"/>
      <c r="AP10" s="66"/>
      <c r="AQ10" s="66"/>
      <c r="AR10" s="66"/>
      <c r="AS10" s="66"/>
      <c r="AT10" s="37">
        <f>データ!$V$6</f>
        <v>73.7</v>
      </c>
      <c r="AU10" s="38"/>
      <c r="AV10" s="38"/>
      <c r="AW10" s="38"/>
      <c r="AX10" s="38"/>
      <c r="AY10" s="38"/>
      <c r="AZ10" s="38"/>
      <c r="BA10" s="38"/>
      <c r="BB10" s="55">
        <f>データ!$W$6</f>
        <v>4179.62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01wQeyB1ET5ifXXYk0YukFvyq6VhlsCAuMfHODfK0YCtwqznBJClFNBrw1CVbb+FmhRphkFjYv85eXDTinTWJw==" saltValue="e5VkfVW6HXv1Z0XR8q9oJ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232068</v>
      </c>
      <c r="D6" s="20">
        <f t="shared" si="3"/>
        <v>46</v>
      </c>
      <c r="E6" s="20">
        <f t="shared" si="3"/>
        <v>1</v>
      </c>
      <c r="F6" s="20">
        <f t="shared" si="3"/>
        <v>0</v>
      </c>
      <c r="G6" s="20">
        <f t="shared" si="3"/>
        <v>1</v>
      </c>
      <c r="H6" s="20" t="str">
        <f t="shared" si="3"/>
        <v>愛知県　春日井市</v>
      </c>
      <c r="I6" s="20" t="str">
        <f t="shared" si="3"/>
        <v>法適用</v>
      </c>
      <c r="J6" s="20" t="str">
        <f t="shared" si="3"/>
        <v>水道事業</v>
      </c>
      <c r="K6" s="20" t="str">
        <f t="shared" si="3"/>
        <v>末端給水事業</v>
      </c>
      <c r="L6" s="20" t="str">
        <f t="shared" si="3"/>
        <v>A1</v>
      </c>
      <c r="M6" s="20" t="str">
        <f t="shared" si="3"/>
        <v>非設置</v>
      </c>
      <c r="N6" s="21" t="str">
        <f t="shared" si="3"/>
        <v>-</v>
      </c>
      <c r="O6" s="21">
        <f t="shared" si="3"/>
        <v>93.07</v>
      </c>
      <c r="P6" s="21">
        <f t="shared" si="3"/>
        <v>100</v>
      </c>
      <c r="Q6" s="21">
        <f t="shared" si="3"/>
        <v>2167</v>
      </c>
      <c r="R6" s="21">
        <f t="shared" si="3"/>
        <v>308937</v>
      </c>
      <c r="S6" s="21">
        <f t="shared" si="3"/>
        <v>92.78</v>
      </c>
      <c r="T6" s="21">
        <f t="shared" si="3"/>
        <v>3329.78</v>
      </c>
      <c r="U6" s="21">
        <f t="shared" si="3"/>
        <v>308038</v>
      </c>
      <c r="V6" s="21">
        <f t="shared" si="3"/>
        <v>73.7</v>
      </c>
      <c r="W6" s="21">
        <f t="shared" si="3"/>
        <v>4179.62</v>
      </c>
      <c r="X6" s="22">
        <f>IF(X7="",NA(),X7)</f>
        <v>105.34</v>
      </c>
      <c r="Y6" s="22">
        <f t="shared" ref="Y6:AG6" si="4">IF(Y7="",NA(),Y7)</f>
        <v>110.86</v>
      </c>
      <c r="Z6" s="22">
        <f t="shared" si="4"/>
        <v>110.25</v>
      </c>
      <c r="AA6" s="22">
        <f t="shared" si="4"/>
        <v>107.23</v>
      </c>
      <c r="AB6" s="22">
        <f t="shared" si="4"/>
        <v>108.35</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420.2</v>
      </c>
      <c r="AU6" s="22">
        <f t="shared" ref="AU6:BC6" si="6">IF(AU7="",NA(),AU7)</f>
        <v>512.39</v>
      </c>
      <c r="AV6" s="22">
        <f t="shared" si="6"/>
        <v>609.37</v>
      </c>
      <c r="AW6" s="22">
        <f t="shared" si="6"/>
        <v>484.28</v>
      </c>
      <c r="AX6" s="22">
        <f t="shared" si="6"/>
        <v>443.25</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57.84</v>
      </c>
      <c r="BF6" s="22">
        <f t="shared" ref="BF6:BN6" si="7">IF(BF7="",NA(),BF7)</f>
        <v>51.53</v>
      </c>
      <c r="BG6" s="22">
        <f t="shared" si="7"/>
        <v>52.86</v>
      </c>
      <c r="BH6" s="22">
        <f t="shared" si="7"/>
        <v>37.409999999999997</v>
      </c>
      <c r="BI6" s="22">
        <f t="shared" si="7"/>
        <v>34.090000000000003</v>
      </c>
      <c r="BJ6" s="22">
        <f t="shared" si="7"/>
        <v>255.12</v>
      </c>
      <c r="BK6" s="22">
        <f t="shared" si="7"/>
        <v>254.19</v>
      </c>
      <c r="BL6" s="22">
        <f t="shared" si="7"/>
        <v>259.56</v>
      </c>
      <c r="BM6" s="22">
        <f t="shared" si="7"/>
        <v>248.92</v>
      </c>
      <c r="BN6" s="22">
        <f t="shared" si="7"/>
        <v>251.26</v>
      </c>
      <c r="BO6" s="21" t="str">
        <f>IF(BO7="","",IF(BO7="-","【-】","【"&amp;SUBSTITUTE(TEXT(BO7,"#,##0.00"),"-","△")&amp;"】"))</f>
        <v>【268.07】</v>
      </c>
      <c r="BP6" s="22">
        <f>IF(BP7="",NA(),BP7)</f>
        <v>100.18</v>
      </c>
      <c r="BQ6" s="22">
        <f t="shared" ref="BQ6:BY6" si="8">IF(BQ7="",NA(),BQ7)</f>
        <v>105.6</v>
      </c>
      <c r="BR6" s="22">
        <f t="shared" si="8"/>
        <v>88.07</v>
      </c>
      <c r="BS6" s="22">
        <f t="shared" si="8"/>
        <v>100.48</v>
      </c>
      <c r="BT6" s="22">
        <f t="shared" si="8"/>
        <v>90.63</v>
      </c>
      <c r="BU6" s="22">
        <f t="shared" si="8"/>
        <v>109.12</v>
      </c>
      <c r="BV6" s="22">
        <f t="shared" si="8"/>
        <v>107.42</v>
      </c>
      <c r="BW6" s="22">
        <f t="shared" si="8"/>
        <v>105.07</v>
      </c>
      <c r="BX6" s="22">
        <f t="shared" si="8"/>
        <v>107.54</v>
      </c>
      <c r="BY6" s="22">
        <f t="shared" si="8"/>
        <v>101.93</v>
      </c>
      <c r="BZ6" s="21" t="str">
        <f>IF(BZ7="","",IF(BZ7="-","【-】","【"&amp;SUBSTITUTE(TEXT(BZ7,"#,##0.00"),"-","△")&amp;"】"))</f>
        <v>【97.47】</v>
      </c>
      <c r="CA6" s="22">
        <f>IF(CA7="",NA(),CA7)</f>
        <v>142.38999999999999</v>
      </c>
      <c r="CB6" s="22">
        <f t="shared" ref="CB6:CJ6" si="9">IF(CB7="",NA(),CB7)</f>
        <v>134.74</v>
      </c>
      <c r="CC6" s="22">
        <f t="shared" si="9"/>
        <v>133.13</v>
      </c>
      <c r="CD6" s="22">
        <f t="shared" si="9"/>
        <v>139.85</v>
      </c>
      <c r="CE6" s="22">
        <f t="shared" si="9"/>
        <v>138.16</v>
      </c>
      <c r="CF6" s="22">
        <f t="shared" si="9"/>
        <v>153.88</v>
      </c>
      <c r="CG6" s="22">
        <f t="shared" si="9"/>
        <v>157.19</v>
      </c>
      <c r="CH6" s="22">
        <f t="shared" si="9"/>
        <v>153.71</v>
      </c>
      <c r="CI6" s="22">
        <f t="shared" si="9"/>
        <v>155.9</v>
      </c>
      <c r="CJ6" s="22">
        <f t="shared" si="9"/>
        <v>162.47</v>
      </c>
      <c r="CK6" s="21" t="str">
        <f>IF(CK7="","",IF(CK7="-","【-】","【"&amp;SUBSTITUTE(TEXT(CK7,"#,##0.00"),"-","△")&amp;"】"))</f>
        <v>【174.75】</v>
      </c>
      <c r="CL6" s="22">
        <f>IF(CL7="",NA(),CL7)</f>
        <v>70.81</v>
      </c>
      <c r="CM6" s="22">
        <f t="shared" ref="CM6:CU6" si="10">IF(CM7="",NA(),CM7)</f>
        <v>70.27</v>
      </c>
      <c r="CN6" s="22">
        <f t="shared" si="10"/>
        <v>86.76</v>
      </c>
      <c r="CO6" s="22">
        <f t="shared" si="10"/>
        <v>84.4</v>
      </c>
      <c r="CP6" s="22">
        <f t="shared" si="10"/>
        <v>82.82</v>
      </c>
      <c r="CQ6" s="22">
        <f t="shared" si="10"/>
        <v>63.53</v>
      </c>
      <c r="CR6" s="22">
        <f t="shared" si="10"/>
        <v>63.16</v>
      </c>
      <c r="CS6" s="22">
        <f t="shared" si="10"/>
        <v>64.41</v>
      </c>
      <c r="CT6" s="22">
        <f t="shared" si="10"/>
        <v>64.11</v>
      </c>
      <c r="CU6" s="22">
        <f t="shared" si="10"/>
        <v>63.81</v>
      </c>
      <c r="CV6" s="21" t="str">
        <f>IF(CV7="","",IF(CV7="-","【-】","【"&amp;SUBSTITUTE(TEXT(CV7,"#,##0.00"),"-","△")&amp;"】"))</f>
        <v>【59.97】</v>
      </c>
      <c r="CW6" s="22">
        <f>IF(CW7="",NA(),CW7)</f>
        <v>91.25</v>
      </c>
      <c r="CX6" s="22">
        <f t="shared" ref="CX6:DF6" si="11">IF(CX7="",NA(),CX7)</f>
        <v>90.84</v>
      </c>
      <c r="CY6" s="22">
        <f t="shared" si="11"/>
        <v>92.39</v>
      </c>
      <c r="CZ6" s="22">
        <f t="shared" si="11"/>
        <v>93.26</v>
      </c>
      <c r="DA6" s="22">
        <f t="shared" si="11"/>
        <v>93.7</v>
      </c>
      <c r="DB6" s="22">
        <f t="shared" si="11"/>
        <v>91.58</v>
      </c>
      <c r="DC6" s="22">
        <f t="shared" si="11"/>
        <v>91.48</v>
      </c>
      <c r="DD6" s="22">
        <f t="shared" si="11"/>
        <v>91.64</v>
      </c>
      <c r="DE6" s="22">
        <f t="shared" si="11"/>
        <v>92.09</v>
      </c>
      <c r="DF6" s="22">
        <f t="shared" si="11"/>
        <v>91.76</v>
      </c>
      <c r="DG6" s="21" t="str">
        <f>IF(DG7="","",IF(DG7="-","【-】","【"&amp;SUBSTITUTE(TEXT(DG7,"#,##0.00"),"-","△")&amp;"】"))</f>
        <v>【89.76】</v>
      </c>
      <c r="DH6" s="22">
        <f>IF(DH7="",NA(),DH7)</f>
        <v>50.07</v>
      </c>
      <c r="DI6" s="22">
        <f t="shared" ref="DI6:DQ6" si="12">IF(DI7="",NA(),DI7)</f>
        <v>51.6</v>
      </c>
      <c r="DJ6" s="22">
        <f t="shared" si="12"/>
        <v>53.04</v>
      </c>
      <c r="DK6" s="22">
        <f t="shared" si="12"/>
        <v>54.53</v>
      </c>
      <c r="DL6" s="22">
        <f t="shared" si="12"/>
        <v>55.54</v>
      </c>
      <c r="DM6" s="22">
        <f t="shared" si="12"/>
        <v>50.41</v>
      </c>
      <c r="DN6" s="22">
        <f t="shared" si="12"/>
        <v>51.13</v>
      </c>
      <c r="DO6" s="22">
        <f t="shared" si="12"/>
        <v>51.62</v>
      </c>
      <c r="DP6" s="22">
        <f t="shared" si="12"/>
        <v>52.16</v>
      </c>
      <c r="DQ6" s="22">
        <f t="shared" si="12"/>
        <v>52.59</v>
      </c>
      <c r="DR6" s="21" t="str">
        <f>IF(DR7="","",IF(DR7="-","【-】","【"&amp;SUBSTITUTE(TEXT(DR7,"#,##0.00"),"-","△")&amp;"】"))</f>
        <v>【51.51】</v>
      </c>
      <c r="DS6" s="22">
        <f>IF(DS7="",NA(),DS7)</f>
        <v>15.86</v>
      </c>
      <c r="DT6" s="22">
        <f t="shared" ref="DT6:EB6" si="13">IF(DT7="",NA(),DT7)</f>
        <v>18.489999999999998</v>
      </c>
      <c r="DU6" s="22">
        <f t="shared" si="13"/>
        <v>23.93</v>
      </c>
      <c r="DV6" s="22">
        <f t="shared" si="13"/>
        <v>25.43</v>
      </c>
      <c r="DW6" s="22">
        <f t="shared" si="13"/>
        <v>26.6</v>
      </c>
      <c r="DX6" s="22">
        <f t="shared" si="13"/>
        <v>20.36</v>
      </c>
      <c r="DY6" s="22">
        <f t="shared" si="13"/>
        <v>22.41</v>
      </c>
      <c r="DZ6" s="22">
        <f t="shared" si="13"/>
        <v>23.68</v>
      </c>
      <c r="EA6" s="22">
        <f t="shared" si="13"/>
        <v>25.76</v>
      </c>
      <c r="EB6" s="22">
        <f t="shared" si="13"/>
        <v>27.51</v>
      </c>
      <c r="EC6" s="21" t="str">
        <f>IF(EC7="","",IF(EC7="-","【-】","【"&amp;SUBSTITUTE(TEXT(EC7,"#,##0.00"),"-","△")&amp;"】"))</f>
        <v>【23.75】</v>
      </c>
      <c r="ED6" s="22">
        <f>IF(ED7="",NA(),ED7)</f>
        <v>0.09</v>
      </c>
      <c r="EE6" s="22">
        <f t="shared" ref="EE6:EM6" si="14">IF(EE7="",NA(),EE7)</f>
        <v>0.61</v>
      </c>
      <c r="EF6" s="22">
        <f t="shared" si="14"/>
        <v>0.64</v>
      </c>
      <c r="EG6" s="22">
        <f t="shared" si="14"/>
        <v>0.94</v>
      </c>
      <c r="EH6" s="22">
        <f t="shared" si="14"/>
        <v>1.35</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25">
      <c r="A7" s="15"/>
      <c r="B7" s="24">
        <v>2022</v>
      </c>
      <c r="C7" s="24">
        <v>232068</v>
      </c>
      <c r="D7" s="24">
        <v>46</v>
      </c>
      <c r="E7" s="24">
        <v>1</v>
      </c>
      <c r="F7" s="24">
        <v>0</v>
      </c>
      <c r="G7" s="24">
        <v>1</v>
      </c>
      <c r="H7" s="24" t="s">
        <v>93</v>
      </c>
      <c r="I7" s="24" t="s">
        <v>94</v>
      </c>
      <c r="J7" s="24" t="s">
        <v>95</v>
      </c>
      <c r="K7" s="24" t="s">
        <v>96</v>
      </c>
      <c r="L7" s="24" t="s">
        <v>97</v>
      </c>
      <c r="M7" s="24" t="s">
        <v>98</v>
      </c>
      <c r="N7" s="25" t="s">
        <v>99</v>
      </c>
      <c r="O7" s="25">
        <v>93.07</v>
      </c>
      <c r="P7" s="25">
        <v>100</v>
      </c>
      <c r="Q7" s="25">
        <v>2167</v>
      </c>
      <c r="R7" s="25">
        <v>308937</v>
      </c>
      <c r="S7" s="25">
        <v>92.78</v>
      </c>
      <c r="T7" s="25">
        <v>3329.78</v>
      </c>
      <c r="U7" s="25">
        <v>308038</v>
      </c>
      <c r="V7" s="25">
        <v>73.7</v>
      </c>
      <c r="W7" s="25">
        <v>4179.62</v>
      </c>
      <c r="X7" s="25">
        <v>105.34</v>
      </c>
      <c r="Y7" s="25">
        <v>110.86</v>
      </c>
      <c r="Z7" s="25">
        <v>110.25</v>
      </c>
      <c r="AA7" s="25">
        <v>107.23</v>
      </c>
      <c r="AB7" s="25">
        <v>108.35</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420.2</v>
      </c>
      <c r="AU7" s="25">
        <v>512.39</v>
      </c>
      <c r="AV7" s="25">
        <v>609.37</v>
      </c>
      <c r="AW7" s="25">
        <v>484.28</v>
      </c>
      <c r="AX7" s="25">
        <v>443.25</v>
      </c>
      <c r="AY7" s="25">
        <v>258.22000000000003</v>
      </c>
      <c r="AZ7" s="25">
        <v>250.03</v>
      </c>
      <c r="BA7" s="25">
        <v>239.45</v>
      </c>
      <c r="BB7" s="25">
        <v>246.01</v>
      </c>
      <c r="BC7" s="25">
        <v>228.89</v>
      </c>
      <c r="BD7" s="25">
        <v>252.29</v>
      </c>
      <c r="BE7" s="25">
        <v>57.84</v>
      </c>
      <c r="BF7" s="25">
        <v>51.53</v>
      </c>
      <c r="BG7" s="25">
        <v>52.86</v>
      </c>
      <c r="BH7" s="25">
        <v>37.409999999999997</v>
      </c>
      <c r="BI7" s="25">
        <v>34.090000000000003</v>
      </c>
      <c r="BJ7" s="25">
        <v>255.12</v>
      </c>
      <c r="BK7" s="25">
        <v>254.19</v>
      </c>
      <c r="BL7" s="25">
        <v>259.56</v>
      </c>
      <c r="BM7" s="25">
        <v>248.92</v>
      </c>
      <c r="BN7" s="25">
        <v>251.26</v>
      </c>
      <c r="BO7" s="25">
        <v>268.07</v>
      </c>
      <c r="BP7" s="25">
        <v>100.18</v>
      </c>
      <c r="BQ7" s="25">
        <v>105.6</v>
      </c>
      <c r="BR7" s="25">
        <v>88.07</v>
      </c>
      <c r="BS7" s="25">
        <v>100.48</v>
      </c>
      <c r="BT7" s="25">
        <v>90.63</v>
      </c>
      <c r="BU7" s="25">
        <v>109.12</v>
      </c>
      <c r="BV7" s="25">
        <v>107.42</v>
      </c>
      <c r="BW7" s="25">
        <v>105.07</v>
      </c>
      <c r="BX7" s="25">
        <v>107.54</v>
      </c>
      <c r="BY7" s="25">
        <v>101.93</v>
      </c>
      <c r="BZ7" s="25">
        <v>97.47</v>
      </c>
      <c r="CA7" s="25">
        <v>142.38999999999999</v>
      </c>
      <c r="CB7" s="25">
        <v>134.74</v>
      </c>
      <c r="CC7" s="25">
        <v>133.13</v>
      </c>
      <c r="CD7" s="25">
        <v>139.85</v>
      </c>
      <c r="CE7" s="25">
        <v>138.16</v>
      </c>
      <c r="CF7" s="25">
        <v>153.88</v>
      </c>
      <c r="CG7" s="25">
        <v>157.19</v>
      </c>
      <c r="CH7" s="25">
        <v>153.71</v>
      </c>
      <c r="CI7" s="25">
        <v>155.9</v>
      </c>
      <c r="CJ7" s="25">
        <v>162.47</v>
      </c>
      <c r="CK7" s="25">
        <v>174.75</v>
      </c>
      <c r="CL7" s="25">
        <v>70.81</v>
      </c>
      <c r="CM7" s="25">
        <v>70.27</v>
      </c>
      <c r="CN7" s="25">
        <v>86.76</v>
      </c>
      <c r="CO7" s="25">
        <v>84.4</v>
      </c>
      <c r="CP7" s="25">
        <v>82.82</v>
      </c>
      <c r="CQ7" s="25">
        <v>63.53</v>
      </c>
      <c r="CR7" s="25">
        <v>63.16</v>
      </c>
      <c r="CS7" s="25">
        <v>64.41</v>
      </c>
      <c r="CT7" s="25">
        <v>64.11</v>
      </c>
      <c r="CU7" s="25">
        <v>63.81</v>
      </c>
      <c r="CV7" s="25">
        <v>59.97</v>
      </c>
      <c r="CW7" s="25">
        <v>91.25</v>
      </c>
      <c r="CX7" s="25">
        <v>90.84</v>
      </c>
      <c r="CY7" s="25">
        <v>92.39</v>
      </c>
      <c r="CZ7" s="25">
        <v>93.26</v>
      </c>
      <c r="DA7" s="25">
        <v>93.7</v>
      </c>
      <c r="DB7" s="25">
        <v>91.58</v>
      </c>
      <c r="DC7" s="25">
        <v>91.48</v>
      </c>
      <c r="DD7" s="25">
        <v>91.64</v>
      </c>
      <c r="DE7" s="25">
        <v>92.09</v>
      </c>
      <c r="DF7" s="25">
        <v>91.76</v>
      </c>
      <c r="DG7" s="25">
        <v>89.76</v>
      </c>
      <c r="DH7" s="25">
        <v>50.07</v>
      </c>
      <c r="DI7" s="25">
        <v>51.6</v>
      </c>
      <c r="DJ7" s="25">
        <v>53.04</v>
      </c>
      <c r="DK7" s="25">
        <v>54.53</v>
      </c>
      <c r="DL7" s="25">
        <v>55.54</v>
      </c>
      <c r="DM7" s="25">
        <v>50.41</v>
      </c>
      <c r="DN7" s="25">
        <v>51.13</v>
      </c>
      <c r="DO7" s="25">
        <v>51.62</v>
      </c>
      <c r="DP7" s="25">
        <v>52.16</v>
      </c>
      <c r="DQ7" s="25">
        <v>52.59</v>
      </c>
      <c r="DR7" s="25">
        <v>51.51</v>
      </c>
      <c r="DS7" s="25">
        <v>15.86</v>
      </c>
      <c r="DT7" s="25">
        <v>18.489999999999998</v>
      </c>
      <c r="DU7" s="25">
        <v>23.93</v>
      </c>
      <c r="DV7" s="25">
        <v>25.43</v>
      </c>
      <c r="DW7" s="25">
        <v>26.6</v>
      </c>
      <c r="DX7" s="25">
        <v>20.36</v>
      </c>
      <c r="DY7" s="25">
        <v>22.41</v>
      </c>
      <c r="DZ7" s="25">
        <v>23.68</v>
      </c>
      <c r="EA7" s="25">
        <v>25.76</v>
      </c>
      <c r="EB7" s="25">
        <v>27.51</v>
      </c>
      <c r="EC7" s="25">
        <v>23.75</v>
      </c>
      <c r="ED7" s="25">
        <v>0.09</v>
      </c>
      <c r="EE7" s="25">
        <v>0.61</v>
      </c>
      <c r="EF7" s="25">
        <v>0.64</v>
      </c>
      <c r="EG7" s="25">
        <v>0.94</v>
      </c>
      <c r="EH7" s="25">
        <v>1.35</v>
      </c>
      <c r="EI7" s="25">
        <v>0.75</v>
      </c>
      <c r="EJ7" s="25">
        <v>0.73</v>
      </c>
      <c r="EK7" s="25">
        <v>0.79</v>
      </c>
      <c r="EL7" s="25">
        <v>0.75</v>
      </c>
      <c r="EM7" s="25">
        <v>0.78</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2024-02-07T01:46:48Z</cp:lastPrinted>
  <dcterms:created xsi:type="dcterms:W3CDTF">2023-12-05T00:55:36Z</dcterms:created>
  <dcterms:modified xsi:type="dcterms:W3CDTF">2024-02-22T06:16:46Z</dcterms:modified>
  <cp:category/>
</cp:coreProperties>
</file>