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7　春日井市\"/>
    </mc:Choice>
  </mc:AlternateContent>
  <xr:revisionPtr revIDLastSave="0" documentId="13_ncr:1_{4B585951-AC41-41CE-8E07-550CEBE2A11B}" xr6:coauthVersionLast="47" xr6:coauthVersionMax="47" xr10:uidLastSave="{00000000-0000-0000-0000-000000000000}"/>
  <workbookProtection workbookAlgorithmName="SHA-512" workbookHashValue="DY5U/UlWt1roIEXCfoTC+p/j2e6NHFP5DBcJrcmTksknPujxEz8SPEc0xQNTEySN2lJ8UdEsZzgTjjrhVRGgyQ==" workbookSaltValue="i4qtyZBMLweGZjr45oIzH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W10" i="4" s="1"/>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G85" i="4"/>
  <c r="BB10" i="4"/>
  <c r="P10" i="4"/>
  <c r="I10" i="4"/>
  <c r="BB8" i="4"/>
  <c r="AT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<sst xmlns="http://schemas.openxmlformats.org/spreadsheetml/2006/main" count="231" uniqueCount="118">
  <si>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</si>
  <si>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</si>
  <si>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</si>
  <si>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</si>
  <si>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</si>
  <si>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</si>
  <si>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</si>
  <si>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</si>
  <si>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</si>
  <si>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</si>
  <si>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</si>
  <si>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</si>
  <si>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</si>
  <si>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</si>
  <si>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</si>
  <si>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</si>
  <si>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</si>
  <si>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</si>
  <si>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</si>
  <si>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</si>
  <si>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</si>
  <si>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</si>
  <si>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</si>
  <si>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</si>
  <si>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</si>
  <si>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</si>
  <si>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</si>
  <si>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</si>
  <si>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</si>
  <si>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</si>
  <si>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</si>
  <si>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</si>
  <si>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</si>
  <si>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</si>
  <si>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</si>
  <si>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</si>
  <si>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</si>
  <si>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</si>
  <si>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</si>
  <si>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</si>
  <si>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</si>
  <si>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</si>
  <si>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</si>
  <si>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</si>
  <si>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</si>
  <si>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</si>
  <si>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</si>
  <si>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</si>
  <si>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</si>
  <si>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</si>
  <si>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</si>
  <si>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</si>
  <si>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</si>
  <si>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</si>
  <si>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</si>
  <si>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</si>
  <si>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</si>
  <si>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</si>
  <si>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</si>
  <si>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</si>
  <si>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</si>
  <si>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</si>
  <si>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</si>
  <si>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</si>
  <si>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</si>
  <si>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</si>
  <si>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</si>
  <si>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</si>
  <si>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</si>
  <si>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</si>
  <si>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</si>
  <si>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</si>
  <si>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</si>
  <si>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</si>
  <si>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</si>
  <si>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</si>
  <si>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</si>
  <si>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</si>
  <si>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</si>
  <si>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</si>
  <si>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</si>
  <si>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</si>
  <si>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</si>
  <si>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</si>
  <si>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</si>
  <si>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</si>
  <si>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</si>
  <si>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</si>
  <si>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</si>
  <si>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</si>
  <si>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</si>
  <si>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</si>
  <si>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</si>
  <si>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</si>
  <si>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</si>
  <si>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</si>
  <si>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</si>
  <si>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</si>
  <si>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</si>
  <si>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</si>
  <si>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</si>
  <si>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</si>
  <si>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</si>
  <si>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</si>
  <si>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</si>
  <si>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</si>
  <si>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</si>
  <si>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</si>
  <si>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</si>
  <si>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</si>
  <si>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</si>
  <si>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</si>
  <si>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</si>
  <si>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</si>
  <si>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</si>
  <si>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当市の下水道は整備過程であるため、計画的かつ着実な整備を行うことで、効率的・効果的な未普及地域の解消及び浸水対策を図るとともに、普及促進活動を進め、水洗化率の向上による生活環境の改善に努めます。また、施設の老朽化や物価上昇等に伴う更新需要及び維持管理に要する経費の増大が懸念されるため、ストックマネジメント計画による効率的な維持管理を行い、費用の平準化及び縮減を図るとともに、使用料等の収納率の向上及び事業収入の確保に努めます。
　経営健全化を目指し、将来にわたり安定的に事業を継続していくため、R元年度に策定した「経営戦略」に基づき、下水道使用料の改定を２段階で実施し、経費回収率100％及び収益的収入における基準外繰入金の解消を達成しました。今後も引き続き、R6年度に改定予定である「第２次経営戦略」に基づき、中長期的に自立的で持続可能な事業経営を目指します。</t>
    <rPh sb="72" eb="73">
      <t>スス</t>
    </rPh>
    <rPh sb="108" eb="110">
      <t>ブッカ</t>
    </rPh>
    <rPh sb="110" eb="113">
      <t>ジョウショウトウ</t>
    </rPh>
    <rPh sb="200" eb="201">
      <t>オヨ</t>
    </rPh>
    <rPh sb="254" eb="256">
      <t>サクテイ</t>
    </rPh>
    <rPh sb="287" eb="289">
      <t>ケイヒ</t>
    </rPh>
    <rPh sb="289" eb="292">
      <t>カイシュウリツ</t>
    </rPh>
    <rPh sb="296" eb="297">
      <t>オヨ</t>
    </rPh>
    <rPh sb="298" eb="301">
      <t>シュウエキテキ</t>
    </rPh>
    <rPh sb="301" eb="303">
      <t>シュウニュウ</t>
    </rPh>
    <rPh sb="307" eb="310">
      <t>キジュンガイ</t>
    </rPh>
    <rPh sb="310" eb="313">
      <t>クリイレキン</t>
    </rPh>
    <rPh sb="314" eb="316">
      <t>カイショウ</t>
    </rPh>
    <rPh sb="317" eb="319">
      <t>タッセイ</t>
    </rPh>
    <rPh sb="324" eb="326">
      <t>コンゴ</t>
    </rPh>
    <rPh sb="327" eb="328">
      <t>ヒ</t>
    </rPh>
    <rPh sb="329" eb="330">
      <t>ツヅ</t>
    </rPh>
    <rPh sb="337" eb="339">
      <t>カイテイ</t>
    </rPh>
    <rPh sb="345" eb="346">
      <t>ダイ</t>
    </rPh>
    <rPh sb="347" eb="348">
      <t>ジ</t>
    </rPh>
    <rPh sb="348" eb="350">
      <t>ケイエイ</t>
    </rPh>
    <rPh sb="350" eb="352">
      <t>センリャク</t>
    </rPh>
    <rPh sb="354" eb="355">
      <t>モト</t>
    </rPh>
    <rPh sb="363" eb="366">
      <t>ジリツテキ</t>
    </rPh>
    <rPh sb="367" eb="371">
      <t>ジゾクカノウ</t>
    </rPh>
    <phoneticPr fontId="4"/>
  </si>
  <si>
    <t>　「①有形固定資産減価償却率」については、H28年度の地方公営企業法適用時の資産の償却が完了するまで、減価償却費はほぼ同程度で累積されていきます。
  「②管渠老朽化率」は、類似団体・全国平均に比べ下回っていますが、春日井市公共下水道事業はS43年から供用開始しており、今後は施設の法定耐用年数50年の経過時期が集中するため、上昇が見込まれます。
　このため、H30年度に策定した「春日井市下水道ストックマネジメント計画」に基づき、点検・調査及び更新等を計画的に進め、「③管渠改善率」の向上に努めます。</t>
    <rPh sb="219" eb="221">
      <t>チョウサ</t>
    </rPh>
    <phoneticPr fontId="4"/>
  </si>
  <si>
    <t>　「①経常収支比率」は100.10%で、使用料収入、雨水及び分流式下水道に要する経費等に係る基準内繰入金、雑収益により、経常費用を賄えている状況です。（R3年度は、調定月の変更に伴い過年度損益修正益が増加した分、繰入金を減少させ、収支均衡としたことから96.69％）。
　「③流動比率」は100%を大きく下回っています。これは繰越工事資金以外に内部留保資金がなく、翌年度の企業債の償還を翌年度収入の資本費平準化債と一般会計からの繰入金により賄っているためです。
　「④企業債残高対事業規模比率」は801.43%で、使用料改定に伴う使用料収入の増加により、減少しています。なお、新規整備を継続的に施行しているため、新規借入を行っており、依然として高い数値となっています。
　「⑤経費回収率」は99.88%で、R4.3検針分から汚水処理原価150円/㎥に対し、使用料単価150/㎥とする下水道使用料の改定を実施したことにより、前年度より増加しています。100％に満たないのは、決算統計上、汚水処理費用に児童手当（基準内繰入金充当）が加算されてしまうためです。
　「⑥汚水処理原価」は類似団体・全国平均に比べ上回っています。これは、企業債に係る支払利息や減価償却費が大きいためと考えられます。
　「⑦施設利用率」は100%を下回っています。これは、汚水流入量のピーク時でも安定的に処理を行うこと及び今後の新規整備による増加を考慮しているものです。また、晴天時一日平均処理水量が増加したことにより、前年度より増加しています。
　「⑧水洗化率」は、類似団体・全国平均を上回っていますが、今後も引き続き、未接続家屋に対する普及促進を進めていきます。</t>
    <rPh sb="20" eb="23">
      <t>シヨウリョウ</t>
    </rPh>
    <rPh sb="23" eb="25">
      <t>シュウニュウ</t>
    </rPh>
    <rPh sb="26" eb="28">
      <t>ウスイ</t>
    </rPh>
    <rPh sb="33" eb="36">
      <t>ゲスイドウ</t>
    </rPh>
    <rPh sb="37" eb="38">
      <t>ヨウ</t>
    </rPh>
    <rPh sb="40" eb="42">
      <t>ケイヒ</t>
    </rPh>
    <rPh sb="42" eb="43">
      <t>トウ</t>
    </rPh>
    <rPh sb="44" eb="45">
      <t>カカ</t>
    </rPh>
    <rPh sb="46" eb="49">
      <t>キジュンナイ</t>
    </rPh>
    <rPh sb="49" eb="52">
      <t>クリイレキン</t>
    </rPh>
    <rPh sb="78" eb="80">
      <t>ネンド</t>
    </rPh>
    <rPh sb="86" eb="88">
      <t>ヘンコウ</t>
    </rPh>
    <rPh sb="89" eb="90">
      <t>トモナ</t>
    </rPh>
    <rPh sb="91" eb="94">
      <t>カネンド</t>
    </rPh>
    <rPh sb="94" eb="99">
      <t>ソンエキシュウセイエキ</t>
    </rPh>
    <rPh sb="100" eb="102">
      <t>ゾウカ</t>
    </rPh>
    <rPh sb="104" eb="105">
      <t>ブン</t>
    </rPh>
    <rPh sb="106" eb="109">
      <t>クリイレキン</t>
    </rPh>
    <rPh sb="110" eb="112">
      <t>ゲンショウ</t>
    </rPh>
    <rPh sb="115" eb="117">
      <t>シュウシ</t>
    </rPh>
    <rPh sb="117" eb="119">
      <t>キンコウ</t>
    </rPh>
    <rPh sb="277" eb="279">
      <t>ゲンショウ</t>
    </rPh>
    <rPh sb="311" eb="312">
      <t>オコナ</t>
    </rPh>
    <rPh sb="362" eb="364">
      <t>オスイ</t>
    </rPh>
    <rPh sb="364" eb="366">
      <t>ショリ</t>
    </rPh>
    <rPh sb="366" eb="368">
      <t>ゲンカ</t>
    </rPh>
    <rPh sb="375" eb="376">
      <t>タイ</t>
    </rPh>
    <rPh sb="378" eb="381">
      <t>シヨウリョウ</t>
    </rPh>
    <rPh sb="381" eb="383">
      <t>タンカ</t>
    </rPh>
    <rPh sb="411" eb="414">
      <t>ゼンネンド</t>
    </rPh>
    <rPh sb="416" eb="418">
      <t>ゾウカ</t>
    </rPh>
    <rPh sb="429" eb="430">
      <t>ミ</t>
    </rPh>
    <rPh sb="436" eb="438">
      <t>ケッサン</t>
    </rPh>
    <rPh sb="438" eb="441">
      <t>トウケイジョウ</t>
    </rPh>
    <rPh sb="442" eb="444">
      <t>オスイ</t>
    </rPh>
    <rPh sb="444" eb="446">
      <t>ショリ</t>
    </rPh>
    <rPh sb="446" eb="448">
      <t>ヒヨウ</t>
    </rPh>
    <rPh sb="623" eb="626">
      <t>セイテンジ</t>
    </rPh>
    <rPh sb="626" eb="634">
      <t>イチニチヘイキンショリスイリョウ</t>
    </rPh>
    <rPh sb="635" eb="637">
      <t>ゾウカ</t>
    </rPh>
    <rPh sb="645" eb="648">
      <t>ゼンネンド</t>
    </rPh>
    <rPh sb="650" eb="65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</si>
</sst>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c:v>
                </c:pt>
                <c:pt idx="1">
                  <c:v>0.05</c:v>
                </c:pt>
                <c:pt idx="2">
                  <c:v>0.06</c:v>
                </c:pt>
                <c:pt idx="3">
                  <c:v>0.12</c:v>
                </c:pt>
                <c:pt idx="4">
                  <c:v>0.15</c:v>
                </c:pt>
              </c:numCache>
            </c:numRef>
          </c:val>
          <c:extLst>
            <c:ext xmlns:c16="http://schemas.microsoft.com/office/drawing/2014/chart" uri="{C3380CC4-5D6E-409C-BE32-E72D297353CC}">
              <c16:uniqueId val="{00000000-82E3-43F6-8C1E-EFFB294752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82E3-43F6-8C1E-EFFB294752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59.03</c:v>
                </c:pt>
                <c:pt idx="1">
                  <c:v>59.24</c:v>
                </c:pt>
                <c:pt idx="2">
                  <c:v>62.69</c:v>
                </c:pt>
                <c:pt idx="3">
                  <c:v>60.51</c:v>
                </c:pt>
                <c:pt idx="4">
                  <c:v>61.15</c:v>
                </c:pt>
              </c:numCache>
            </c:numRef>
          </c:val>
          <c:extLst>
            <c:ext xmlns:c16="http://schemas.microsoft.com/office/drawing/2014/chart" uri="{C3380CC4-5D6E-409C-BE32-E72D297353CC}">
              <c16:uniqueId val="{00000000-32D4-46FA-A9E1-834C748E9B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32D4-46FA-A9E1-834C748E9B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94.79</c:v>
                </c:pt>
                <c:pt idx="1">
                  <c:v>95.2</c:v>
                </c:pt>
                <c:pt idx="2">
                  <c:v>95.68</c:v>
                </c:pt>
                <c:pt idx="3">
                  <c:v>95.96</c:v>
                </c:pt>
                <c:pt idx="4">
                  <c:v>96</c:v>
                </c:pt>
              </c:numCache>
            </c:numRef>
          </c:val>
          <c:extLst>
            <c:ext xmlns:c16="http://schemas.microsoft.com/office/drawing/2014/chart" uri="{C3380CC4-5D6E-409C-BE32-E72D297353CC}">
              <c16:uniqueId val="{00000000-7B7C-4A79-B5A9-CA2FF03B18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7B7C-4A79-B5A9-CA2FF03B18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100.01</c:v>
                </c:pt>
                <c:pt idx="2">
                  <c:v>99.99</c:v>
                </c:pt>
                <c:pt idx="3">
                  <c:v>96.69</c:v>
                </c:pt>
                <c:pt idx="4">
                  <c:v>100.1</c:v>
                </c:pt>
              </c:numCache>
            </c:numRef>
          </c:val>
          <c:extLst>
            <c:ext xmlns:c16="http://schemas.microsoft.com/office/drawing/2014/chart" uri="{C3380CC4-5D6E-409C-BE32-E72D297353CC}">
              <c16:uniqueId val="{00000000-C75A-4C9F-B278-2CE6093AFA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C75A-4C9F-B278-2CE6093AFA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12.31</c:v>
                </c:pt>
                <c:pt idx="1">
                  <c:v>14.84</c:v>
                </c:pt>
                <c:pt idx="2">
                  <c:v>17.63</c:v>
                </c:pt>
                <c:pt idx="3">
                  <c:v>20.9</c:v>
                </c:pt>
                <c:pt idx="4">
                  <c:v>22.89</c:v>
                </c:pt>
              </c:numCache>
            </c:numRef>
          </c:val>
          <c:extLst>
            <c:ext xmlns:c16="http://schemas.microsoft.com/office/drawing/2014/chart" uri="{C3380CC4-5D6E-409C-BE32-E72D297353CC}">
              <c16:uniqueId val="{00000000-C84C-4389-AAE8-F134FC812E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C84C-4389-AAE8-F134FC812E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0.19</c:v>
                </c:pt>
                <c:pt idx="1">
                  <c:v>1.73</c:v>
                </c:pt>
                <c:pt idx="2">
                  <c:v>4.2699999999999996</c:v>
                </c:pt>
                <c:pt idx="3">
                  <c:v>4.6100000000000003</c:v>
                </c:pt>
                <c:pt idx="4">
                  <c:v>7.55</c:v>
                </c:pt>
              </c:numCache>
            </c:numRef>
          </c:val>
          <c:extLst>
            <c:ext xmlns:c16="http://schemas.microsoft.com/office/drawing/2014/chart" uri="{C3380CC4-5D6E-409C-BE32-E72D297353CC}">
              <c16:uniqueId val="{00000000-9ACD-4402-B645-264CDDF4EC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9ACD-4402-B645-264CDDF4EC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09-4F8C-A7BD-D17F084E60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BB09-4F8C-A7BD-D17F084E60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37.79</c:v>
                </c:pt>
                <c:pt idx="1">
                  <c:v>28.79</c:v>
                </c:pt>
                <c:pt idx="2">
                  <c:v>28.42</c:v>
                </c:pt>
                <c:pt idx="3">
                  <c:v>34.47</c:v>
                </c:pt>
                <c:pt idx="4">
                  <c:v>42.06</c:v>
                </c:pt>
              </c:numCache>
            </c:numRef>
          </c:val>
          <c:extLst>
            <c:ext xmlns:c16="http://schemas.microsoft.com/office/drawing/2014/chart" uri="{C3380CC4-5D6E-409C-BE32-E72D297353CC}">
              <c16:uniqueId val="{00000000-B8E5-4048-82E7-CB02A383CD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B8E5-4048-82E7-CB02A383CD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1250.18</c:v>
                </c:pt>
                <c:pt idx="1">
                  <c:v>1301.17</c:v>
                </c:pt>
                <c:pt idx="2">
                  <c:v>1271.3800000000001</c:v>
                </c:pt>
                <c:pt idx="3">
                  <c:v>950.56</c:v>
                </c:pt>
                <c:pt idx="4">
                  <c:v>801.43</c:v>
                </c:pt>
              </c:numCache>
            </c:numRef>
          </c:val>
          <c:extLst>
            <c:ext xmlns:c16="http://schemas.microsoft.com/office/drawing/2014/chart" uri="{C3380CC4-5D6E-409C-BE32-E72D297353CC}">
              <c16:uniqueId val="{00000000-5F14-4895-BD26-BCF6281180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5F14-4895-BD26-BCF6281180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66.760000000000005</c:v>
                </c:pt>
                <c:pt idx="1">
                  <c:v>66.88</c:v>
                </c:pt>
                <c:pt idx="2">
                  <c:v>66.540000000000006</c:v>
                </c:pt>
                <c:pt idx="3">
                  <c:v>87.94</c:v>
                </c:pt>
                <c:pt idx="4">
                  <c:v>99.88</c:v>
                </c:pt>
              </c:numCache>
            </c:numRef>
          </c:val>
          <c:extLst>
            <c:ext xmlns:c16="http://schemas.microsoft.com/office/drawing/2014/chart" uri="{C3380CC4-5D6E-409C-BE32-E72D297353CC}">
              <c16:uniqueId val="{00000000-55A5-4145-BA26-44926C5B60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55A5-4145-BA26-44926C5B60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150.9</c:v>
                </c:pt>
              </c:numCache>
            </c:numRef>
          </c:val>
          <c:extLst>
            <c:ext xmlns:c16="http://schemas.microsoft.com/office/drawing/2014/chart" uri="{C3380CC4-5D6E-409C-BE32-E72D297353CC}">
              <c16:uniqueId val="{00000000-8139-4E86-9153-E97DED9146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8139-4E86-9153-E97DED9146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100"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春日井市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2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Ac1</v>
      </c>
      <c r="X8" s="77"/>
      <c r="Y8" s="77"/>
      <c r="Z8" s="77"/>
      <c r="AA8" s="77"/>
      <c r="AB8" s="77"/>
      <c r="AC8" s="77"/>
      <c r="AD8" s="78" t="str">
        <f>データ!$M$6</f>
        <v>非設置</v>
      </c>
      <c r="AE8" s="78"/>
      <c r="AF8" s="78"/>
      <c r="AG8" s="78"/>
      <c r="AH8" s="78"/>
      <c r="AI8" s="78"/>
      <c r="AJ8" s="78"/>
      <c r="AK8" s="3"/>
      <c r="AL8" s="51">
        <f>データ!S6</f>
        <v>308937</v>
      </c>
      <c r="AM8" s="51"/>
      <c r="AN8" s="51"/>
      <c r="AO8" s="51"/>
      <c r="AP8" s="51"/>
      <c r="AQ8" s="51"/>
      <c r="AR8" s="51"/>
      <c r="AS8" s="51"/>
      <c r="AT8" s="52">
        <f>データ!T6</f>
        <v>92.78</v>
      </c>
      <c r="AU8" s="52"/>
      <c r="AV8" s="52"/>
      <c r="AW8" s="52"/>
      <c r="AX8" s="52"/>
      <c r="AY8" s="52"/>
      <c r="AZ8" s="52"/>
      <c r="BA8" s="52"/>
      <c r="BB8" s="52">
        <f>データ!U6</f>
        <v>3329.78</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2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5">
      <c r="A10" s="2"/>
      <c r="B10" s="52" t="str">
        <f>データ!N6</f>
        <v>-</v>
      </c>
      <c r="C10" s="52"/>
      <c r="D10" s="52"/>
      <c r="E10" s="52"/>
      <c r="F10" s="52"/>
      <c r="G10" s="52"/>
      <c r="H10" s="52"/>
      <c r="I10" s="52">
        <f>データ!O6</f>
        <v>54.98</v>
      </c>
      <c r="J10" s="52"/>
      <c r="K10" s="52"/>
      <c r="L10" s="52"/>
      <c r="M10" s="52"/>
      <c r="N10" s="52"/>
      <c r="O10" s="52"/>
      <c r="P10" s="52">
        <f>データ!P6</f>
        <v>69.36</v>
      </c>
      <c r="Q10" s="52"/>
      <c r="R10" s="52"/>
      <c r="S10" s="52"/>
      <c r="T10" s="52"/>
      <c r="U10" s="52"/>
      <c r="V10" s="52"/>
      <c r="W10" s="52">
        <f>データ!Q6</f>
        <v>81.010000000000005</v>
      </c>
      <c r="X10" s="52"/>
      <c r="Y10" s="52"/>
      <c r="Z10" s="52"/>
      <c r="AA10" s="52"/>
      <c r="AB10" s="52"/>
      <c r="AC10" s="52"/>
      <c r="AD10" s="51">
        <f>データ!R6</f>
        <v>2915</v>
      </c>
      <c r="AE10" s="51"/>
      <c r="AF10" s="51"/>
      <c r="AG10" s="51"/>
      <c r="AH10" s="51"/>
      <c r="AI10" s="51"/>
      <c r="AJ10" s="51"/>
      <c r="AK10" s="2"/>
      <c r="AL10" s="51">
        <f>データ!V6</f>
        <v>213645</v>
      </c>
      <c r="AM10" s="51"/>
      <c r="AN10" s="51"/>
      <c r="AO10" s="51"/>
      <c r="AP10" s="51"/>
      <c r="AQ10" s="51"/>
      <c r="AR10" s="51"/>
      <c r="AS10" s="51"/>
      <c r="AT10" s="52">
        <f>データ!W6</f>
        <v>32.6</v>
      </c>
      <c r="AU10" s="52"/>
      <c r="AV10" s="52"/>
      <c r="AW10" s="52"/>
      <c r="AX10" s="52"/>
      <c r="AY10" s="52"/>
      <c r="AZ10" s="52"/>
      <c r="BA10" s="52"/>
      <c r="BB10" s="52">
        <f>データ!X6</f>
        <v>6553.53</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117</v>
      </c>
      <c r="BM16" s="68"/>
      <c r="BN16" s="68"/>
      <c r="BO16" s="68"/>
      <c r="BP16" s="68"/>
      <c r="BQ16" s="68"/>
      <c r="BR16" s="68"/>
      <c r="BS16" s="68"/>
      <c r="BT16" s="68"/>
      <c r="BU16" s="68"/>
      <c r="BV16" s="68"/>
      <c r="BW16" s="68"/>
      <c r="BX16" s="68"/>
      <c r="BY16" s="68"/>
      <c r="BZ16" s="6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IhlV+pFxTX8YFLMji4Ghu9usqAd2Na4BtFOipkTd9Qgg0xHUtOBIXHEHjjEk5FltPODEIsJSMu/KfUcwgcIrw==" saltValue="Pi9idVoIf5d4p6iwVLwp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232068</v>
      </c>
      <c r="D6" s="19">
        <f t="shared" si="3"/>
        <v>46</v>
      </c>
      <c r="E6" s="19">
        <f t="shared" si="3"/>
        <v>17</v>
      </c>
      <c r="F6" s="19">
        <f t="shared" si="3"/>
        <v>1</v>
      </c>
      <c r="G6" s="19">
        <f t="shared" si="3"/>
        <v>0</v>
      </c>
      <c r="H6" s="19" t="str">
        <f t="shared" si="3"/>
        <v>愛知県　春日井市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54.98</v>
      </c>
      <c r="P6" s="20">
        <f t="shared" si="3"/>
        <v>69.36</v>
      </c>
      <c r="Q6" s="20">
        <f t="shared" si="3"/>
        <v>81.010000000000005</v>
      </c>
      <c r="R6" s="20">
        <f t="shared" si="3"/>
        <v>2915</v>
      </c>
      <c r="S6" s="20">
        <f t="shared" si="3"/>
        <v>308937</v>
      </c>
      <c r="T6" s="20">
        <f t="shared" si="3"/>
        <v>92.78</v>
      </c>
      <c r="U6" s="20">
        <f t="shared" si="3"/>
        <v>3329.78</v>
      </c>
      <c r="V6" s="20">
        <f t="shared" si="3"/>
        <v>213645</v>
      </c>
      <c r="W6" s="20">
        <f t="shared" si="3"/>
        <v>32.6</v>
      </c>
      <c r="X6" s="20">
        <f t="shared" si="3"/>
        <v>6553.53</v>
      </c>
      <c r="Y6" s="21">
        <f>IF(Y7="",NA(),Y7)</f>
        <v>100</v>
      </c>
      <c r="Z6" s="21">
        <f t="shared" ref="Z6:AH6" si="4">IF(Z7="",NA(),Z7)</f>
        <v>100.01</v>
      </c>
      <c r="AA6" s="21">
        <f t="shared" si="4"/>
        <v>99.99</v>
      </c>
      <c r="AB6" s="21">
        <f t="shared" si="4"/>
        <v>96.69</v>
      </c>
      <c r="AC6" s="21">
        <f t="shared" si="4"/>
        <v>100.1</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37.79</v>
      </c>
      <c r="AV6" s="21">
        <f t="shared" ref="AV6:BD6" si="6">IF(AV7="",NA(),AV7)</f>
        <v>28.79</v>
      </c>
      <c r="AW6" s="21">
        <f t="shared" si="6"/>
        <v>28.42</v>
      </c>
      <c r="AX6" s="21">
        <f t="shared" si="6"/>
        <v>34.47</v>
      </c>
      <c r="AY6" s="21">
        <f t="shared" si="6"/>
        <v>42.06</v>
      </c>
      <c r="AZ6" s="21">
        <f t="shared" si="6"/>
        <v>72.22</v>
      </c>
      <c r="BA6" s="21">
        <f t="shared" si="6"/>
        <v>73.02</v>
      </c>
      <c r="BB6" s="21">
        <f t="shared" si="6"/>
        <v>72.930000000000007</v>
      </c>
      <c r="BC6" s="21">
        <f t="shared" si="6"/>
        <v>80.08</v>
      </c>
      <c r="BD6" s="21">
        <f t="shared" si="6"/>
        <v>87.33</v>
      </c>
      <c r="BE6" s="20" t="str">
        <f>IF(BE7="","",IF(BE7="-","【-】","【"&amp;SUBSTITUTE(TEXT(BE7,"#,##0.00"),"-","△")&amp;"】"))</f>
        <v>【73.44】</v>
      </c>
      <c r="BF6" s="21">
        <f>IF(BF7="",NA(),BF7)</f>
        <v>1250.18</v>
      </c>
      <c r="BG6" s="21">
        <f t="shared" ref="BG6:BO6" si="7">IF(BG7="",NA(),BG7)</f>
        <v>1301.17</v>
      </c>
      <c r="BH6" s="21">
        <f t="shared" si="7"/>
        <v>1271.3800000000001</v>
      </c>
      <c r="BI6" s="21">
        <f t="shared" si="7"/>
        <v>950.56</v>
      </c>
      <c r="BJ6" s="21">
        <f t="shared" si="7"/>
        <v>801.43</v>
      </c>
      <c r="BK6" s="21">
        <f t="shared" si="7"/>
        <v>730.93</v>
      </c>
      <c r="BL6" s="21">
        <f t="shared" si="7"/>
        <v>708.89</v>
      </c>
      <c r="BM6" s="21">
        <f t="shared" si="7"/>
        <v>730.52</v>
      </c>
      <c r="BN6" s="21">
        <f t="shared" si="7"/>
        <v>672.33</v>
      </c>
      <c r="BO6" s="21">
        <f t="shared" si="7"/>
        <v>668.8</v>
      </c>
      <c r="BP6" s="20" t="str">
        <f>IF(BP7="","",IF(BP7="-","【-】","【"&amp;SUBSTITUTE(TEXT(BP7,"#,##0.00"),"-","△")&amp;"】"))</f>
        <v>【652.82】</v>
      </c>
      <c r="BQ6" s="21">
        <f>IF(BQ7="",NA(),BQ7)</f>
        <v>66.760000000000005</v>
      </c>
      <c r="BR6" s="21">
        <f t="shared" ref="BR6:BZ6" si="8">IF(BR7="",NA(),BR7)</f>
        <v>66.88</v>
      </c>
      <c r="BS6" s="21">
        <f t="shared" si="8"/>
        <v>66.540000000000006</v>
      </c>
      <c r="BT6" s="21">
        <f t="shared" si="8"/>
        <v>87.94</v>
      </c>
      <c r="BU6" s="21">
        <f t="shared" si="8"/>
        <v>99.88</v>
      </c>
      <c r="BV6" s="21">
        <f t="shared" si="8"/>
        <v>98.09</v>
      </c>
      <c r="BW6" s="21">
        <f t="shared" si="8"/>
        <v>97.91</v>
      </c>
      <c r="BX6" s="21">
        <f t="shared" si="8"/>
        <v>98.61</v>
      </c>
      <c r="BY6" s="21">
        <f t="shared" si="8"/>
        <v>98.75</v>
      </c>
      <c r="BZ6" s="21">
        <f t="shared" si="8"/>
        <v>98.36</v>
      </c>
      <c r="CA6" s="20" t="str">
        <f>IF(CA7="","",IF(CA7="-","【-】","【"&amp;SUBSTITUTE(TEXT(CA7,"#,##0.00"),"-","△")&amp;"】"))</f>
        <v>【97.61】</v>
      </c>
      <c r="CB6" s="21">
        <f>IF(CB7="",NA(),CB7)</f>
        <v>150</v>
      </c>
      <c r="CC6" s="21">
        <f t="shared" ref="CC6:CK6" si="9">IF(CC7="",NA(),CC7)</f>
        <v>150</v>
      </c>
      <c r="CD6" s="21">
        <f t="shared" si="9"/>
        <v>150</v>
      </c>
      <c r="CE6" s="21">
        <f t="shared" si="9"/>
        <v>150</v>
      </c>
      <c r="CF6" s="21">
        <f t="shared" si="9"/>
        <v>150.9</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59.03</v>
      </c>
      <c r="CN6" s="21">
        <f t="shared" ref="CN6:CV6" si="10">IF(CN7="",NA(),CN7)</f>
        <v>59.24</v>
      </c>
      <c r="CO6" s="21">
        <f t="shared" si="10"/>
        <v>62.69</v>
      </c>
      <c r="CP6" s="21">
        <f t="shared" si="10"/>
        <v>60.51</v>
      </c>
      <c r="CQ6" s="21">
        <f t="shared" si="10"/>
        <v>61.15</v>
      </c>
      <c r="CR6" s="21">
        <f t="shared" si="10"/>
        <v>61.93</v>
      </c>
      <c r="CS6" s="21">
        <f t="shared" si="10"/>
        <v>61.32</v>
      </c>
      <c r="CT6" s="21">
        <f t="shared" si="10"/>
        <v>61.7</v>
      </c>
      <c r="CU6" s="21">
        <f t="shared" si="10"/>
        <v>63.04</v>
      </c>
      <c r="CV6" s="21">
        <f t="shared" si="10"/>
        <v>60.55</v>
      </c>
      <c r="CW6" s="20" t="str">
        <f>IF(CW7="","",IF(CW7="-","【-】","【"&amp;SUBSTITUTE(TEXT(CW7,"#,##0.00"),"-","△")&amp;"】"))</f>
        <v>【59.10】</v>
      </c>
      <c r="CX6" s="21">
        <f>IF(CX7="",NA(),CX7)</f>
        <v>94.79</v>
      </c>
      <c r="CY6" s="21">
        <f t="shared" ref="CY6:DG6" si="11">IF(CY7="",NA(),CY7)</f>
        <v>95.2</v>
      </c>
      <c r="CZ6" s="21">
        <f t="shared" si="11"/>
        <v>95.68</v>
      </c>
      <c r="DA6" s="21">
        <f t="shared" si="11"/>
        <v>95.96</v>
      </c>
      <c r="DB6" s="21">
        <f t="shared" si="11"/>
        <v>96</v>
      </c>
      <c r="DC6" s="21">
        <f t="shared" si="11"/>
        <v>94.45</v>
      </c>
      <c r="DD6" s="21">
        <f t="shared" si="11"/>
        <v>94.58</v>
      </c>
      <c r="DE6" s="21">
        <f t="shared" si="11"/>
        <v>94.56</v>
      </c>
      <c r="DF6" s="21">
        <f t="shared" si="11"/>
        <v>94.75</v>
      </c>
      <c r="DG6" s="21">
        <f t="shared" si="11"/>
        <v>94.92</v>
      </c>
      <c r="DH6" s="20" t="str">
        <f>IF(DH7="","",IF(DH7="-","【-】","【"&amp;SUBSTITUTE(TEXT(DH7,"#,##0.00"),"-","△")&amp;"】"))</f>
        <v>【95.82】</v>
      </c>
      <c r="DI6" s="21">
        <f>IF(DI7="",NA(),DI7)</f>
        <v>12.31</v>
      </c>
      <c r="DJ6" s="21">
        <f t="shared" ref="DJ6:DR6" si="12">IF(DJ7="",NA(),DJ7)</f>
        <v>14.84</v>
      </c>
      <c r="DK6" s="21">
        <f t="shared" si="12"/>
        <v>17.63</v>
      </c>
      <c r="DL6" s="21">
        <f t="shared" si="12"/>
        <v>20.9</v>
      </c>
      <c r="DM6" s="21">
        <f t="shared" si="12"/>
        <v>22.89</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0.19</v>
      </c>
      <c r="DU6" s="21">
        <f t="shared" ref="DU6:EC6" si="13">IF(DU7="",NA(),DU7)</f>
        <v>1.73</v>
      </c>
      <c r="DV6" s="21">
        <f t="shared" si="13"/>
        <v>4.2699999999999996</v>
      </c>
      <c r="DW6" s="21">
        <f t="shared" si="13"/>
        <v>4.6100000000000003</v>
      </c>
      <c r="DX6" s="21">
        <f t="shared" si="13"/>
        <v>7.55</v>
      </c>
      <c r="DY6" s="21">
        <f t="shared" si="13"/>
        <v>4.8499999999999996</v>
      </c>
      <c r="DZ6" s="21">
        <f t="shared" si="13"/>
        <v>4.95</v>
      </c>
      <c r="EA6" s="21">
        <f t="shared" si="13"/>
        <v>5.64</v>
      </c>
      <c r="EB6" s="21">
        <f t="shared" si="13"/>
        <v>6.43</v>
      </c>
      <c r="EC6" s="21">
        <f t="shared" si="13"/>
        <v>7.75</v>
      </c>
      <c r="ED6" s="20" t="str">
        <f>IF(ED7="","",IF(ED7="-","【-】","【"&amp;SUBSTITUTE(TEXT(ED7,"#,##0.00"),"-","△")&amp;"】"))</f>
        <v>【7.62】</v>
      </c>
      <c r="EE6" s="21">
        <f>IF(EE7="",NA(),EE7)</f>
        <v>0.1</v>
      </c>
      <c r="EF6" s="21">
        <f t="shared" ref="EF6:EN6" si="14">IF(EF7="",NA(),EF7)</f>
        <v>0.05</v>
      </c>
      <c r="EG6" s="21">
        <f t="shared" si="14"/>
        <v>0.06</v>
      </c>
      <c r="EH6" s="21">
        <f t="shared" si="14"/>
        <v>0.12</v>
      </c>
      <c r="EI6" s="21">
        <f t="shared" si="14"/>
        <v>0.15</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5">
      <c r="A7" s="14"/>
      <c r="B7" s="23">
        <v>2022</v>
      </c>
      <c r="C7" s="23">
        <v>232068</v>
      </c>
      <c r="D7" s="23">
        <v>46</v>
      </c>
      <c r="E7" s="23">
        <v>17</v>
      </c>
      <c r="F7" s="23">
        <v>1</v>
      </c>
      <c r="G7" s="23">
        <v>0</v>
      </c>
      <c r="H7" s="23" t="s">
        <v>96</v>
      </c>
      <c r="I7" s="23" t="s">
        <v>97</v>
      </c>
      <c r="J7" s="23" t="s">
        <v>98</v>
      </c>
      <c r="K7" s="23" t="s">
        <v>99</v>
      </c>
      <c r="L7" s="23" t="s">
        <v>100</v>
      </c>
      <c r="M7" s="23" t="s">
        <v>101</v>
      </c>
      <c r="N7" s="24" t="s">
        <v>102</v>
      </c>
      <c r="O7" s="24">
        <v>54.98</v>
      </c>
      <c r="P7" s="24">
        <v>69.36</v>
      </c>
      <c r="Q7" s="24">
        <v>81.010000000000005</v>
      </c>
      <c r="R7" s="24">
        <v>2915</v>
      </c>
      <c r="S7" s="24">
        <v>308937</v>
      </c>
      <c r="T7" s="24">
        <v>92.78</v>
      </c>
      <c r="U7" s="24">
        <v>3329.78</v>
      </c>
      <c r="V7" s="24">
        <v>213645</v>
      </c>
      <c r="W7" s="24">
        <v>32.6</v>
      </c>
      <c r="X7" s="24">
        <v>6553.53</v>
      </c>
      <c r="Y7" s="24">
        <v>100</v>
      </c>
      <c r="Z7" s="24">
        <v>100.01</v>
      </c>
      <c r="AA7" s="24">
        <v>99.99</v>
      </c>
      <c r="AB7" s="24">
        <v>96.69</v>
      </c>
      <c r="AC7" s="24">
        <v>100.1</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37.79</v>
      </c>
      <c r="AV7" s="24">
        <v>28.79</v>
      </c>
      <c r="AW7" s="24">
        <v>28.42</v>
      </c>
      <c r="AX7" s="24">
        <v>34.47</v>
      </c>
      <c r="AY7" s="24">
        <v>42.06</v>
      </c>
      <c r="AZ7" s="24">
        <v>72.22</v>
      </c>
      <c r="BA7" s="24">
        <v>73.02</v>
      </c>
      <c r="BB7" s="24">
        <v>72.930000000000007</v>
      </c>
      <c r="BC7" s="24">
        <v>80.08</v>
      </c>
      <c r="BD7" s="24">
        <v>87.33</v>
      </c>
      <c r="BE7" s="24">
        <v>73.44</v>
      </c>
      <c r="BF7" s="24">
        <v>1250.18</v>
      </c>
      <c r="BG7" s="24">
        <v>1301.17</v>
      </c>
      <c r="BH7" s="24">
        <v>1271.3800000000001</v>
      </c>
      <c r="BI7" s="24">
        <v>950.56</v>
      </c>
      <c r="BJ7" s="24">
        <v>801.43</v>
      </c>
      <c r="BK7" s="24">
        <v>730.93</v>
      </c>
      <c r="BL7" s="24">
        <v>708.89</v>
      </c>
      <c r="BM7" s="24">
        <v>730.52</v>
      </c>
      <c r="BN7" s="24">
        <v>672.33</v>
      </c>
      <c r="BO7" s="24">
        <v>668.8</v>
      </c>
      <c r="BP7" s="24">
        <v>652.82000000000005</v>
      </c>
      <c r="BQ7" s="24">
        <v>66.760000000000005</v>
      </c>
      <c r="BR7" s="24">
        <v>66.88</v>
      </c>
      <c r="BS7" s="24">
        <v>66.540000000000006</v>
      </c>
      <c r="BT7" s="24">
        <v>87.94</v>
      </c>
      <c r="BU7" s="24">
        <v>99.88</v>
      </c>
      <c r="BV7" s="24">
        <v>98.09</v>
      </c>
      <c r="BW7" s="24">
        <v>97.91</v>
      </c>
      <c r="BX7" s="24">
        <v>98.61</v>
      </c>
      <c r="BY7" s="24">
        <v>98.75</v>
      </c>
      <c r="BZ7" s="24">
        <v>98.36</v>
      </c>
      <c r="CA7" s="24">
        <v>97.61</v>
      </c>
      <c r="CB7" s="24">
        <v>150</v>
      </c>
      <c r="CC7" s="24">
        <v>150</v>
      </c>
      <c r="CD7" s="24">
        <v>150</v>
      </c>
      <c r="CE7" s="24">
        <v>150</v>
      </c>
      <c r="CF7" s="24">
        <v>150.9</v>
      </c>
      <c r="CG7" s="24">
        <v>146.08000000000001</v>
      </c>
      <c r="CH7" s="24">
        <v>144.11000000000001</v>
      </c>
      <c r="CI7" s="24">
        <v>141.24</v>
      </c>
      <c r="CJ7" s="24">
        <v>142.03</v>
      </c>
      <c r="CK7" s="24">
        <v>142.11000000000001</v>
      </c>
      <c r="CL7" s="24">
        <v>138.29</v>
      </c>
      <c r="CM7" s="24">
        <v>59.03</v>
      </c>
      <c r="CN7" s="24">
        <v>59.24</v>
      </c>
      <c r="CO7" s="24">
        <v>62.69</v>
      </c>
      <c r="CP7" s="24">
        <v>60.51</v>
      </c>
      <c r="CQ7" s="24">
        <v>61.15</v>
      </c>
      <c r="CR7" s="24">
        <v>61.93</v>
      </c>
      <c r="CS7" s="24">
        <v>61.32</v>
      </c>
      <c r="CT7" s="24">
        <v>61.7</v>
      </c>
      <c r="CU7" s="24">
        <v>63.04</v>
      </c>
      <c r="CV7" s="24">
        <v>60.55</v>
      </c>
      <c r="CW7" s="24">
        <v>59.1</v>
      </c>
      <c r="CX7" s="24">
        <v>94.79</v>
      </c>
      <c r="CY7" s="24">
        <v>95.2</v>
      </c>
      <c r="CZ7" s="24">
        <v>95.68</v>
      </c>
      <c r="DA7" s="24">
        <v>95.96</v>
      </c>
      <c r="DB7" s="24">
        <v>96</v>
      </c>
      <c r="DC7" s="24">
        <v>94.45</v>
      </c>
      <c r="DD7" s="24">
        <v>94.58</v>
      </c>
      <c r="DE7" s="24">
        <v>94.56</v>
      </c>
      <c r="DF7" s="24">
        <v>94.75</v>
      </c>
      <c r="DG7" s="24">
        <v>94.92</v>
      </c>
      <c r="DH7" s="24">
        <v>95.82</v>
      </c>
      <c r="DI7" s="24">
        <v>12.31</v>
      </c>
      <c r="DJ7" s="24">
        <v>14.84</v>
      </c>
      <c r="DK7" s="24">
        <v>17.63</v>
      </c>
      <c r="DL7" s="24">
        <v>20.9</v>
      </c>
      <c r="DM7" s="24">
        <v>22.89</v>
      </c>
      <c r="DN7" s="24">
        <v>30.45</v>
      </c>
      <c r="DO7" s="24">
        <v>31.01</v>
      </c>
      <c r="DP7" s="24">
        <v>28.87</v>
      </c>
      <c r="DQ7" s="24">
        <v>31.34</v>
      </c>
      <c r="DR7" s="24">
        <v>32.909999999999997</v>
      </c>
      <c r="DS7" s="24">
        <v>39.74</v>
      </c>
      <c r="DT7" s="24">
        <v>0.19</v>
      </c>
      <c r="DU7" s="24">
        <v>1.73</v>
      </c>
      <c r="DV7" s="24">
        <v>4.2699999999999996</v>
      </c>
      <c r="DW7" s="24">
        <v>4.6100000000000003</v>
      </c>
      <c r="DX7" s="24">
        <v>7.55</v>
      </c>
      <c r="DY7" s="24">
        <v>4.8499999999999996</v>
      </c>
      <c r="DZ7" s="24">
        <v>4.95</v>
      </c>
      <c r="EA7" s="24">
        <v>5.64</v>
      </c>
      <c r="EB7" s="24">
        <v>6.43</v>
      </c>
      <c r="EC7" s="24">
        <v>7.75</v>
      </c>
      <c r="ED7" s="24">
        <v>7.62</v>
      </c>
      <c r="EE7" s="24">
        <v>0.1</v>
      </c>
      <c r="EF7" s="24">
        <v>0.05</v>
      </c>
      <c r="EG7" s="24">
        <v>0.06</v>
      </c>
      <c r="EH7" s="24">
        <v>0.12</v>
      </c>
      <c r="EI7" s="24">
        <v>0.15</v>
      </c>
      <c r="EJ7" s="24">
        <v>0.21</v>
      </c>
      <c r="EK7" s="24">
        <v>0.19</v>
      </c>
      <c r="EL7" s="24">
        <v>0.19</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2024-02-22T00:28:35Z</cp:lastPrinted>
  <dcterms:created xsi:type="dcterms:W3CDTF">2023-12-12T00:47:42Z</dcterms:created>
  <dcterms:modified xsi:type="dcterms:W3CDTF">2024-02-22T10:42:10Z</dcterms:modified>
  <cp:category/>
</cp:coreProperties>
</file>