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D97AF8F7-84B5-4612-B338-C9F7CB02A3E4}" xr6:coauthVersionLast="47" xr6:coauthVersionMax="47" xr10:uidLastSave="{00000000-0000-0000-0000-000000000000}"/>
  <workbookProtection workbookAlgorithmName="SHA-512" workbookHashValue="TnvXDh30YlxHk76D6G0SYJLuaxUz1ICcIMsI5zPH6UvYswN7gtSBq3YDIxyGqbaoccDiwr0b0smWyA++v0N6JQ==" workbookSaltValue="ol77KL2T9LzXrmXGsr6seA=="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BN7" i="5"/>
  <c r="GQ53" i="4" s="1"/>
  <c r="BM7" i="5"/>
  <c r="FX53" i="4" s="1"/>
  <c r="BL7" i="5"/>
  <c r="FE53" i="4" s="1"/>
  <c r="BK7" i="5"/>
  <c r="BJ7" i="5"/>
  <c r="BI7" i="5"/>
  <c r="BH7" i="5"/>
  <c r="BG7" i="5"/>
  <c r="BF7" i="5"/>
  <c r="BD7" i="5"/>
  <c r="BC7" i="5"/>
  <c r="BB7" i="5"/>
  <c r="BG53" i="4" s="1"/>
  <c r="BA7" i="5"/>
  <c r="AN53" i="4" s="1"/>
  <c r="AZ7" i="5"/>
  <c r="U53" i="4" s="1"/>
  <c r="AY7" i="5"/>
  <c r="CS52" i="4" s="1"/>
  <c r="AX7" i="5"/>
  <c r="AW7" i="5"/>
  <c r="AV7" i="5"/>
  <c r="AU7" i="5"/>
  <c r="AS7" i="5"/>
  <c r="AR7" i="5"/>
  <c r="AQ7" i="5"/>
  <c r="AP7" i="5"/>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Q7" i="5"/>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EL53" i="4"/>
  <c r="CS53" i="4"/>
  <c r="BZ53" i="4"/>
  <c r="MA52" i="4"/>
  <c r="LH52" i="4"/>
  <c r="KO52" i="4"/>
  <c r="JV52" i="4"/>
  <c r="JC52" i="4"/>
  <c r="HJ52" i="4"/>
  <c r="GQ52" i="4"/>
  <c r="FX52" i="4"/>
  <c r="FE52" i="4"/>
  <c r="EL52" i="4"/>
  <c r="BZ52" i="4"/>
  <c r="BG52" i="4"/>
  <c r="AN52" i="4"/>
  <c r="U52" i="4"/>
  <c r="MA32" i="4"/>
  <c r="LH32" i="4"/>
  <c r="KO32" i="4"/>
  <c r="JV32" i="4"/>
  <c r="JC32" i="4"/>
  <c r="HJ32" i="4"/>
  <c r="GQ32" i="4"/>
  <c r="FX32" i="4"/>
  <c r="FE32" i="4"/>
  <c r="CS32" i="4"/>
  <c r="BZ32" i="4"/>
  <c r="BG32" i="4"/>
  <c r="AN32" i="4"/>
  <c r="U32" i="4"/>
  <c r="MA31" i="4"/>
  <c r="LH31" i="4"/>
  <c r="KO31" i="4"/>
  <c r="FE31" i="4"/>
  <c r="EL31" i="4"/>
  <c r="CS31" i="4"/>
  <c r="BZ31" i="4"/>
  <c r="BG31" i="4"/>
  <c r="AN31" i="4"/>
  <c r="U31" i="4"/>
  <c r="LJ10" i="4"/>
  <c r="JQ10" i="4"/>
  <c r="HX10" i="4"/>
  <c r="DU10" i="4"/>
  <c r="CF10" i="4"/>
  <c r="LJ8" i="4"/>
  <c r="JQ8" i="4"/>
  <c r="HX8" i="4"/>
  <c r="CF8" i="4"/>
  <c r="AQ8" i="4"/>
  <c r="B8" i="4"/>
  <c r="BZ76" i="4" l="1"/>
  <c r="IT76" i="4"/>
  <c r="CS51" i="4"/>
  <c r="HJ30" i="4"/>
  <c r="MA51" i="4"/>
  <c r="MA30" i="4"/>
  <c r="CS30" i="4"/>
  <c r="MI76" i="4"/>
  <c r="HJ51" i="4"/>
  <c r="C11" i="5"/>
  <c r="D11" i="5"/>
  <c r="E11" i="5"/>
  <c r="B11" i="5"/>
  <c r="BZ30" i="4" l="1"/>
  <c r="LT76" i="4"/>
  <c r="GQ51" i="4"/>
  <c r="LH30" i="4"/>
  <c r="GQ30" i="4"/>
  <c r="LH51" i="4"/>
  <c r="IE76" i="4"/>
  <c r="BZ51" i="4"/>
  <c r="BK76" i="4"/>
  <c r="KP76" i="4"/>
  <c r="AN30" i="4"/>
  <c r="JV51" i="4"/>
  <c r="FE51" i="4"/>
  <c r="JV30" i="4"/>
  <c r="HA76" i="4"/>
  <c r="FE30" i="4"/>
  <c r="AG76" i="4"/>
  <c r="AN51" i="4"/>
  <c r="HP76" i="4"/>
  <c r="AV76" i="4"/>
  <c r="KO51" i="4"/>
  <c r="FX51" i="4"/>
  <c r="BG30" i="4"/>
  <c r="LE76" i="4"/>
  <c r="KO30" i="4"/>
  <c r="BG51" i="4"/>
  <c r="FX30" i="4"/>
  <c r="R76" i="4"/>
  <c r="JC51" i="4"/>
  <c r="GL76" i="4"/>
  <c r="U51" i="4"/>
  <c r="EL30" i="4"/>
  <c r="U30" i="4"/>
  <c r="EL51" i="4"/>
  <c r="KA76" i="4"/>
  <c r="JC30" i="4"/>
</calcChain>
</file>

<file path=xl/sharedStrings.xml><?xml version="1.0" encoding="utf-8"?>
<sst xmlns="http://schemas.openxmlformats.org/spreadsheetml/2006/main" count="278" uniqueCount="153">
  <si>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</si>
  <si>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</si>
  <si>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</si>
  <si>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</si>
  <si>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</si>
  <si>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</si>
  <si>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</si>
  <si>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</si>
  <si>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</si>
  <si>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</si>
  <si>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</si>
  <si>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</si>
  <si>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</si>
  <si>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</si>
  <si>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</si>
  <si>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</si>
  <si>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</si>
  <si>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</si>
  <si>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</si>
  <si>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</si>
  <si>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</si>
  <si>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</si>
  <si>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</si>
  <si>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</si>
  <si>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</si>
  <si>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</si>
  <si>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</si>
  <si>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</si>
  <si>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</si>
  <si>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</si>
  <si>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</si>
  <si>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</si>
  <si>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</si>
  <si>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</si>
  <si>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</si>
  <si>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</si>
  <si>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</si>
  <si>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</si>
  <si>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</si>
  <si>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</si>
  <si>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</si>
  <si>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</si>
  <si>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</si>
  <si>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</si>
  <si>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</si>
  <si>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</si>
  <si>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</si>
  <si>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</si>
  <si>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</si>
  <si>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</si>
  <si>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</si>
  <si>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</si>
  <si>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</si>
  <si>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</si>
  <si>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</si>
  <si>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</si>
  <si>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</si>
  <si>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</si>
  <si>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</si>
  <si>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</si>
  <si>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</si>
  <si>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</si>
  <si>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</si>
  <si>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</si>
  <si>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</si>
  <si>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</si>
  <si>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</si>
  <si>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</si>
  <si>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</si>
  <si>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</si>
  <si>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</si>
  <si>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</si>
  <si>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</si>
  <si>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</si>
  <si>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</si>
  <si>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</si>
  <si>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</si>
  <si>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</si>
  <si>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</si>
  <si>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</si>
  <si>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</si>
  <si>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</si>
  <si>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</si>
  <si>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</si>
  <si>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</si>
  <si>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</si>
  <si>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</si>
  <si>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</si>
  <si>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</si>
  <si>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</si>
  <si>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</si>
  <si>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</si>
  <si>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</si>
  <si>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</si>
  <si>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</si>
  <si>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</si>
  <si>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</si>
  <si>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</si>
  <si>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</si>
  <si>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</si>
  <si>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</si>
  <si>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</si>
  <si>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</si>
  <si>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</si>
  <si>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</si>
  <si>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</si>
  <si>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</si>
  <si>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</si>
  <si>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</si>
  <si>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</si>
  <si>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</si>
  <si>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</si>
  <si>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</si>
  <si>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</si>
  <si>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</si>
  <si>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</si>
  <si>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</si>
  <si>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当該値(N-4)</t>
    <phoneticPr fontId="5"/>
  </si>
  <si>
    <t>当該値(N-2)</t>
    <phoneticPr fontId="5"/>
  </si>
  <si>
    <t>当該値(N)</t>
    <phoneticPr fontId="5"/>
  </si>
  <si>
    <t>当該値(N-2)</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</si>
  <si>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</si>
  <si>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</si>
  <si>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</si>
  <si>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</si>
  <si>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</si>
  <si>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</si>
  <si>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</si>
  <si>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</si>
  <si>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</si>
  <si>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</si>
  <si>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</si>
  <si>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</si>
  <si>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</si>
  <si>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</si>
  <si>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</si>
  <si>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</si>
  <si>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</si>
  <si>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</si>
  <si>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</si>
  <si>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</si>
  <si>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</si>
  <si>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</si>
  <si>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</si>
  <si>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</si>
  <si>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</si>
  <si>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</si>
  <si>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</si>
  <si>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</si>
  <si>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rPh sb="1" eb="3">
      <t>セツビ</t>
    </rPh>
    <rPh sb="3" eb="5">
      <t>コウシン</t>
    </rPh>
    <rPh sb="6" eb="9">
      <t>シュウゼンヒ</t>
    </rPh>
    <rPh sb="9" eb="10">
      <t>トウ</t>
    </rPh>
    <rPh sb="15" eb="17">
      <t>シテイ</t>
    </rPh>
    <rPh sb="17" eb="19">
      <t>カンリ</t>
    </rPh>
    <rPh sb="19" eb="20">
      <t>シャ</t>
    </rPh>
    <rPh sb="21" eb="23">
      <t>ケントウ</t>
    </rPh>
    <rPh sb="25" eb="27">
      <t>ジョウキョウ</t>
    </rPh>
    <rPh sb="28" eb="29">
      <t>オウ</t>
    </rPh>
    <rPh sb="31" eb="33">
      <t>タイオウ</t>
    </rPh>
    <rPh sb="40" eb="42">
      <t>シサン</t>
    </rPh>
    <rPh sb="42" eb="44">
      <t>ナイヨウ</t>
    </rPh>
    <rPh sb="45" eb="47">
      <t>シセツ</t>
    </rPh>
    <rPh sb="47" eb="49">
      <t>タテモノ</t>
    </rPh>
    <rPh sb="52" eb="55">
      <t>ショウキボ</t>
    </rPh>
    <rPh sb="59" eb="61">
      <t>チホウ</t>
    </rPh>
    <rPh sb="61" eb="63">
      <t>コウエイ</t>
    </rPh>
    <rPh sb="63" eb="65">
      <t>キギョウ</t>
    </rPh>
    <rPh sb="65" eb="66">
      <t>ホウ</t>
    </rPh>
    <rPh sb="67" eb="69">
      <t>テキヨウ</t>
    </rPh>
    <rPh sb="78" eb="84">
      <t>ユウケイコテイシサン</t>
    </rPh>
    <rPh sb="91" eb="93">
      <t>ルイセキ</t>
    </rPh>
    <rPh sb="93" eb="95">
      <t>ケッソン</t>
    </rPh>
    <rPh sb="95" eb="96">
      <t>キン</t>
    </rPh>
    <rPh sb="96" eb="98">
      <t>ヒリツ</t>
    </rPh>
    <rPh sb="103" eb="105">
      <t>ガイトウ</t>
    </rPh>
    <phoneticPr fontId="5"/>
  </si>
  <si>
    <t>　①収益的収支比率、④売上高ＧＯＰ比率、⑤ＥＢＩＴＤＡは、令和３年度と比較して大きく改善しているが、これは、令和４年度に長期修繕計画に基づく改修により、資本的収支が単年で増加したことによる赤字化を防ぐ目的で、勝川駅前地下駐車場から収入を一部繰り入れているためである。
　実際の収入については、改修により令和４年９月から令和５年２月まで利用を停止したことにより、
令和３年度15,110,970円→令和４年度12,818,530円と減少しているが、令和５年度には大きな改修等の予定はなく、停止期間以外の利用状況は令和３年度と同程度であることから、一時的なものと考えている。</t>
    <rPh sb="2" eb="5">
      <t>シュウエキテキ</t>
    </rPh>
    <rPh sb="5" eb="7">
      <t>シュウシ</t>
    </rPh>
    <rPh sb="7" eb="9">
      <t>ヒリツ</t>
    </rPh>
    <rPh sb="11" eb="14">
      <t>ウリアゲダカ</t>
    </rPh>
    <rPh sb="17" eb="19">
      <t>ヒリツ</t>
    </rPh>
    <rPh sb="29" eb="31">
      <t>レイワ</t>
    </rPh>
    <rPh sb="32" eb="34">
      <t>ネンド</t>
    </rPh>
    <rPh sb="35" eb="37">
      <t>ヒカク</t>
    </rPh>
    <rPh sb="39" eb="40">
      <t>オオ</t>
    </rPh>
    <rPh sb="42" eb="44">
      <t>カイゼン</t>
    </rPh>
    <rPh sb="54" eb="56">
      <t>レイワ</t>
    </rPh>
    <rPh sb="57" eb="59">
      <t>ネンド</t>
    </rPh>
    <rPh sb="60" eb="66">
      <t>チョウキシュウゼンケイカク</t>
    </rPh>
    <rPh sb="67" eb="68">
      <t>モト</t>
    </rPh>
    <rPh sb="70" eb="72">
      <t>カイシュウ</t>
    </rPh>
    <rPh sb="76" eb="81">
      <t>シホンテキシュウシ</t>
    </rPh>
    <rPh sb="82" eb="84">
      <t>タンネン</t>
    </rPh>
    <rPh sb="85" eb="87">
      <t>ゾウカ</t>
    </rPh>
    <rPh sb="94" eb="96">
      <t>アカジ</t>
    </rPh>
    <rPh sb="96" eb="97">
      <t>カ</t>
    </rPh>
    <rPh sb="98" eb="99">
      <t>フセ</t>
    </rPh>
    <rPh sb="100" eb="102">
      <t>モクテキ</t>
    </rPh>
    <rPh sb="104" eb="106">
      <t>カチガワ</t>
    </rPh>
    <rPh sb="106" eb="113">
      <t>エキマエチカチュウシャジョウ</t>
    </rPh>
    <rPh sb="115" eb="117">
      <t>シュウニュウ</t>
    </rPh>
    <rPh sb="118" eb="120">
      <t>イチブ</t>
    </rPh>
    <rPh sb="120" eb="121">
      <t>ク</t>
    </rPh>
    <rPh sb="122" eb="123">
      <t>イ</t>
    </rPh>
    <rPh sb="135" eb="137">
      <t>ジッサイ</t>
    </rPh>
    <rPh sb="138" eb="140">
      <t>シュウニュウ</t>
    </rPh>
    <rPh sb="146" eb="148">
      <t>カイシュウ</t>
    </rPh>
    <rPh sb="151" eb="153">
      <t>レイワ</t>
    </rPh>
    <rPh sb="154" eb="155">
      <t>ネン</t>
    </rPh>
    <rPh sb="156" eb="157">
      <t>ガツ</t>
    </rPh>
    <rPh sb="159" eb="161">
      <t>レイワ</t>
    </rPh>
    <rPh sb="162" eb="163">
      <t>ネン</t>
    </rPh>
    <rPh sb="164" eb="165">
      <t>ガツ</t>
    </rPh>
    <rPh sb="167" eb="169">
      <t>リヨウ</t>
    </rPh>
    <rPh sb="170" eb="172">
      <t>テイシ</t>
    </rPh>
    <rPh sb="181" eb="183">
      <t>レイワ</t>
    </rPh>
    <rPh sb="184" eb="185">
      <t>ネン</t>
    </rPh>
    <rPh sb="185" eb="186">
      <t>ド</t>
    </rPh>
    <rPh sb="196" eb="197">
      <t>エン</t>
    </rPh>
    <rPh sb="198" eb="200">
      <t>レイワ</t>
    </rPh>
    <rPh sb="201" eb="203">
      <t>ネンド</t>
    </rPh>
    <rPh sb="213" eb="214">
      <t>エン</t>
    </rPh>
    <rPh sb="215" eb="217">
      <t>ゲンショウ</t>
    </rPh>
    <rPh sb="223" eb="225">
      <t>レイワ</t>
    </rPh>
    <rPh sb="226" eb="228">
      <t>ネンド</t>
    </rPh>
    <rPh sb="230" eb="231">
      <t>オオ</t>
    </rPh>
    <rPh sb="233" eb="235">
      <t>カイシュウ</t>
    </rPh>
    <rPh sb="235" eb="236">
      <t>トウ</t>
    </rPh>
    <rPh sb="237" eb="239">
      <t>ヨテイ</t>
    </rPh>
    <rPh sb="243" eb="247">
      <t>テイシキカン</t>
    </rPh>
    <rPh sb="247" eb="249">
      <t>イガイ</t>
    </rPh>
    <rPh sb="250" eb="254">
      <t>リヨウジョウキョウ</t>
    </rPh>
    <rPh sb="255" eb="257">
      <t>レイワ</t>
    </rPh>
    <rPh sb="258" eb="260">
      <t>ネンド</t>
    </rPh>
    <rPh sb="261" eb="264">
      <t>ドウテイド</t>
    </rPh>
    <phoneticPr fontId="5"/>
  </si>
  <si>
    <t>　令和４年度は長期修繕計画に基づく改修があり、資本的収支が単年で増加したことによる赤字化を防ぐ目的で、勝川駅前地下駐車場から収入を一部繰り入れを行っている。しかし、停止期間以外については、令和３年度と同程度に推移しており、令和５年度は大きな改修の予定もないため、一時的なものであり、今後も健全な経営が可能であると判断している。
　なお、駐車場の建設目的には駅周辺施設利用者の利便性を確保することがあり、民間への譲渡は予定していない。
　令和２年度経営戦略策定済み</t>
    <rPh sb="72" eb="73">
      <t>オコナ</t>
    </rPh>
    <rPh sb="82" eb="84">
      <t>テイシ</t>
    </rPh>
    <rPh sb="84" eb="86">
      <t>キカン</t>
    </rPh>
    <rPh sb="86" eb="88">
      <t>イガイ</t>
    </rPh>
    <rPh sb="94" eb="96">
      <t>レイワ</t>
    </rPh>
    <rPh sb="97" eb="99">
      <t>ネンド</t>
    </rPh>
    <rPh sb="100" eb="103">
      <t>ドウテイド</t>
    </rPh>
    <rPh sb="104" eb="106">
      <t>スイイ</t>
    </rPh>
    <rPh sb="111" eb="113">
      <t>レイワ</t>
    </rPh>
    <rPh sb="114" eb="116">
      <t>ネンド</t>
    </rPh>
    <rPh sb="117" eb="118">
      <t>オオ</t>
    </rPh>
    <rPh sb="120" eb="122">
      <t>カイシュウ</t>
    </rPh>
    <rPh sb="123" eb="125">
      <t>ヨテイ</t>
    </rPh>
    <rPh sb="131" eb="134">
      <t>イチジテキ</t>
    </rPh>
    <rPh sb="141" eb="143">
      <t>コンゴ</t>
    </rPh>
    <rPh sb="144" eb="146">
      <t>ケンゼン</t>
    </rPh>
    <rPh sb="147" eb="149">
      <t>ケイエイ</t>
    </rPh>
    <rPh sb="150" eb="152">
      <t>カノウ</t>
    </rPh>
    <rPh sb="156" eb="158">
      <t>ハンダン</t>
    </rPh>
    <rPh sb="168" eb="171">
      <t>チュウシャジョウ</t>
    </rPh>
    <rPh sb="172" eb="174">
      <t>ケンセツ</t>
    </rPh>
    <rPh sb="174" eb="176">
      <t>モクテキ</t>
    </rPh>
    <rPh sb="178" eb="181">
      <t>エキシュウヘン</t>
    </rPh>
    <rPh sb="181" eb="183">
      <t>シセツ</t>
    </rPh>
    <rPh sb="183" eb="186">
      <t>リヨウシャ</t>
    </rPh>
    <rPh sb="187" eb="190">
      <t>リベンセイ</t>
    </rPh>
    <rPh sb="191" eb="193">
      <t>カクホ</t>
    </rPh>
    <rPh sb="201" eb="203">
      <t>ミンカン</t>
    </rPh>
    <rPh sb="205" eb="207">
      <t>ジョウト</t>
    </rPh>
    <rPh sb="208" eb="210">
      <t>ヨテイ</t>
    </rPh>
    <rPh sb="218" eb="220">
      <t>レイワ</t>
    </rPh>
    <rPh sb="221" eb="223">
      <t>ネンド</t>
    </rPh>
    <rPh sb="223" eb="227">
      <t>ケイエイセンリャク</t>
    </rPh>
    <rPh sb="227" eb="230">
      <t>サクテイズ</t>
    </rPh>
    <phoneticPr fontId="5"/>
  </si>
  <si>
    <t>　令和４年度は長期修繕計画に基づく改修があり、令和４年９月から令和５年２月まで利用を停止した期間があったため、⑪稼働率は減少している。しかし停止期間以外については、令和３年度と同様に推移している。これは、駅周辺という立地条件に加え、駅周辺地域再開発事業により建設された隣接ビル内の子育て支援施設利用者の存在があり、常時安定的に利用者が見込まれるためである。</t>
    <rPh sb="1" eb="3">
      <t>レイワ</t>
    </rPh>
    <rPh sb="4" eb="6">
      <t>ネンド</t>
    </rPh>
    <rPh sb="7" eb="13">
      <t>チョウキシュウゼンケイカク</t>
    </rPh>
    <rPh sb="14" eb="15">
      <t>モト</t>
    </rPh>
    <rPh sb="17" eb="19">
      <t>カイシュウ</t>
    </rPh>
    <rPh sb="23" eb="25">
      <t>レイワ</t>
    </rPh>
    <rPh sb="26" eb="27">
      <t>ネン</t>
    </rPh>
    <rPh sb="28" eb="29">
      <t>ガツ</t>
    </rPh>
    <rPh sb="31" eb="33">
      <t>レイワ</t>
    </rPh>
    <rPh sb="34" eb="35">
      <t>ネン</t>
    </rPh>
    <rPh sb="36" eb="37">
      <t>ガツ</t>
    </rPh>
    <rPh sb="39" eb="41">
      <t>リヨウ</t>
    </rPh>
    <rPh sb="42" eb="44">
      <t>テイシ</t>
    </rPh>
    <rPh sb="46" eb="48">
      <t>キカン</t>
    </rPh>
    <rPh sb="56" eb="59">
      <t>カドウリツ</t>
    </rPh>
    <rPh sb="60" eb="62">
      <t>ゲンショウ</t>
    </rPh>
    <rPh sb="70" eb="74">
      <t>テイシキカン</t>
    </rPh>
    <rPh sb="74" eb="76">
      <t>イガイ</t>
    </rPh>
    <rPh sb="82" eb="84">
      <t>レイワ</t>
    </rPh>
    <rPh sb="85" eb="87">
      <t>ネンド</t>
    </rPh>
    <rPh sb="88" eb="90">
      <t>ドウヨウ</t>
    </rPh>
    <rPh sb="91" eb="93">
      <t>スイイ</t>
    </rPh>
    <rPh sb="157" eb="159">
      <t>ジョウジ</t>
    </rPh>
    <rPh sb="159" eb="161">
      <t>アンテイ</t>
    </rPh>
    <rPh sb="161" eb="162">
      <t>テキ</t>
    </rPh>
    <rPh sb="163" eb="166">
      <t>リヨウシャ</t>
    </rPh>
    <rPh sb="167" eb="16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</si>
</sst>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135.80000000000001</c:v>
                </c:pt>
                <c:pt idx="3">
                  <c:v>119.5</c:v>
                </c:pt>
                <c:pt idx="4">
                  <c:v>132.4</c:v>
                </c:pt>
              </c:numCache>
            </c:numRef>
          </c:val>
          <c:extLst>
            <c:ext xmlns:c16="http://schemas.microsoft.com/office/drawing/2014/chart" uri="{C3380CC4-5D6E-409C-BE32-E72D297353CC}">
              <c16:uniqueId val="{00000000-74BA-4932-AB0A-9EC4B27FFD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74BA-4932-AB0A-9EC4B27FFD9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0E-45AE-ABB5-2F8DE63E05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C20E-45AE-ABB5-2F8DE63E05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FE1-4B42-9393-BBCC48C64B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E1-4B42-9393-BBCC48C64B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04C-4C18-9A69-277153AF1E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4C-4C18-9A69-277153AF1E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F3-48DF-A822-021C27DECD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61F3-48DF-A822-021C27DECD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E8-41DD-A5C8-2E48F13A36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5DE8-41DD-A5C8-2E48F13A36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200</c:v>
                </c:pt>
                <c:pt idx="1">
                  <c:v>204.1</c:v>
                </c:pt>
                <c:pt idx="2">
                  <c:v>139.69999999999999</c:v>
                </c:pt>
                <c:pt idx="3">
                  <c:v>160.30000000000001</c:v>
                </c:pt>
                <c:pt idx="4">
                  <c:v>109.6</c:v>
                </c:pt>
              </c:numCache>
            </c:numRef>
          </c:val>
          <c:extLst>
            <c:ext xmlns:c16="http://schemas.microsoft.com/office/drawing/2014/chart" uri="{C3380CC4-5D6E-409C-BE32-E72D297353CC}">
              <c16:uniqueId val="{00000000-0371-4399-ACE6-3FACC6A4456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0371-4399-ACE6-3FACC6A4456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0</c:v>
                </c:pt>
                <c:pt idx="2">
                  <c:v>-5.5</c:v>
                </c:pt>
                <c:pt idx="3">
                  <c:v>-13.1</c:v>
                </c:pt>
                <c:pt idx="4">
                  <c:v>24.5</c:v>
                </c:pt>
              </c:numCache>
            </c:numRef>
          </c:val>
          <c:extLst>
            <c:ext xmlns:c16="http://schemas.microsoft.com/office/drawing/2014/chart" uri="{C3380CC4-5D6E-409C-BE32-E72D297353CC}">
              <c16:uniqueId val="{00000000-8417-4C36-8D43-B886B4D0CA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8417-4C36-8D43-B886B4D0CA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0</c:v>
                </c:pt>
                <c:pt idx="1">
                  <c:v>0</c:v>
                </c:pt>
                <c:pt idx="2">
                  <c:v>4636</c:v>
                </c:pt>
                <c:pt idx="3">
                  <c:v>3326</c:v>
                </c:pt>
                <c:pt idx="4">
                  <c:v>6554</c:v>
                </c:pt>
              </c:numCache>
            </c:numRef>
          </c:val>
          <c:extLst>
            <c:ext xmlns:c16="http://schemas.microsoft.com/office/drawing/2014/chart" uri="{C3380CC4-5D6E-409C-BE32-E72D297353CC}">
              <c16:uniqueId val="{00000000-6E8B-4D96-8F1B-96F4A9B228F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6E8B-4D96-8F1B-96F4A9B228F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愛知県春日井市　勝川駅南口立体駐車場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3006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100</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135.80000000000001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119.5</v>
      </c>
      <c r="CA31" s="116"/>
      <c r="CB31" s="116"/>
      <c r="CC31" s="116"/>
      <c r="CD31" s="116"/>
      <c r="CE31" s="116"/>
      <c r="CF31" s="116"/>
      <c r="CG31" s="116"/>
      <c r="CH31" s="116"/>
      <c r="CI31" s="116"/>
      <c r="CJ31" s="116"/>
      <c r="CK31" s="116"/>
      <c r="CL31" s="116"/>
      <c r="CM31" s="116"/>
      <c r="CN31" s="116"/>
      <c r="CO31" s="116"/>
      <c r="CP31" s="116"/>
      <c r="CQ31" s="116"/>
      <c r="CR31" s="116"/>
      <c r="CS31" s="116">
        <f>データ!AC7</f>
        <v>132.4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200</v>
      </c>
      <c r="JD31" s="111"/>
      <c r="JE31" s="111"/>
      <c r="JF31" s="111"/>
      <c r="JG31" s="111"/>
      <c r="JH31" s="111"/>
      <c r="JI31" s="111"/>
      <c r="JJ31" s="111"/>
      <c r="JK31" s="111"/>
      <c r="JL31" s="111"/>
      <c r="JM31" s="111"/>
      <c r="JN31" s="111"/>
      <c r="JO31" s="111"/>
      <c r="JP31" s="111"/>
      <c r="JQ31" s="111"/>
      <c r="JR31" s="111"/>
      <c r="JS31" s="111"/>
      <c r="JT31" s="111"/>
      <c r="JU31" s="112"/>
      <c r="JV31" s="110">
        <f>データ!DL7</f>
        <v>204.1</v>
      </c>
      <c r="JW31" s="111"/>
      <c r="JX31" s="111"/>
      <c r="JY31" s="111"/>
      <c r="JZ31" s="111"/>
      <c r="KA31" s="111"/>
      <c r="KB31" s="111"/>
      <c r="KC31" s="111"/>
      <c r="KD31" s="111"/>
      <c r="KE31" s="111"/>
      <c r="KF31" s="111"/>
      <c r="KG31" s="111"/>
      <c r="KH31" s="111"/>
      <c r="KI31" s="111"/>
      <c r="KJ31" s="111"/>
      <c r="KK31" s="111"/>
      <c r="KL31" s="111"/>
      <c r="KM31" s="111"/>
      <c r="KN31" s="112"/>
      <c r="KO31" s="110">
        <f>データ!DM7</f>
        <v>139.69999999999999</v>
      </c>
      <c r="KP31" s="111"/>
      <c r="KQ31" s="111"/>
      <c r="KR31" s="111"/>
      <c r="KS31" s="111"/>
      <c r="KT31" s="111"/>
      <c r="KU31" s="111"/>
      <c r="KV31" s="111"/>
      <c r="KW31" s="111"/>
      <c r="KX31" s="111"/>
      <c r="KY31" s="111"/>
      <c r="KZ31" s="111"/>
      <c r="LA31" s="111"/>
      <c r="LB31" s="111"/>
      <c r="LC31" s="111"/>
      <c r="LD31" s="111"/>
      <c r="LE31" s="111"/>
      <c r="LF31" s="111"/>
      <c r="LG31" s="112"/>
      <c r="LH31" s="110">
        <f>データ!DN7</f>
        <v>160.30000000000001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109.6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0</v>
      </c>
      <c r="EM52" s="116"/>
      <c r="EN52" s="116"/>
      <c r="EO52" s="116"/>
      <c r="EP52" s="116"/>
      <c r="EQ52" s="116"/>
      <c r="ER52" s="116"/>
      <c r="ES52" s="116"/>
      <c r="ET52" s="116"/>
      <c r="EU52" s="116"/>
      <c r="EV52" s="116"/>
      <c r="EW52" s="116"/>
      <c r="EX52" s="116"/>
      <c r="EY52" s="116"/>
      <c r="EZ52" s="116"/>
      <c r="FA52" s="116"/>
      <c r="FB52" s="116"/>
      <c r="FC52" s="116"/>
      <c r="FD52" s="116"/>
      <c r="FE52" s="116">
        <f>データ!BG7</f>
        <v>0</v>
      </c>
      <c r="FF52" s="116"/>
      <c r="FG52" s="116"/>
      <c r="FH52" s="116"/>
      <c r="FI52" s="116"/>
      <c r="FJ52" s="116"/>
      <c r="FK52" s="116"/>
      <c r="FL52" s="116"/>
      <c r="FM52" s="116"/>
      <c r="FN52" s="116"/>
      <c r="FO52" s="116"/>
      <c r="FP52" s="116"/>
      <c r="FQ52" s="116"/>
      <c r="FR52" s="116"/>
      <c r="FS52" s="116"/>
      <c r="FT52" s="116"/>
      <c r="FU52" s="116"/>
      <c r="FV52" s="116"/>
      <c r="FW52" s="116"/>
      <c r="FX52" s="116">
        <f>データ!BH7</f>
        <v>-5.5</v>
      </c>
      <c r="FY52" s="116"/>
      <c r="FZ52" s="116"/>
      <c r="GA52" s="116"/>
      <c r="GB52" s="116"/>
      <c r="GC52" s="116"/>
      <c r="GD52" s="116"/>
      <c r="GE52" s="116"/>
      <c r="GF52" s="116"/>
      <c r="GG52" s="116"/>
      <c r="GH52" s="116"/>
      <c r="GI52" s="116"/>
      <c r="GJ52" s="116"/>
      <c r="GK52" s="116"/>
      <c r="GL52" s="116"/>
      <c r="GM52" s="116"/>
      <c r="GN52" s="116"/>
      <c r="GO52" s="116"/>
      <c r="GP52" s="116"/>
      <c r="GQ52" s="116">
        <f>データ!BI7</f>
        <v>-13.1</v>
      </c>
      <c r="GR52" s="116"/>
      <c r="GS52" s="116"/>
      <c r="GT52" s="116"/>
      <c r="GU52" s="116"/>
      <c r="GV52" s="116"/>
      <c r="GW52" s="116"/>
      <c r="GX52" s="116"/>
      <c r="GY52" s="116"/>
      <c r="GZ52" s="116"/>
      <c r="HA52" s="116"/>
      <c r="HB52" s="116"/>
      <c r="HC52" s="116"/>
      <c r="HD52" s="116"/>
      <c r="HE52" s="116"/>
      <c r="HF52" s="116"/>
      <c r="HG52" s="116"/>
      <c r="HH52" s="116"/>
      <c r="HI52" s="116"/>
      <c r="HJ52" s="116">
        <f>データ!BJ7</f>
        <v>24.5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0</v>
      </c>
      <c r="JW52" s="120"/>
      <c r="JX52" s="120"/>
      <c r="JY52" s="120"/>
      <c r="JZ52" s="120"/>
      <c r="KA52" s="120"/>
      <c r="KB52" s="120"/>
      <c r="KC52" s="120"/>
      <c r="KD52" s="120"/>
      <c r="KE52" s="120"/>
      <c r="KF52" s="120"/>
      <c r="KG52" s="120"/>
      <c r="KH52" s="120"/>
      <c r="KI52" s="120"/>
      <c r="KJ52" s="120"/>
      <c r="KK52" s="120"/>
      <c r="KL52" s="120"/>
      <c r="KM52" s="120"/>
      <c r="KN52" s="120"/>
      <c r="KO52" s="120">
        <f>データ!BS7</f>
        <v>4636</v>
      </c>
      <c r="KP52" s="120"/>
      <c r="KQ52" s="120"/>
      <c r="KR52" s="120"/>
      <c r="KS52" s="120"/>
      <c r="KT52" s="120"/>
      <c r="KU52" s="120"/>
      <c r="KV52" s="120"/>
      <c r="KW52" s="120"/>
      <c r="KX52" s="120"/>
      <c r="KY52" s="120"/>
      <c r="KZ52" s="120"/>
      <c r="LA52" s="120"/>
      <c r="LB52" s="120"/>
      <c r="LC52" s="120"/>
      <c r="LD52" s="120"/>
      <c r="LE52" s="120"/>
      <c r="LF52" s="120"/>
      <c r="LG52" s="120"/>
      <c r="LH52" s="120">
        <f>データ!BT7</f>
        <v>3326</v>
      </c>
      <c r="LI52" s="120"/>
      <c r="LJ52" s="120"/>
      <c r="LK52" s="120"/>
      <c r="LL52" s="120"/>
      <c r="LM52" s="120"/>
      <c r="LN52" s="120"/>
      <c r="LO52" s="120"/>
      <c r="LP52" s="120"/>
      <c r="LQ52" s="120"/>
      <c r="LR52" s="120"/>
      <c r="LS52" s="120"/>
      <c r="LT52" s="120"/>
      <c r="LU52" s="120"/>
      <c r="LV52" s="120"/>
      <c r="LW52" s="120"/>
      <c r="LX52" s="120"/>
      <c r="LY52" s="120"/>
      <c r="LZ52" s="120"/>
      <c r="MA52" s="120">
        <f>データ!BU7</f>
        <v>6554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354765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5RpVR09y1D6teaUAZVsS8vsTiCtrl7iwnuNJ0veXWI/5QwI/IS/lSMMmL5Zhe9h7+nndnO4RAy+/Hx9HABFug==" saltValue="GpYbIpYN+47TUag1rGnJP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90</v>
      </c>
      <c r="AW5" s="47" t="s">
        <v>106</v>
      </c>
      <c r="AX5" s="47" t="s">
        <v>103</v>
      </c>
      <c r="AY5" s="47" t="s">
        <v>107</v>
      </c>
      <c r="AZ5" s="47" t="s">
        <v>94</v>
      </c>
      <c r="BA5" s="47" t="s">
        <v>95</v>
      </c>
      <c r="BB5" s="47" t="s">
        <v>96</v>
      </c>
      <c r="BC5" s="47" t="s">
        <v>97</v>
      </c>
      <c r="BD5" s="47" t="s">
        <v>98</v>
      </c>
      <c r="BE5" s="47" t="s">
        <v>99</v>
      </c>
      <c r="BF5" s="47" t="s">
        <v>108</v>
      </c>
      <c r="BG5" s="47" t="s">
        <v>109</v>
      </c>
      <c r="BH5" s="47" t="s">
        <v>110</v>
      </c>
      <c r="BI5" s="47" t="s">
        <v>111</v>
      </c>
      <c r="BJ5" s="47" t="s">
        <v>112</v>
      </c>
      <c r="BK5" s="47" t="s">
        <v>94</v>
      </c>
      <c r="BL5" s="47" t="s">
        <v>95</v>
      </c>
      <c r="BM5" s="47" t="s">
        <v>96</v>
      </c>
      <c r="BN5" s="47" t="s">
        <v>97</v>
      </c>
      <c r="BO5" s="47" t="s">
        <v>98</v>
      </c>
      <c r="BP5" s="47" t="s">
        <v>99</v>
      </c>
      <c r="BQ5" s="47" t="s">
        <v>113</v>
      </c>
      <c r="BR5" s="47" t="s">
        <v>114</v>
      </c>
      <c r="BS5" s="47" t="s">
        <v>106</v>
      </c>
      <c r="BT5" s="47" t="s">
        <v>115</v>
      </c>
      <c r="BU5" s="47" t="s">
        <v>93</v>
      </c>
      <c r="BV5" s="47" t="s">
        <v>94</v>
      </c>
      <c r="BW5" s="47" t="s">
        <v>95</v>
      </c>
      <c r="BX5" s="47" t="s">
        <v>96</v>
      </c>
      <c r="BY5" s="47" t="s">
        <v>97</v>
      </c>
      <c r="BZ5" s="47" t="s">
        <v>98</v>
      </c>
      <c r="CA5" s="47" t="s">
        <v>99</v>
      </c>
      <c r="CB5" s="47" t="s">
        <v>113</v>
      </c>
      <c r="CC5" s="47" t="s">
        <v>101</v>
      </c>
      <c r="CD5" s="47" t="s">
        <v>106</v>
      </c>
      <c r="CE5" s="47" t="s">
        <v>116</v>
      </c>
      <c r="CF5" s="47" t="s">
        <v>112</v>
      </c>
      <c r="CG5" s="47" t="s">
        <v>94</v>
      </c>
      <c r="CH5" s="47" t="s">
        <v>95</v>
      </c>
      <c r="CI5" s="47" t="s">
        <v>96</v>
      </c>
      <c r="CJ5" s="47" t="s">
        <v>97</v>
      </c>
      <c r="CK5" s="47" t="s">
        <v>98</v>
      </c>
      <c r="CL5" s="47" t="s">
        <v>99</v>
      </c>
      <c r="CM5" s="145"/>
      <c r="CN5" s="145"/>
      <c r="CO5" s="47" t="s">
        <v>117</v>
      </c>
      <c r="CP5" s="47" t="s">
        <v>109</v>
      </c>
      <c r="CQ5" s="47" t="s">
        <v>118</v>
      </c>
      <c r="CR5" s="47" t="s">
        <v>103</v>
      </c>
      <c r="CS5" s="47" t="s">
        <v>119</v>
      </c>
      <c r="CT5" s="47" t="s">
        <v>94</v>
      </c>
      <c r="CU5" s="47" t="s">
        <v>95</v>
      </c>
      <c r="CV5" s="47" t="s">
        <v>96</v>
      </c>
      <c r="CW5" s="47" t="s">
        <v>97</v>
      </c>
      <c r="CX5" s="47" t="s">
        <v>98</v>
      </c>
      <c r="CY5" s="47" t="s">
        <v>99</v>
      </c>
      <c r="CZ5" s="47" t="s">
        <v>89</v>
      </c>
      <c r="DA5" s="47" t="s">
        <v>90</v>
      </c>
      <c r="DB5" s="47" t="s">
        <v>120</v>
      </c>
      <c r="DC5" s="47" t="s">
        <v>92</v>
      </c>
      <c r="DD5" s="47" t="s">
        <v>121</v>
      </c>
      <c r="DE5" s="47" t="s">
        <v>94</v>
      </c>
      <c r="DF5" s="47" t="s">
        <v>95</v>
      </c>
      <c r="DG5" s="47" t="s">
        <v>96</v>
      </c>
      <c r="DH5" s="47" t="s">
        <v>97</v>
      </c>
      <c r="DI5" s="47" t="s">
        <v>98</v>
      </c>
      <c r="DJ5" s="47" t="s">
        <v>35</v>
      </c>
      <c r="DK5" s="47" t="s">
        <v>113</v>
      </c>
      <c r="DL5" s="47" t="s">
        <v>122</v>
      </c>
      <c r="DM5" s="47" t="s">
        <v>123</v>
      </c>
      <c r="DN5" s="47" t="s">
        <v>124</v>
      </c>
      <c r="DO5" s="47" t="s">
        <v>104</v>
      </c>
      <c r="DP5" s="47" t="s">
        <v>94</v>
      </c>
      <c r="DQ5" s="47" t="s">
        <v>95</v>
      </c>
      <c r="DR5" s="47" t="s">
        <v>96</v>
      </c>
      <c r="DS5" s="47" t="s">
        <v>97</v>
      </c>
      <c r="DT5" s="47" t="s">
        <v>98</v>
      </c>
      <c r="DU5" s="47" t="s">
        <v>99</v>
      </c>
    </row>
    <row r="6" spans="1:125" s="54" customFormat="1" x14ac:dyDescent="0.2">
      <c r="A6" s="37" t="s">
        <v>125</v>
      </c>
      <c r="B6" s="48">
        <f>B8</f>
        <v>2022</v>
      </c>
      <c r="C6" s="48">
        <f t="shared" ref="C6:X6" si="1">C8</f>
        <v>232068</v>
      </c>
      <c r="D6" s="48">
        <f t="shared" si="1"/>
        <v>47</v>
      </c>
      <c r="E6" s="48">
        <f t="shared" si="1"/>
        <v>14</v>
      </c>
      <c r="F6" s="48">
        <f t="shared" si="1"/>
        <v>0</v>
      </c>
      <c r="G6" s="48">
        <f t="shared" si="1"/>
        <v>2</v>
      </c>
      <c r="H6" s="48" t="str">
        <f>SUBSTITUTE(H8,"　","")</f>
        <v>愛知県春日井市</v>
      </c>
      <c r="I6" s="48" t="str">
        <f t="shared" si="1"/>
        <v>勝川駅南口立体駐車場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v>
      </c>
      <c r="Q6" s="50" t="str">
        <f t="shared" si="1"/>
        <v>立体式</v>
      </c>
      <c r="R6" s="51">
        <f t="shared" si="1"/>
        <v>20</v>
      </c>
      <c r="S6" s="50" t="str">
        <f t="shared" si="1"/>
        <v>駅</v>
      </c>
      <c r="T6" s="50" t="str">
        <f t="shared" si="1"/>
        <v>無</v>
      </c>
      <c r="U6" s="51">
        <f t="shared" si="1"/>
        <v>3006</v>
      </c>
      <c r="V6" s="51">
        <f t="shared" si="1"/>
        <v>73</v>
      </c>
      <c r="W6" s="51">
        <f t="shared" si="1"/>
        <v>300</v>
      </c>
      <c r="X6" s="50" t="str">
        <f t="shared" si="1"/>
        <v>代行制</v>
      </c>
      <c r="Y6" s="52">
        <f>IF(Y8="-",NA(),Y8)</f>
        <v>100</v>
      </c>
      <c r="Z6" s="52">
        <f t="shared" ref="Z6:AH6" si="2">IF(Z8="-",NA(),Z8)</f>
        <v>100</v>
      </c>
      <c r="AA6" s="52">
        <f t="shared" si="2"/>
        <v>135.80000000000001</v>
      </c>
      <c r="AB6" s="52">
        <f t="shared" si="2"/>
        <v>119.5</v>
      </c>
      <c r="AC6" s="52">
        <f t="shared" si="2"/>
        <v>132.4</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0</v>
      </c>
      <c r="BG6" s="52">
        <f t="shared" ref="BG6:BO6" si="5">IF(BG8="-",NA(),BG8)</f>
        <v>0</v>
      </c>
      <c r="BH6" s="52">
        <f t="shared" si="5"/>
        <v>-5.5</v>
      </c>
      <c r="BI6" s="52">
        <f t="shared" si="5"/>
        <v>-13.1</v>
      </c>
      <c r="BJ6" s="52">
        <f t="shared" si="5"/>
        <v>24.5</v>
      </c>
      <c r="BK6" s="52">
        <f t="shared" si="5"/>
        <v>30.7</v>
      </c>
      <c r="BL6" s="52">
        <f t="shared" si="5"/>
        <v>13.5</v>
      </c>
      <c r="BM6" s="52">
        <f t="shared" si="5"/>
        <v>7.1</v>
      </c>
      <c r="BN6" s="52">
        <f t="shared" si="5"/>
        <v>5.6</v>
      </c>
      <c r="BO6" s="52">
        <f t="shared" si="5"/>
        <v>18.100000000000001</v>
      </c>
      <c r="BP6" s="49" t="str">
        <f>IF(BP8="-","",IF(BP8="-","【-】","【"&amp;SUBSTITUTE(TEXT(BP8,"#,##0.0"),"-","△")&amp;"】"))</f>
        <v>【12.8】</v>
      </c>
      <c r="BQ6" s="53">
        <f>IF(BQ8="-",NA(),BQ8)</f>
        <v>0</v>
      </c>
      <c r="BR6" s="53">
        <f t="shared" ref="BR6:BZ6" si="6">IF(BR8="-",NA(),BR8)</f>
        <v>0</v>
      </c>
      <c r="BS6" s="53">
        <f t="shared" si="6"/>
        <v>4636</v>
      </c>
      <c r="BT6" s="53">
        <f t="shared" si="6"/>
        <v>3326</v>
      </c>
      <c r="BU6" s="53">
        <f t="shared" si="6"/>
        <v>6554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126</v>
      </c>
      <c r="CM6" s="51">
        <f t="shared" ref="CM6:CN6" si="7">CM8</f>
        <v>354765</v>
      </c>
      <c r="CN6" s="51">
        <f t="shared" si="7"/>
        <v>0</v>
      </c>
      <c r="CO6" s="52"/>
      <c r="CP6" s="52"/>
      <c r="CQ6" s="52"/>
      <c r="CR6" s="52"/>
      <c r="CS6" s="52"/>
      <c r="CT6" s="52"/>
      <c r="CU6" s="52"/>
      <c r="CV6" s="52"/>
      <c r="CW6" s="52"/>
      <c r="CX6" s="52"/>
      <c r="CY6" s="49" t="s">
        <v>127</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200</v>
      </c>
      <c r="DL6" s="52">
        <f t="shared" ref="DL6:DT6" si="9">IF(DL8="-",NA(),DL8)</f>
        <v>204.1</v>
      </c>
      <c r="DM6" s="52">
        <f t="shared" si="9"/>
        <v>139.69999999999999</v>
      </c>
      <c r="DN6" s="52">
        <f t="shared" si="9"/>
        <v>160.30000000000001</v>
      </c>
      <c r="DO6" s="52">
        <f t="shared" si="9"/>
        <v>109.6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128</v>
      </c>
      <c r="B7" s="48">
        <f t="shared" ref="B7:X7" si="10">B8</f>
        <v>2022</v>
      </c>
      <c r="C7" s="48">
        <f t="shared" si="10"/>
        <v>232068</v>
      </c>
      <c r="D7" s="48">
        <f t="shared" si="10"/>
        <v>47</v>
      </c>
      <c r="E7" s="48">
        <f t="shared" si="10"/>
        <v>14</v>
      </c>
      <c r="F7" s="48">
        <f t="shared" si="10"/>
        <v>0</v>
      </c>
      <c r="G7" s="48">
        <f t="shared" si="10"/>
        <v>2</v>
      </c>
      <c r="H7" s="48" t="str">
        <f t="shared" si="10"/>
        <v>愛知県　春日井市</v>
      </c>
      <c r="I7" s="48" t="str">
        <f t="shared" si="10"/>
        <v>勝川駅南口立体駐車場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v>
      </c>
      <c r="Q7" s="50" t="str">
        <f t="shared" si="10"/>
        <v>立体式</v>
      </c>
      <c r="R7" s="51">
        <f t="shared" si="10"/>
        <v>20</v>
      </c>
      <c r="S7" s="50" t="str">
        <f t="shared" si="10"/>
        <v>駅</v>
      </c>
      <c r="T7" s="50" t="str">
        <f t="shared" si="10"/>
        <v>無</v>
      </c>
      <c r="U7" s="51">
        <f t="shared" si="10"/>
        <v>3006</v>
      </c>
      <c r="V7" s="51">
        <f t="shared" si="10"/>
        <v>73</v>
      </c>
      <c r="W7" s="51">
        <f t="shared" si="10"/>
        <v>300</v>
      </c>
      <c r="X7" s="50" t="str">
        <f t="shared" si="10"/>
        <v>代行制</v>
      </c>
      <c r="Y7" s="52">
        <f>Y8</f>
        <v>100</v>
      </c>
      <c r="Z7" s="52">
        <f t="shared" ref="Z7:AH7" si="11">Z8</f>
        <v>100</v>
      </c>
      <c r="AA7" s="52">
        <f t="shared" si="11"/>
        <v>135.80000000000001</v>
      </c>
      <c r="AB7" s="52">
        <f t="shared" si="11"/>
        <v>119.5</v>
      </c>
      <c r="AC7" s="52">
        <f t="shared" si="11"/>
        <v>132.4</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0</v>
      </c>
      <c r="BG7" s="52">
        <f t="shared" ref="BG7:BO7" si="14">BG8</f>
        <v>0</v>
      </c>
      <c r="BH7" s="52">
        <f t="shared" si="14"/>
        <v>-5.5</v>
      </c>
      <c r="BI7" s="52">
        <f t="shared" si="14"/>
        <v>-13.1</v>
      </c>
      <c r="BJ7" s="52">
        <f t="shared" si="14"/>
        <v>24.5</v>
      </c>
      <c r="BK7" s="52">
        <f t="shared" si="14"/>
        <v>30.7</v>
      </c>
      <c r="BL7" s="52">
        <f t="shared" si="14"/>
        <v>13.5</v>
      </c>
      <c r="BM7" s="52">
        <f t="shared" si="14"/>
        <v>7.1</v>
      </c>
      <c r="BN7" s="52">
        <f t="shared" si="14"/>
        <v>5.6</v>
      </c>
      <c r="BO7" s="52">
        <f t="shared" si="14"/>
        <v>18.100000000000001</v>
      </c>
      <c r="BP7" s="49"/>
      <c r="BQ7" s="53">
        <f>BQ8</f>
        <v>0</v>
      </c>
      <c r="BR7" s="53">
        <f t="shared" ref="BR7:BZ7" si="15">BR8</f>
        <v>0</v>
      </c>
      <c r="BS7" s="53">
        <f t="shared" si="15"/>
        <v>4636</v>
      </c>
      <c r="BT7" s="53">
        <f t="shared" si="15"/>
        <v>3326</v>
      </c>
      <c r="BU7" s="53">
        <f t="shared" si="15"/>
        <v>6554</v>
      </c>
      <c r="BV7" s="53">
        <f t="shared" si="15"/>
        <v>24379</v>
      </c>
      <c r="BW7" s="53">
        <f t="shared" si="15"/>
        <v>22466</v>
      </c>
      <c r="BX7" s="53">
        <f t="shared" si="15"/>
        <v>4211</v>
      </c>
      <c r="BY7" s="53">
        <f t="shared" si="15"/>
        <v>10653</v>
      </c>
      <c r="BZ7" s="53">
        <f t="shared" si="15"/>
        <v>17717</v>
      </c>
      <c r="CA7" s="51"/>
      <c r="CB7" s="52" t="s">
        <v>129</v>
      </c>
      <c r="CC7" s="52" t="s">
        <v>129</v>
      </c>
      <c r="CD7" s="52" t="s">
        <v>129</v>
      </c>
      <c r="CE7" s="52" t="s">
        <v>129</v>
      </c>
      <c r="CF7" s="52" t="s">
        <v>129</v>
      </c>
      <c r="CG7" s="52" t="s">
        <v>129</v>
      </c>
      <c r="CH7" s="52" t="s">
        <v>129</v>
      </c>
      <c r="CI7" s="52" t="s">
        <v>129</v>
      </c>
      <c r="CJ7" s="52" t="s">
        <v>129</v>
      </c>
      <c r="CK7" s="52" t="s">
        <v>130</v>
      </c>
      <c r="CL7" s="49"/>
      <c r="CM7" s="51">
        <f>CM8</f>
        <v>354765</v>
      </c>
      <c r="CN7" s="51">
        <f>CN8</f>
        <v>0</v>
      </c>
      <c r="CO7" s="52" t="s">
        <v>129</v>
      </c>
      <c r="CP7" s="52" t="s">
        <v>129</v>
      </c>
      <c r="CQ7" s="52" t="s">
        <v>129</v>
      </c>
      <c r="CR7" s="52" t="s">
        <v>129</v>
      </c>
      <c r="CS7" s="52" t="s">
        <v>129</v>
      </c>
      <c r="CT7" s="52" t="s">
        <v>129</v>
      </c>
      <c r="CU7" s="52" t="s">
        <v>129</v>
      </c>
      <c r="CV7" s="52" t="s">
        <v>129</v>
      </c>
      <c r="CW7" s="52" t="s">
        <v>129</v>
      </c>
      <c r="CX7" s="52" t="s">
        <v>130</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200</v>
      </c>
      <c r="DL7" s="52">
        <f t="shared" ref="DL7:DT7" si="17">DL8</f>
        <v>204.1</v>
      </c>
      <c r="DM7" s="52">
        <f t="shared" si="17"/>
        <v>139.69999999999999</v>
      </c>
      <c r="DN7" s="52">
        <f t="shared" si="17"/>
        <v>160.30000000000001</v>
      </c>
      <c r="DO7" s="52">
        <f t="shared" si="17"/>
        <v>109.6</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232068</v>
      </c>
      <c r="D8" s="55">
        <v>47</v>
      </c>
      <c r="E8" s="55">
        <v>14</v>
      </c>
      <c r="F8" s="55">
        <v>0</v>
      </c>
      <c r="G8" s="55">
        <v>2</v>
      </c>
      <c r="H8" s="55" t="s">
        <v>131</v>
      </c>
      <c r="I8" s="55" t="s">
        <v>132</v>
      </c>
      <c r="J8" s="55" t="s">
        <v>133</v>
      </c>
      <c r="K8" s="55" t="s">
        <v>134</v>
      </c>
      <c r="L8" s="55" t="s">
        <v>135</v>
      </c>
      <c r="M8" s="55" t="s">
        <v>136</v>
      </c>
      <c r="N8" s="55" t="s">
        <v>137</v>
      </c>
      <c r="O8" s="56" t="s">
        <v>138</v>
      </c>
      <c r="P8" s="57" t="s">
        <v>139</v>
      </c>
      <c r="Q8" s="57" t="s">
        <v>140</v>
      </c>
      <c r="R8" s="58">
        <v>20</v>
      </c>
      <c r="S8" s="57" t="s">
        <v>141</v>
      </c>
      <c r="T8" s="57" t="s">
        <v>142</v>
      </c>
      <c r="U8" s="58">
        <v>3006</v>
      </c>
      <c r="V8" s="58">
        <v>73</v>
      </c>
      <c r="W8" s="58">
        <v>300</v>
      </c>
      <c r="X8" s="57" t="s">
        <v>143</v>
      </c>
      <c r="Y8" s="59">
        <v>100</v>
      </c>
      <c r="Z8" s="59">
        <v>100</v>
      </c>
      <c r="AA8" s="59">
        <v>135.80000000000001</v>
      </c>
      <c r="AB8" s="59">
        <v>119.5</v>
      </c>
      <c r="AC8" s="59">
        <v>132.4</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0</v>
      </c>
      <c r="BG8" s="59">
        <v>0</v>
      </c>
      <c r="BH8" s="59">
        <v>-5.5</v>
      </c>
      <c r="BI8" s="59">
        <v>-13.1</v>
      </c>
      <c r="BJ8" s="59">
        <v>24.5</v>
      </c>
      <c r="BK8" s="59">
        <v>30.7</v>
      </c>
      <c r="BL8" s="59">
        <v>13.5</v>
      </c>
      <c r="BM8" s="59">
        <v>7.1</v>
      </c>
      <c r="BN8" s="59">
        <v>5.6</v>
      </c>
      <c r="BO8" s="59">
        <v>18.100000000000001</v>
      </c>
      <c r="BP8" s="56">
        <v>12.8</v>
      </c>
      <c r="BQ8" s="60">
        <v>0</v>
      </c>
      <c r="BR8" s="60">
        <v>0</v>
      </c>
      <c r="BS8" s="60">
        <v>4636</v>
      </c>
      <c r="BT8" s="61">
        <v>3326</v>
      </c>
      <c r="BU8" s="61">
        <v>6554</v>
      </c>
      <c r="BV8" s="60">
        <v>24379</v>
      </c>
      <c r="BW8" s="60">
        <v>22466</v>
      </c>
      <c r="BX8" s="60">
        <v>4211</v>
      </c>
      <c r="BY8" s="60">
        <v>10653</v>
      </c>
      <c r="BZ8" s="60">
        <v>17717</v>
      </c>
      <c r="CA8" s="58">
        <v>10556</v>
      </c>
      <c r="CB8" s="59" t="s">
        <v>135</v>
      </c>
      <c r="CC8" s="59" t="s">
        <v>135</v>
      </c>
      <c r="CD8" s="59" t="s">
        <v>135</v>
      </c>
      <c r="CE8" s="59" t="s">
        <v>135</v>
      </c>
      <c r="CF8" s="59" t="s">
        <v>135</v>
      </c>
      <c r="CG8" s="59" t="s">
        <v>135</v>
      </c>
      <c r="CH8" s="59" t="s">
        <v>135</v>
      </c>
      <c r="CI8" s="59" t="s">
        <v>135</v>
      </c>
      <c r="CJ8" s="59" t="s">
        <v>135</v>
      </c>
      <c r="CK8" s="59" t="s">
        <v>135</v>
      </c>
      <c r="CL8" s="56" t="s">
        <v>135</v>
      </c>
      <c r="CM8" s="58">
        <v>354765</v>
      </c>
      <c r="CN8" s="58">
        <v>0</v>
      </c>
      <c r="CO8" s="59" t="s">
        <v>135</v>
      </c>
      <c r="CP8" s="59" t="s">
        <v>135</v>
      </c>
      <c r="CQ8" s="59" t="s">
        <v>135</v>
      </c>
      <c r="CR8" s="59" t="s">
        <v>135</v>
      </c>
      <c r="CS8" s="59" t="s">
        <v>135</v>
      </c>
      <c r="CT8" s="59" t="s">
        <v>135</v>
      </c>
      <c r="CU8" s="59" t="s">
        <v>135</v>
      </c>
      <c r="CV8" s="59" t="s">
        <v>135</v>
      </c>
      <c r="CW8" s="59" t="s">
        <v>135</v>
      </c>
      <c r="CX8" s="59" t="s">
        <v>135</v>
      </c>
      <c r="CY8" s="56" t="s">
        <v>135</v>
      </c>
      <c r="CZ8" s="59">
        <v>0</v>
      </c>
      <c r="DA8" s="59">
        <v>0</v>
      </c>
      <c r="DB8" s="59">
        <v>0</v>
      </c>
      <c r="DC8" s="59">
        <v>0</v>
      </c>
      <c r="DD8" s="59">
        <v>0</v>
      </c>
      <c r="DE8" s="59">
        <v>165.9</v>
      </c>
      <c r="DF8" s="59">
        <v>1263.5</v>
      </c>
      <c r="DG8" s="59">
        <v>108.5</v>
      </c>
      <c r="DH8" s="59">
        <v>136.19999999999999</v>
      </c>
      <c r="DI8" s="59">
        <v>104.8</v>
      </c>
      <c r="DJ8" s="56">
        <v>72.2</v>
      </c>
      <c r="DK8" s="59">
        <v>200</v>
      </c>
      <c r="DL8" s="59">
        <v>204.1</v>
      </c>
      <c r="DM8" s="59">
        <v>139.69999999999999</v>
      </c>
      <c r="DN8" s="59">
        <v>160.30000000000001</v>
      </c>
      <c r="DO8" s="59">
        <v>109.6</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144</v>
      </c>
      <c r="C10" s="64" t="s">
        <v>145</v>
      </c>
      <c r="D10" s="64" t="s">
        <v>146</v>
      </c>
      <c r="E10" s="64" t="s">
        <v>147</v>
      </c>
      <c r="F10" s="64" t="s">
        <v>148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2024-01-25T04:57:49Z</cp:lastPrinted>
  <dcterms:created xsi:type="dcterms:W3CDTF">2024-01-11T00:11:33Z</dcterms:created>
  <dcterms:modified xsi:type="dcterms:W3CDTF">2024-02-20T07:30:38Z</dcterms:modified>
  <cp:category/>
</cp:coreProperties>
</file>