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08　豊川市\"/>
    </mc:Choice>
  </mc:AlternateContent>
  <xr:revisionPtr revIDLastSave="0" documentId="13_ncr:1_{D16A2F65-9742-4173-BF3B-23E81C9E3AF9}" xr6:coauthVersionLast="47" xr6:coauthVersionMax="47" xr10:uidLastSave="{00000000-0000-0000-0000-000000000000}"/>
  <workbookProtection workbookAlgorithmName="SHA-512" workbookHashValue="xZI1R64ZwYCXVRR7630X1RcxUU1HFdoroJtuRAcIkRlEEiPf+i+1F3qSmHl/QOo9f2GTc31dWaq0pEHBv+vpGQ==" workbookSaltValue="r2BOJg4LUxz+bWeAZ2Swf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<sst xmlns="http://schemas.openxmlformats.org/spreadsheetml/2006/main" count="257" uniqueCount="117">
  <si>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</si>
  <si>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</si>
  <si>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</si>
  <si>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</si>
  <si>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</si>
  <si>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</si>
  <si>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</si>
  <si>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</si>
  <si>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</si>
  <si>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</si>
  <si>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</si>
  <si>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</si>
  <si>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</si>
  <si>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</si>
  <si>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</si>
  <si>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</si>
  <si>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</si>
  <si>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</si>
  <si>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</si>
  <si>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</si>
  <si>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</si>
  <si>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</si>
  <si>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</si>
  <si>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</si>
  <si>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</si>
  <si>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</si>
  <si>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</si>
  <si>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</si>
  <si>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</si>
  <si>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</si>
  <si>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</si>
  <si>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</si>
  <si>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</si>
  <si>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</si>
  <si>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</si>
  <si>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</si>
  <si>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</si>
  <si>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</si>
  <si>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</si>
  <si>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</si>
  <si>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</si>
  <si>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</si>
  <si>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</si>
  <si>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</si>
  <si>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</si>
  <si>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</si>
  <si>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</si>
  <si>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</si>
  <si>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</si>
  <si>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</si>
  <si>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</si>
  <si>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</si>
  <si>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</si>
  <si>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</si>
  <si>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</si>
  <si>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</si>
  <si>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</si>
  <si>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</si>
  <si>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</si>
  <si>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</si>
  <si>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</si>
  <si>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</si>
  <si>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</si>
  <si>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</si>
  <si>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</si>
  <si>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</si>
  <si>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</si>
  <si>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</si>
  <si>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</si>
  <si>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</si>
  <si>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</si>
  <si>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</si>
  <si>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</si>
  <si>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</si>
  <si>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</si>
  <si>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</si>
  <si>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</si>
  <si>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</si>
  <si>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</si>
  <si>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</si>
  <si>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</si>
  <si>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</si>
  <si>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</si>
  <si>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</si>
  <si>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</si>
  <si>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</si>
  <si>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</si>
  <si>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</si>
  <si>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</si>
  <si>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</si>
  <si>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</si>
  <si>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</si>
  <si>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</si>
  <si>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</si>
  <si>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</si>
  <si>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</si>
  <si>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</si>
  <si>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</si>
  <si>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</si>
  <si>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</si>
  <si>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</si>
  <si>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</si>
  <si>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</si>
  <si>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</si>
  <si>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</si>
  <si>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</si>
  <si>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</si>
  <si>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</si>
  <si>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</si>
  <si>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</si>
  <si>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</si>
  <si>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</si>
  <si>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</si>
  <si>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</si>
  <si>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については、経常黒字が続いているが、経費回収率が平均値を下回っているため、引き続き収益の増加と費用の抑制に努める必要がある。特に収入の根幹となる下水道使用料については、人口減少や節水機器の普及等の要因により、減少に転じることが想定されるため、現在使用料等のあり方を検討している。
　また、施設面においては平成28年度に策定し、令和3年度に改訂したストックマネジメント計画に基づき、施設の点検・調査、修繕・改築を効果的に進めていく。
　なお、経営戦略については令和3年3月に策定及び公表を行い、令和7年度に見直す予定である。</t>
    <rPh sb="243" eb="244">
      <t>ネン</t>
    </rPh>
    <rPh sb="245" eb="246">
      <t>ガツ</t>
    </rPh>
    <phoneticPr fontId="4"/>
  </si>
  <si>
    <t>①　経常収支比率
　一般会計繰出金の収入もあり100%を超え黒字であるが、平均を下回るため、更なる収入確保と経費削減を図る必要がある。
②　累積欠損金比率
　0%であり今後も0%を維持するよう努める。
③　流動比率
　本市は未だ下水道整備区域の拡張をしており、建設費財源を起債で調達していることが100％を下回る要因と考えられる。平均をやや上回ってはいるが、使用料収入の増額など現金収入の更なる確保が必要である。
④　企業債残高対事業規模比率
　毎年の借入額が、償還額を超えないよう収支計画をしているため、起債残高も減少してきたことが、平均を下回った要因と考える。今後も順調に償還を進める。
⑤　経費回収率
　汚水処理費に対し一般会計からの基準外繰入金も財源にしていることが、平均を下回る要因と考えられる。下水道接続率向上などを図り使用料収入を増額させる必要がある。
⑥　汚水処理原価
　平均より良好な状況は、未だ下水整備区域の拡張をしており、有収水量が伸びていることが要因と考えられる。
⑦　施設利用率
　処理場を所有していないため数値が出ていない。
⑧　水洗化率
　下水整備区域の拡張に対し水洗化人口の増加幅が小さいことが、平均を下回った要因と考えられる。下水道整備済区域の接続率が向上するよう、市民や企業に働きかける必要がある。</t>
    <rPh sb="170" eb="172">
      <t>ウワマワ</t>
    </rPh>
    <rPh sb="320" eb="323">
      <t>キジュンガイ</t>
    </rPh>
    <rPh sb="324" eb="325">
      <t>イ</t>
    </rPh>
    <phoneticPr fontId="4"/>
  </si>
  <si>
    <t>①　有形固定資産減価償却率
　既存施設の償却が進み増加したが、本市は未だ下水道整備区域の拡張をしており、新しい資産も多いため、平均を下回ったと考えられる。
②　管渠老朽化率
　耐用年数を超えた管渠がないため0%となっているが、近い将来耐用年数を超える管渠が出るため、計画的な更新の検討が必要である。
③　管渠改善率
　管渠布設延長は下水道整備区域の拡張により伸びたが、修繕等の実績が少なかったため、平均を下回ったと考えられる。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</si>
</sst>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0.09</c:v>
                </c:pt>
                <c:pt idx="2">
                  <c:v>0.09</c:v>
                </c:pt>
                <c:pt idx="3">
                  <c:v>0.09</c:v>
                </c:pt>
                <c:pt idx="4">
                  <c:v>0.12</c:v>
                </c:pt>
              </c:numCache>
            </c:numRef>
          </c:val>
          <c:extLst>
            <c:ext xmlns:c16="http://schemas.microsoft.com/office/drawing/2014/chart" uri="{C3380CC4-5D6E-409C-BE32-E72D297353CC}">
              <c16:uniqueId val="{00000000-2839-4FD9-89FC-D5CD691BFD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0.21</c:v>
                </c:pt>
                <c:pt idx="2">
                  <c:v>0.33</c:v>
                </c:pt>
                <c:pt idx="3">
                  <c:v>0.22</c:v>
                </c:pt>
                <c:pt idx="4">
                  <c:v>0.23</c:v>
                </c:pt>
              </c:numCache>
            </c:numRef>
          </c:val>
          <c:smooth val="0"/>
          <c:extLst>
            <c:ext xmlns:c16="http://schemas.microsoft.com/office/drawing/2014/chart" uri="{C3380CC4-5D6E-409C-BE32-E72D297353CC}">
              <c16:uniqueId val="{00000001-2839-4FD9-89FC-D5CD691BFD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107.05</c:v>
                </c:pt>
                <c:pt idx="2">
                  <c:v>104.85</c:v>
                </c:pt>
                <c:pt idx="3">
                  <c:v>104.5</c:v>
                </c:pt>
                <c:pt idx="4">
                  <c:v>103.28</c:v>
                </c:pt>
              </c:numCache>
            </c:numRef>
          </c:val>
          <c:extLst>
            <c:ext xmlns:c16="http://schemas.microsoft.com/office/drawing/2014/chart" uri="{C3380CC4-5D6E-409C-BE32-E72D297353CC}">
              <c16:uniqueId val="{00000000-6312-477C-9D52-85C98E3562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111.12</c:v>
                </c:pt>
                <c:pt idx="2">
                  <c:v>109.58</c:v>
                </c:pt>
                <c:pt idx="3">
                  <c:v>109.32</c:v>
                </c:pt>
                <c:pt idx="4">
                  <c:v>108.33</c:v>
                </c:pt>
              </c:numCache>
            </c:numRef>
          </c:val>
          <c:smooth val="0"/>
          <c:extLst>
            <c:ext xmlns:c16="http://schemas.microsoft.com/office/drawing/2014/chart" uri="{C3380CC4-5D6E-409C-BE32-E72D297353CC}">
              <c16:uniqueId val="{00000001-6312-477C-9D52-85C98E3562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3.49</c:v>
                </c:pt>
                <c:pt idx="2">
                  <c:v>6.89</c:v>
                </c:pt>
                <c:pt idx="3">
                  <c:v>10.19</c:v>
                </c:pt>
                <c:pt idx="4">
                  <c:v>13.42</c:v>
                </c:pt>
              </c:numCache>
            </c:numRef>
          </c:val>
          <c:extLst>
            <c:ext xmlns:c16="http://schemas.microsoft.com/office/drawing/2014/chart" uri="{C3380CC4-5D6E-409C-BE32-E72D297353CC}">
              <c16:uniqueId val="{00000000-374F-45F2-8679-CA81678C37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34.33</c:v>
                </c:pt>
                <c:pt idx="2">
                  <c:v>34.15</c:v>
                </c:pt>
                <c:pt idx="3">
                  <c:v>35.53</c:v>
                </c:pt>
                <c:pt idx="4">
                  <c:v>37.51</c:v>
                </c:pt>
              </c:numCache>
            </c:numRef>
          </c:val>
          <c:smooth val="0"/>
          <c:extLst>
            <c:ext xmlns:c16="http://schemas.microsoft.com/office/drawing/2014/chart" uri="{C3380CC4-5D6E-409C-BE32-E72D297353CC}">
              <c16:uniqueId val="{00000001-374F-45F2-8679-CA81678C37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9C-48ED-861C-2763E76479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5.1100000000000003</c:v>
                </c:pt>
                <c:pt idx="2">
                  <c:v>5.18</c:v>
                </c:pt>
                <c:pt idx="3">
                  <c:v>6.01</c:v>
                </c:pt>
                <c:pt idx="4">
                  <c:v>6.84</c:v>
                </c:pt>
              </c:numCache>
            </c:numRef>
          </c:val>
          <c:smooth val="0"/>
          <c:extLst>
            <c:ext xmlns:c16="http://schemas.microsoft.com/office/drawing/2014/chart" uri="{C3380CC4-5D6E-409C-BE32-E72D297353CC}">
              <c16:uniqueId val="{00000001-879C-48ED-861C-2763E76479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EB5-4244-B5B0-01AF32A06C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2.0699999999999998</c:v>
                </c:pt>
                <c:pt idx="2">
                  <c:v>5.97</c:v>
                </c:pt>
                <c:pt idx="3">
                  <c:v>1.54</c:v>
                </c:pt>
                <c:pt idx="4">
                  <c:v>1.28</c:v>
                </c:pt>
              </c:numCache>
            </c:numRef>
          </c:val>
          <c:smooth val="0"/>
          <c:extLst>
            <c:ext xmlns:c16="http://schemas.microsoft.com/office/drawing/2014/chart" uri="{C3380CC4-5D6E-409C-BE32-E72D297353CC}">
              <c16:uniqueId val="{00000001-6EB5-4244-B5B0-01AF32A06C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46.77</c:v>
                </c:pt>
                <c:pt idx="2">
                  <c:v>48.24</c:v>
                </c:pt>
                <c:pt idx="3">
                  <c:v>59.82</c:v>
                </c:pt>
                <c:pt idx="4">
                  <c:v>67.069999999999993</c:v>
                </c:pt>
              </c:numCache>
            </c:numRef>
          </c:val>
          <c:extLst>
            <c:ext xmlns:c16="http://schemas.microsoft.com/office/drawing/2014/chart" uri="{C3380CC4-5D6E-409C-BE32-E72D297353CC}">
              <c16:uniqueId val="{00000000-3EE6-4F3F-A949-1491F10F06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61.57</c:v>
                </c:pt>
                <c:pt idx="2">
                  <c:v>60.82</c:v>
                </c:pt>
                <c:pt idx="3">
                  <c:v>63.48</c:v>
                </c:pt>
                <c:pt idx="4">
                  <c:v>65.510000000000005</c:v>
                </c:pt>
              </c:numCache>
            </c:numRef>
          </c:val>
          <c:smooth val="0"/>
          <c:extLst>
            <c:ext xmlns:c16="http://schemas.microsoft.com/office/drawing/2014/chart" uri="{C3380CC4-5D6E-409C-BE32-E72D297353CC}">
              <c16:uniqueId val="{00000001-3EE6-4F3F-A949-1491F10F06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806.66</c:v>
                </c:pt>
                <c:pt idx="2">
                  <c:v>784.91</c:v>
                </c:pt>
                <c:pt idx="3">
                  <c:v>750.02</c:v>
                </c:pt>
                <c:pt idx="4">
                  <c:v>733.01</c:v>
                </c:pt>
              </c:numCache>
            </c:numRef>
          </c:val>
          <c:extLst>
            <c:ext xmlns:c16="http://schemas.microsoft.com/office/drawing/2014/chart" uri="{C3380CC4-5D6E-409C-BE32-E72D297353CC}">
              <c16:uniqueId val="{00000000-86E1-44B1-A61E-8420E99435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867.39</c:v>
                </c:pt>
                <c:pt idx="2">
                  <c:v>920.83</c:v>
                </c:pt>
                <c:pt idx="3">
                  <c:v>874.02</c:v>
                </c:pt>
                <c:pt idx="4">
                  <c:v>827.43</c:v>
                </c:pt>
              </c:numCache>
            </c:numRef>
          </c:val>
          <c:smooth val="0"/>
          <c:extLst>
            <c:ext xmlns:c16="http://schemas.microsoft.com/office/drawing/2014/chart" uri="{C3380CC4-5D6E-409C-BE32-E72D297353CC}">
              <c16:uniqueId val="{00000001-86E1-44B1-A61E-8420E99435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89.3</c:v>
                </c:pt>
                <c:pt idx="2">
                  <c:v>89.05</c:v>
                </c:pt>
                <c:pt idx="3">
                  <c:v>88.93</c:v>
                </c:pt>
                <c:pt idx="4">
                  <c:v>86.66</c:v>
                </c:pt>
              </c:numCache>
            </c:numRef>
          </c:val>
          <c:extLst>
            <c:ext xmlns:c16="http://schemas.microsoft.com/office/drawing/2014/chart" uri="{C3380CC4-5D6E-409C-BE32-E72D297353CC}">
              <c16:uniqueId val="{00000000-1EE6-4754-B4A4-D62062ACB11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100.91</c:v>
                </c:pt>
                <c:pt idx="2">
                  <c:v>99.82</c:v>
                </c:pt>
                <c:pt idx="3">
                  <c:v>100.32</c:v>
                </c:pt>
                <c:pt idx="4">
                  <c:v>99.71</c:v>
                </c:pt>
              </c:numCache>
            </c:numRef>
          </c:val>
          <c:smooth val="0"/>
          <c:extLst>
            <c:ext xmlns:c16="http://schemas.microsoft.com/office/drawing/2014/chart" uri="{C3380CC4-5D6E-409C-BE32-E72D297353CC}">
              <c16:uniqueId val="{00000001-1EE6-4754-B4A4-D62062ACB11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138.11000000000001</c:v>
                </c:pt>
                <c:pt idx="2">
                  <c:v>136.77000000000001</c:v>
                </c:pt>
                <c:pt idx="3">
                  <c:v>137.68</c:v>
                </c:pt>
                <c:pt idx="4">
                  <c:v>140.57</c:v>
                </c:pt>
              </c:numCache>
            </c:numRef>
          </c:val>
          <c:extLst>
            <c:ext xmlns:c16="http://schemas.microsoft.com/office/drawing/2014/chart" uri="{C3380CC4-5D6E-409C-BE32-E72D297353CC}">
              <c16:uniqueId val="{00000000-42F2-42A3-92D5-1B84419213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42F2-42A3-92D5-1B84419213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DA-4B68-935B-704E98ED5A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66.78</c:v>
                </c:pt>
                <c:pt idx="2">
                  <c:v>67</c:v>
                </c:pt>
                <c:pt idx="3">
                  <c:v>66.650000000000006</c:v>
                </c:pt>
                <c:pt idx="4">
                  <c:v>64.45</c:v>
                </c:pt>
              </c:numCache>
            </c:numRef>
          </c:val>
          <c:smooth val="0"/>
          <c:extLst>
            <c:ext xmlns:c16="http://schemas.microsoft.com/office/drawing/2014/chart" uri="{C3380CC4-5D6E-409C-BE32-E72D297353CC}">
              <c16:uniqueId val="{00000001-61DA-4B68-935B-704E98ED5A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92.5</c:v>
                </c:pt>
                <c:pt idx="2">
                  <c:v>92.75</c:v>
                </c:pt>
                <c:pt idx="3">
                  <c:v>93.38</c:v>
                </c:pt>
                <c:pt idx="4">
                  <c:v>93.8</c:v>
                </c:pt>
              </c:numCache>
            </c:numRef>
          </c:val>
          <c:extLst>
            <c:ext xmlns:c16="http://schemas.microsoft.com/office/drawing/2014/chart" uri="{C3380CC4-5D6E-409C-BE32-E72D297353CC}">
              <c16:uniqueId val="{00000000-A44C-4E37-99F7-1B44AB56D5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94.06</c:v>
                </c:pt>
                <c:pt idx="2">
                  <c:v>94.41</c:v>
                </c:pt>
                <c:pt idx="3">
                  <c:v>94.43</c:v>
                </c:pt>
                <c:pt idx="4">
                  <c:v>94.58</c:v>
                </c:pt>
              </c:numCache>
            </c:numRef>
          </c:val>
          <c:smooth val="0"/>
          <c:extLst>
            <c:ext xmlns:c16="http://schemas.microsoft.com/office/drawing/2014/chart" uri="{C3380CC4-5D6E-409C-BE32-E72D297353CC}">
              <c16:uniqueId val="{00000001-A44C-4E37-99F7-1B44AB56D5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豊川市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45">
        <f>データ!S6</f>
        <v>186524</v>
      </c>
      <c r="AM8" s="45"/>
      <c r="AN8" s="45"/>
      <c r="AO8" s="45"/>
      <c r="AP8" s="45"/>
      <c r="AQ8" s="45"/>
      <c r="AR8" s="45"/>
      <c r="AS8" s="45"/>
      <c r="AT8" s="46">
        <f>データ!T6</f>
        <v>161.13999999999999</v>
      </c>
      <c r="AU8" s="46"/>
      <c r="AV8" s="46"/>
      <c r="AW8" s="46"/>
      <c r="AX8" s="46"/>
      <c r="AY8" s="46"/>
      <c r="AZ8" s="46"/>
      <c r="BA8" s="46"/>
      <c r="BB8" s="46">
        <f>データ!U6</f>
        <v>1157.53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67.989999999999995</v>
      </c>
      <c r="J10" s="46"/>
      <c r="K10" s="46"/>
      <c r="L10" s="46"/>
      <c r="M10" s="46"/>
      <c r="N10" s="46"/>
      <c r="O10" s="46"/>
      <c r="P10" s="46">
        <f>データ!P6</f>
        <v>82.79</v>
      </c>
      <c r="Q10" s="46"/>
      <c r="R10" s="46"/>
      <c r="S10" s="46"/>
      <c r="T10" s="46"/>
      <c r="U10" s="46"/>
      <c r="V10" s="46"/>
      <c r="W10" s="46">
        <f>データ!Q6</f>
        <v>88.83</v>
      </c>
      <c r="X10" s="46"/>
      <c r="Y10" s="46"/>
      <c r="Z10" s="46"/>
      <c r="AA10" s="46"/>
      <c r="AB10" s="46"/>
      <c r="AC10" s="46"/>
      <c r="AD10" s="45">
        <f>データ!R6</f>
        <v>1991</v>
      </c>
      <c r="AE10" s="45"/>
      <c r="AF10" s="45"/>
      <c r="AG10" s="45"/>
      <c r="AH10" s="45"/>
      <c r="AI10" s="45"/>
      <c r="AJ10" s="45"/>
      <c r="AK10" s="2"/>
      <c r="AL10" s="45">
        <f>データ!V6</f>
        <v>154243</v>
      </c>
      <c r="AM10" s="45"/>
      <c r="AN10" s="45"/>
      <c r="AO10" s="45"/>
      <c r="AP10" s="45"/>
      <c r="AQ10" s="45"/>
      <c r="AR10" s="45"/>
      <c r="AS10" s="45"/>
      <c r="AT10" s="46">
        <f>データ!W6</f>
        <v>31.98</v>
      </c>
      <c r="AU10" s="46"/>
      <c r="AV10" s="46"/>
      <c r="AW10" s="46"/>
      <c r="AX10" s="46"/>
      <c r="AY10" s="46"/>
      <c r="AZ10" s="46"/>
      <c r="BA10" s="46"/>
      <c r="BB10" s="46">
        <f>データ!X6</f>
        <v>4823.1099999999997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80"/>
      <c r="BM60" s="81"/>
      <c r="BN60" s="81"/>
      <c r="BO60" s="81"/>
      <c r="BP60" s="81"/>
      <c r="BQ60" s="81"/>
      <c r="BR60" s="81"/>
      <c r="BS60" s="81"/>
      <c r="BT60" s="81"/>
      <c r="BU60" s="81"/>
      <c r="BV60" s="81"/>
      <c r="BW60" s="81"/>
      <c r="BX60" s="81"/>
      <c r="BY60" s="81"/>
      <c r="BZ60" s="82"/>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80"/>
      <c r="BM61" s="81"/>
      <c r="BN61" s="81"/>
      <c r="BO61" s="81"/>
      <c r="BP61" s="81"/>
      <c r="BQ61" s="81"/>
      <c r="BR61" s="81"/>
      <c r="BS61" s="81"/>
      <c r="BT61" s="81"/>
      <c r="BU61" s="81"/>
      <c r="BV61" s="81"/>
      <c r="BW61" s="81"/>
      <c r="BX61" s="81"/>
      <c r="BY61" s="81"/>
      <c r="BZ61" s="82"/>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18+uRWd/QSOFm4EmOppV0alEEiZvoZK5u9rzNtXrwC3hiQcgdzsQ7dqb8yl02FKSM1tSSt9rzNwTqubM5dooA==" saltValue="dyBPdQfEL/kXfBPiggNR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232076</v>
      </c>
      <c r="D6" s="19">
        <f t="shared" si="3"/>
        <v>46</v>
      </c>
      <c r="E6" s="19">
        <f t="shared" si="3"/>
        <v>17</v>
      </c>
      <c r="F6" s="19">
        <f t="shared" si="3"/>
        <v>1</v>
      </c>
      <c r="G6" s="19">
        <f t="shared" si="3"/>
        <v>0</v>
      </c>
      <c r="H6" s="19" t="str">
        <f t="shared" si="3"/>
        <v>愛知県　豊川市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67.989999999999995</v>
      </c>
      <c r="P6" s="20">
        <f t="shared" si="3"/>
        <v>82.79</v>
      </c>
      <c r="Q6" s="20">
        <f t="shared" si="3"/>
        <v>88.83</v>
      </c>
      <c r="R6" s="20">
        <f t="shared" si="3"/>
        <v>1991</v>
      </c>
      <c r="S6" s="20">
        <f t="shared" si="3"/>
        <v>186524</v>
      </c>
      <c r="T6" s="20">
        <f t="shared" si="3"/>
        <v>161.13999999999999</v>
      </c>
      <c r="U6" s="20">
        <f t="shared" si="3"/>
        <v>1157.53</v>
      </c>
      <c r="V6" s="20">
        <f t="shared" si="3"/>
        <v>154243</v>
      </c>
      <c r="W6" s="20">
        <f t="shared" si="3"/>
        <v>31.98</v>
      </c>
      <c r="X6" s="20">
        <f t="shared" si="3"/>
        <v>4823.1099999999997</v>
      </c>
      <c r="Y6" s="21" t="str">
        <f>IF(Y7="",NA(),Y7)</f>
        <v>-</v>
      </c>
      <c r="Z6" s="21">
        <f t="shared" ref="Z6:AH6" si="4">IF(Z7="",NA(),Z7)</f>
        <v>107.05</v>
      </c>
      <c r="AA6" s="21">
        <f t="shared" si="4"/>
        <v>104.85</v>
      </c>
      <c r="AB6" s="21">
        <f t="shared" si="4"/>
        <v>104.5</v>
      </c>
      <c r="AC6" s="21">
        <f t="shared" si="4"/>
        <v>103.28</v>
      </c>
      <c r="AD6" s="21" t="str">
        <f t="shared" si="4"/>
        <v>-</v>
      </c>
      <c r="AE6" s="21">
        <f t="shared" si="4"/>
        <v>111.12</v>
      </c>
      <c r="AF6" s="21">
        <f t="shared" si="4"/>
        <v>109.58</v>
      </c>
      <c r="AG6" s="21">
        <f t="shared" si="4"/>
        <v>109.32</v>
      </c>
      <c r="AH6" s="21">
        <f t="shared" si="4"/>
        <v>108.33</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2.0699999999999998</v>
      </c>
      <c r="AQ6" s="21">
        <f t="shared" si="5"/>
        <v>5.97</v>
      </c>
      <c r="AR6" s="21">
        <f t="shared" si="5"/>
        <v>1.54</v>
      </c>
      <c r="AS6" s="21">
        <f t="shared" si="5"/>
        <v>1.28</v>
      </c>
      <c r="AT6" s="20" t="str">
        <f>IF(AT7="","",IF(AT7="-","【-】","【"&amp;SUBSTITUTE(TEXT(AT7,"#,##0.00"),"-","△")&amp;"】"))</f>
        <v>【3.15】</v>
      </c>
      <c r="AU6" s="21" t="str">
        <f>IF(AU7="",NA(),AU7)</f>
        <v>-</v>
      </c>
      <c r="AV6" s="21">
        <f t="shared" ref="AV6:BD6" si="6">IF(AV7="",NA(),AV7)</f>
        <v>46.77</v>
      </c>
      <c r="AW6" s="21">
        <f t="shared" si="6"/>
        <v>48.24</v>
      </c>
      <c r="AX6" s="21">
        <f t="shared" si="6"/>
        <v>59.82</v>
      </c>
      <c r="AY6" s="21">
        <f t="shared" si="6"/>
        <v>67.069999999999993</v>
      </c>
      <c r="AZ6" s="21" t="str">
        <f t="shared" si="6"/>
        <v>-</v>
      </c>
      <c r="BA6" s="21">
        <f t="shared" si="6"/>
        <v>61.57</v>
      </c>
      <c r="BB6" s="21">
        <f t="shared" si="6"/>
        <v>60.82</v>
      </c>
      <c r="BC6" s="21">
        <f t="shared" si="6"/>
        <v>63.48</v>
      </c>
      <c r="BD6" s="21">
        <f t="shared" si="6"/>
        <v>65.510000000000005</v>
      </c>
      <c r="BE6" s="20" t="str">
        <f>IF(BE7="","",IF(BE7="-","【-】","【"&amp;SUBSTITUTE(TEXT(BE7,"#,##0.00"),"-","△")&amp;"】"))</f>
        <v>【73.44】</v>
      </c>
      <c r="BF6" s="21" t="str">
        <f>IF(BF7="",NA(),BF7)</f>
        <v>-</v>
      </c>
      <c r="BG6" s="21">
        <f t="shared" ref="BG6:BO6" si="7">IF(BG7="",NA(),BG7)</f>
        <v>806.66</v>
      </c>
      <c r="BH6" s="21">
        <f t="shared" si="7"/>
        <v>784.91</v>
      </c>
      <c r="BI6" s="21">
        <f t="shared" si="7"/>
        <v>750.02</v>
      </c>
      <c r="BJ6" s="21">
        <f t="shared" si="7"/>
        <v>733.01</v>
      </c>
      <c r="BK6" s="21" t="str">
        <f t="shared" si="7"/>
        <v>-</v>
      </c>
      <c r="BL6" s="21">
        <f t="shared" si="7"/>
        <v>867.39</v>
      </c>
      <c r="BM6" s="21">
        <f t="shared" si="7"/>
        <v>920.83</v>
      </c>
      <c r="BN6" s="21">
        <f t="shared" si="7"/>
        <v>874.02</v>
      </c>
      <c r="BO6" s="21">
        <f t="shared" si="7"/>
        <v>827.43</v>
      </c>
      <c r="BP6" s="20" t="str">
        <f>IF(BP7="","",IF(BP7="-","【-】","【"&amp;SUBSTITUTE(TEXT(BP7,"#,##0.00"),"-","△")&amp;"】"))</f>
        <v>【652.82】</v>
      </c>
      <c r="BQ6" s="21" t="str">
        <f>IF(BQ7="",NA(),BQ7)</f>
        <v>-</v>
      </c>
      <c r="BR6" s="21">
        <f t="shared" ref="BR6:BZ6" si="8">IF(BR7="",NA(),BR7)</f>
        <v>89.3</v>
      </c>
      <c r="BS6" s="21">
        <f t="shared" si="8"/>
        <v>89.05</v>
      </c>
      <c r="BT6" s="21">
        <f t="shared" si="8"/>
        <v>88.93</v>
      </c>
      <c r="BU6" s="21">
        <f t="shared" si="8"/>
        <v>86.66</v>
      </c>
      <c r="BV6" s="21" t="str">
        <f t="shared" si="8"/>
        <v>-</v>
      </c>
      <c r="BW6" s="21">
        <f t="shared" si="8"/>
        <v>100.91</v>
      </c>
      <c r="BX6" s="21">
        <f t="shared" si="8"/>
        <v>99.82</v>
      </c>
      <c r="BY6" s="21">
        <f t="shared" si="8"/>
        <v>100.32</v>
      </c>
      <c r="BZ6" s="21">
        <f t="shared" si="8"/>
        <v>99.71</v>
      </c>
      <c r="CA6" s="20" t="str">
        <f>IF(CA7="","",IF(CA7="-","【-】","【"&amp;SUBSTITUTE(TEXT(CA7,"#,##0.00"),"-","△")&amp;"】"))</f>
        <v>【97.61】</v>
      </c>
      <c r="CB6" s="21" t="str">
        <f>IF(CB7="",NA(),CB7)</f>
        <v>-</v>
      </c>
      <c r="CC6" s="21">
        <f t="shared" ref="CC6:CK6" si="9">IF(CC7="",NA(),CC7)</f>
        <v>138.11000000000001</v>
      </c>
      <c r="CD6" s="21">
        <f t="shared" si="9"/>
        <v>136.77000000000001</v>
      </c>
      <c r="CE6" s="21">
        <f t="shared" si="9"/>
        <v>137.68</v>
      </c>
      <c r="CF6" s="21">
        <f t="shared" si="9"/>
        <v>140.57</v>
      </c>
      <c r="CG6" s="21" t="str">
        <f t="shared" si="9"/>
        <v>-</v>
      </c>
      <c r="CH6" s="21">
        <f t="shared" si="9"/>
        <v>158.04</v>
      </c>
      <c r="CI6" s="21">
        <f t="shared" si="9"/>
        <v>156.77000000000001</v>
      </c>
      <c r="CJ6" s="21">
        <f t="shared" si="9"/>
        <v>157.63999999999999</v>
      </c>
      <c r="CK6" s="21">
        <f t="shared" si="9"/>
        <v>159.59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66.78</v>
      </c>
      <c r="CT6" s="21">
        <f t="shared" si="10"/>
        <v>67</v>
      </c>
      <c r="CU6" s="21">
        <f t="shared" si="10"/>
        <v>66.650000000000006</v>
      </c>
      <c r="CV6" s="21">
        <f t="shared" si="10"/>
        <v>64.45</v>
      </c>
      <c r="CW6" s="20" t="str">
        <f>IF(CW7="","",IF(CW7="-","【-】","【"&amp;SUBSTITUTE(TEXT(CW7,"#,##0.00"),"-","△")&amp;"】"))</f>
        <v>【59.10】</v>
      </c>
      <c r="CX6" s="21" t="str">
        <f>IF(CX7="",NA(),CX7)</f>
        <v>-</v>
      </c>
      <c r="CY6" s="21">
        <f t="shared" ref="CY6:DG6" si="11">IF(CY7="",NA(),CY7)</f>
        <v>92.5</v>
      </c>
      <c r="CZ6" s="21">
        <f t="shared" si="11"/>
        <v>92.75</v>
      </c>
      <c r="DA6" s="21">
        <f t="shared" si="11"/>
        <v>93.38</v>
      </c>
      <c r="DB6" s="21">
        <f t="shared" si="11"/>
        <v>93.8</v>
      </c>
      <c r="DC6" s="21" t="str">
        <f t="shared" si="11"/>
        <v>-</v>
      </c>
      <c r="DD6" s="21">
        <f t="shared" si="11"/>
        <v>94.06</v>
      </c>
      <c r="DE6" s="21">
        <f t="shared" si="11"/>
        <v>94.41</v>
      </c>
      <c r="DF6" s="21">
        <f t="shared" si="11"/>
        <v>94.43</v>
      </c>
      <c r="DG6" s="21">
        <f t="shared" si="11"/>
        <v>94.58</v>
      </c>
      <c r="DH6" s="20" t="str">
        <f>IF(DH7="","",IF(DH7="-","【-】","【"&amp;SUBSTITUTE(TEXT(DH7,"#,##0.00"),"-","△")&amp;"】"))</f>
        <v>【95.82】</v>
      </c>
      <c r="DI6" s="21" t="str">
        <f>IF(DI7="",NA(),DI7)</f>
        <v>-</v>
      </c>
      <c r="DJ6" s="21">
        <f t="shared" ref="DJ6:DR6" si="12">IF(DJ7="",NA(),DJ7)</f>
        <v>3.49</v>
      </c>
      <c r="DK6" s="21">
        <f t="shared" si="12"/>
        <v>6.89</v>
      </c>
      <c r="DL6" s="21">
        <f t="shared" si="12"/>
        <v>10.19</v>
      </c>
      <c r="DM6" s="21">
        <f t="shared" si="12"/>
        <v>13.42</v>
      </c>
      <c r="DN6" s="21" t="str">
        <f t="shared" si="12"/>
        <v>-</v>
      </c>
      <c r="DO6" s="21">
        <f t="shared" si="12"/>
        <v>34.33</v>
      </c>
      <c r="DP6" s="21">
        <f t="shared" si="12"/>
        <v>34.15</v>
      </c>
      <c r="DQ6" s="21">
        <f t="shared" si="12"/>
        <v>35.53</v>
      </c>
      <c r="DR6" s="21">
        <f t="shared" si="12"/>
        <v>37.51</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5.1100000000000003</v>
      </c>
      <c r="EA6" s="21">
        <f t="shared" si="13"/>
        <v>5.18</v>
      </c>
      <c r="EB6" s="21">
        <f t="shared" si="13"/>
        <v>6.01</v>
      </c>
      <c r="EC6" s="21">
        <f t="shared" si="13"/>
        <v>6.84</v>
      </c>
      <c r="ED6" s="20" t="str">
        <f>IF(ED7="","",IF(ED7="-","【-】","【"&amp;SUBSTITUTE(TEXT(ED7,"#,##0.00"),"-","△")&amp;"】"))</f>
        <v>【7.62】</v>
      </c>
      <c r="EE6" s="21" t="str">
        <f>IF(EE7="",NA(),EE7)</f>
        <v>-</v>
      </c>
      <c r="EF6" s="21">
        <f t="shared" ref="EF6:EN6" si="14">IF(EF7="",NA(),EF7)</f>
        <v>0.09</v>
      </c>
      <c r="EG6" s="21">
        <f t="shared" si="14"/>
        <v>0.09</v>
      </c>
      <c r="EH6" s="21">
        <f t="shared" si="14"/>
        <v>0.09</v>
      </c>
      <c r="EI6" s="21">
        <f t="shared" si="14"/>
        <v>0.12</v>
      </c>
      <c r="EJ6" s="21" t="str">
        <f t="shared" si="14"/>
        <v>-</v>
      </c>
      <c r="EK6" s="21">
        <f t="shared" si="14"/>
        <v>0.21</v>
      </c>
      <c r="EL6" s="21">
        <f t="shared" si="14"/>
        <v>0.33</v>
      </c>
      <c r="EM6" s="21">
        <f t="shared" si="14"/>
        <v>0.22</v>
      </c>
      <c r="EN6" s="21">
        <f t="shared" si="14"/>
        <v>0.23</v>
      </c>
      <c r="EO6" s="20" t="str">
        <f>IF(EO7="","",IF(EO7="-","【-】","【"&amp;SUBSTITUTE(TEXT(EO7,"#,##0.00"),"-","△")&amp;"】"))</f>
        <v>【0.23】</v>
      </c>
    </row>
    <row r="7" spans="1:148" s="22" customFormat="1" x14ac:dyDescent="0.25">
      <c r="A7" s="14"/>
      <c r="B7" s="23">
        <v>2022</v>
      </c>
      <c r="C7" s="23">
        <v>232076</v>
      </c>
      <c r="D7" s="23">
        <v>46</v>
      </c>
      <c r="E7" s="23">
        <v>17</v>
      </c>
      <c r="F7" s="23">
        <v>1</v>
      </c>
      <c r="G7" s="23">
        <v>0</v>
      </c>
      <c r="H7" s="23" t="s">
        <v>96</v>
      </c>
      <c r="I7" s="23" t="s">
        <v>97</v>
      </c>
      <c r="J7" s="23" t="s">
        <v>98</v>
      </c>
      <c r="K7" s="23" t="s">
        <v>99</v>
      </c>
      <c r="L7" s="23" t="s">
        <v>100</v>
      </c>
      <c r="M7" s="23" t="s">
        <v>101</v>
      </c>
      <c r="N7" s="24" t="s">
        <v>102</v>
      </c>
      <c r="O7" s="24">
        <v>67.989999999999995</v>
      </c>
      <c r="P7" s="24">
        <v>82.79</v>
      </c>
      <c r="Q7" s="24">
        <v>88.83</v>
      </c>
      <c r="R7" s="24">
        <v>1991</v>
      </c>
      <c r="S7" s="24">
        <v>186524</v>
      </c>
      <c r="T7" s="24">
        <v>161.13999999999999</v>
      </c>
      <c r="U7" s="24">
        <v>1157.53</v>
      </c>
      <c r="V7" s="24">
        <v>154243</v>
      </c>
      <c r="W7" s="24">
        <v>31.98</v>
      </c>
      <c r="X7" s="24">
        <v>4823.1099999999997</v>
      </c>
      <c r="Y7" s="24" t="s">
        <v>102</v>
      </c>
      <c r="Z7" s="24">
        <v>107.05</v>
      </c>
      <c r="AA7" s="24">
        <v>104.85</v>
      </c>
      <c r="AB7" s="24">
        <v>104.5</v>
      </c>
      <c r="AC7" s="24">
        <v>103.28</v>
      </c>
      <c r="AD7" s="24" t="s">
        <v>102</v>
      </c>
      <c r="AE7" s="24">
        <v>111.12</v>
      </c>
      <c r="AF7" s="24">
        <v>109.58</v>
      </c>
      <c r="AG7" s="24">
        <v>109.32</v>
      </c>
      <c r="AH7" s="24">
        <v>108.33</v>
      </c>
      <c r="AI7" s="24">
        <v>106.11</v>
      </c>
      <c r="AJ7" s="24" t="s">
        <v>102</v>
      </c>
      <c r="AK7" s="24">
        <v>0</v>
      </c>
      <c r="AL7" s="24">
        <v>0</v>
      </c>
      <c r="AM7" s="24">
        <v>0</v>
      </c>
      <c r="AN7" s="24">
        <v>0</v>
      </c>
      <c r="AO7" s="24" t="s">
        <v>102</v>
      </c>
      <c r="AP7" s="24">
        <v>2.0699999999999998</v>
      </c>
      <c r="AQ7" s="24">
        <v>5.97</v>
      </c>
      <c r="AR7" s="24">
        <v>1.54</v>
      </c>
      <c r="AS7" s="24">
        <v>1.28</v>
      </c>
      <c r="AT7" s="24">
        <v>3.15</v>
      </c>
      <c r="AU7" s="24" t="s">
        <v>102</v>
      </c>
      <c r="AV7" s="24">
        <v>46.77</v>
      </c>
      <c r="AW7" s="24">
        <v>48.24</v>
      </c>
      <c r="AX7" s="24">
        <v>59.82</v>
      </c>
      <c r="AY7" s="24">
        <v>67.069999999999993</v>
      </c>
      <c r="AZ7" s="24" t="s">
        <v>102</v>
      </c>
      <c r="BA7" s="24">
        <v>61.57</v>
      </c>
      <c r="BB7" s="24">
        <v>60.82</v>
      </c>
      <c r="BC7" s="24">
        <v>63.48</v>
      </c>
      <c r="BD7" s="24">
        <v>65.510000000000005</v>
      </c>
      <c r="BE7" s="24">
        <v>73.44</v>
      </c>
      <c r="BF7" s="24" t="s">
        <v>102</v>
      </c>
      <c r="BG7" s="24">
        <v>806.66</v>
      </c>
      <c r="BH7" s="24">
        <v>784.91</v>
      </c>
      <c r="BI7" s="24">
        <v>750.02</v>
      </c>
      <c r="BJ7" s="24">
        <v>733.01</v>
      </c>
      <c r="BK7" s="24" t="s">
        <v>102</v>
      </c>
      <c r="BL7" s="24">
        <v>867.39</v>
      </c>
      <c r="BM7" s="24">
        <v>920.83</v>
      </c>
      <c r="BN7" s="24">
        <v>874.02</v>
      </c>
      <c r="BO7" s="24">
        <v>827.43</v>
      </c>
      <c r="BP7" s="24">
        <v>652.82000000000005</v>
      </c>
      <c r="BQ7" s="24" t="s">
        <v>102</v>
      </c>
      <c r="BR7" s="24">
        <v>89.3</v>
      </c>
      <c r="BS7" s="24">
        <v>89.05</v>
      </c>
      <c r="BT7" s="24">
        <v>88.93</v>
      </c>
      <c r="BU7" s="24">
        <v>86.66</v>
      </c>
      <c r="BV7" s="24" t="s">
        <v>102</v>
      </c>
      <c r="BW7" s="24">
        <v>100.91</v>
      </c>
      <c r="BX7" s="24">
        <v>99.82</v>
      </c>
      <c r="BY7" s="24">
        <v>100.32</v>
      </c>
      <c r="BZ7" s="24">
        <v>99.71</v>
      </c>
      <c r="CA7" s="24">
        <v>97.61</v>
      </c>
      <c r="CB7" s="24" t="s">
        <v>102</v>
      </c>
      <c r="CC7" s="24">
        <v>138.11000000000001</v>
      </c>
      <c r="CD7" s="24">
        <v>136.77000000000001</v>
      </c>
      <c r="CE7" s="24">
        <v>137.68</v>
      </c>
      <c r="CF7" s="24">
        <v>140.57</v>
      </c>
      <c r="CG7" s="24" t="s">
        <v>102</v>
      </c>
      <c r="CH7" s="24">
        <v>158.04</v>
      </c>
      <c r="CI7" s="24">
        <v>156.77000000000001</v>
      </c>
      <c r="CJ7" s="24">
        <v>157.63999999999999</v>
      </c>
      <c r="CK7" s="24">
        <v>159.59</v>
      </c>
      <c r="CL7" s="24">
        <v>138.29</v>
      </c>
      <c r="CM7" s="24" t="s">
        <v>102</v>
      </c>
      <c r="CN7" s="24" t="s">
        <v>102</v>
      </c>
      <c r="CO7" s="24" t="s">
        <v>102</v>
      </c>
      <c r="CP7" s="24" t="s">
        <v>102</v>
      </c>
      <c r="CQ7" s="24" t="s">
        <v>102</v>
      </c>
      <c r="CR7" s="24" t="s">
        <v>102</v>
      </c>
      <c r="CS7" s="24">
        <v>66.78</v>
      </c>
      <c r="CT7" s="24">
        <v>67</v>
      </c>
      <c r="CU7" s="24">
        <v>66.650000000000006</v>
      </c>
      <c r="CV7" s="24">
        <v>64.45</v>
      </c>
      <c r="CW7" s="24">
        <v>59.1</v>
      </c>
      <c r="CX7" s="24" t="s">
        <v>102</v>
      </c>
      <c r="CY7" s="24">
        <v>92.5</v>
      </c>
      <c r="CZ7" s="24">
        <v>92.75</v>
      </c>
      <c r="DA7" s="24">
        <v>93.38</v>
      </c>
      <c r="DB7" s="24">
        <v>93.8</v>
      </c>
      <c r="DC7" s="24" t="s">
        <v>102</v>
      </c>
      <c r="DD7" s="24">
        <v>94.06</v>
      </c>
      <c r="DE7" s="24">
        <v>94.41</v>
      </c>
      <c r="DF7" s="24">
        <v>94.43</v>
      </c>
      <c r="DG7" s="24">
        <v>94.58</v>
      </c>
      <c r="DH7" s="24">
        <v>95.82</v>
      </c>
      <c r="DI7" s="24" t="s">
        <v>102</v>
      </c>
      <c r="DJ7" s="24">
        <v>3.49</v>
      </c>
      <c r="DK7" s="24">
        <v>6.89</v>
      </c>
      <c r="DL7" s="24">
        <v>10.19</v>
      </c>
      <c r="DM7" s="24">
        <v>13.42</v>
      </c>
      <c r="DN7" s="24" t="s">
        <v>102</v>
      </c>
      <c r="DO7" s="24">
        <v>34.33</v>
      </c>
      <c r="DP7" s="24">
        <v>34.15</v>
      </c>
      <c r="DQ7" s="24">
        <v>35.53</v>
      </c>
      <c r="DR7" s="24">
        <v>37.51</v>
      </c>
      <c r="DS7" s="24">
        <v>39.74</v>
      </c>
      <c r="DT7" s="24" t="s">
        <v>102</v>
      </c>
      <c r="DU7" s="24">
        <v>0</v>
      </c>
      <c r="DV7" s="24">
        <v>0</v>
      </c>
      <c r="DW7" s="24">
        <v>0</v>
      </c>
      <c r="DX7" s="24">
        <v>0</v>
      </c>
      <c r="DY7" s="24" t="s">
        <v>102</v>
      </c>
      <c r="DZ7" s="24">
        <v>5.1100000000000003</v>
      </c>
      <c r="EA7" s="24">
        <v>5.18</v>
      </c>
      <c r="EB7" s="24">
        <v>6.01</v>
      </c>
      <c r="EC7" s="24">
        <v>6.84</v>
      </c>
      <c r="ED7" s="24">
        <v>7.62</v>
      </c>
      <c r="EE7" s="24" t="s">
        <v>102</v>
      </c>
      <c r="EF7" s="24">
        <v>0.09</v>
      </c>
      <c r="EG7" s="24">
        <v>0.09</v>
      </c>
      <c r="EH7" s="24">
        <v>0.09</v>
      </c>
      <c r="EI7" s="24">
        <v>0.12</v>
      </c>
      <c r="EJ7" s="24" t="s">
        <v>102</v>
      </c>
      <c r="EK7" s="24">
        <v>0.21</v>
      </c>
      <c r="EL7" s="24">
        <v>0.33</v>
      </c>
      <c r="EM7" s="24">
        <v>0.22</v>
      </c>
      <c r="EN7" s="24">
        <v>0.23</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2024-02-26T09:18:53Z</cp:lastPrinted>
  <dcterms:created xsi:type="dcterms:W3CDTF">2023-12-12T00:47:42Z</dcterms:created>
  <dcterms:modified xsi:type="dcterms:W3CDTF">2024-02-26T09:46:20Z</dcterms:modified>
  <cp:category/>
</cp:coreProperties>
</file>