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8 駐車場\"/>
    </mc:Choice>
  </mc:AlternateContent>
  <xr:revisionPtr revIDLastSave="0" documentId="13_ncr:1_{0056E4FF-EC91-464B-B8A1-FD3D5264DD7A}" xr6:coauthVersionLast="47" xr6:coauthVersionMax="47" xr10:uidLastSave="{00000000-0000-0000-0000-000000000000}"/>
  <workbookProtection workbookAlgorithmName="SHA-512" workbookHashValue="wyhMRwccCx2ErXiUF7cRpkbBnuAC9BCCoMoYvB6iimDXEZRCnONsMJP9IcJx29reEeMvu8B7rdo8gI4Jka30OA==" workbookSaltValue="p7S/HM9D06snsP3Gl7S2Og==" workbookSpinCount="100000" lockStructure="1"/>
  <bookViews>
    <workbookView xWindow="-110" yWindow="-110" windowWidth="22780" windowHeight="146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IT76" i="4"/>
  <c r="CS51" i="4"/>
  <c r="HJ30" i="4"/>
  <c r="BZ76" i="4"/>
  <c r="MA51" i="4"/>
  <c r="MA30" i="4"/>
  <c r="CS30" i="4"/>
  <c r="HJ51" i="4"/>
  <c r="C11" i="5"/>
  <c r="D11" i="5"/>
  <c r="E11" i="5"/>
  <c r="B11" i="5"/>
  <c r="LH51" i="4" l="1"/>
  <c r="LT76" i="4"/>
  <c r="GQ51" i="4"/>
  <c r="LH30" i="4"/>
  <c r="IE76" i="4"/>
  <c r="GQ30" i="4"/>
  <c r="BZ51" i="4"/>
  <c r="BZ30" i="4"/>
  <c r="BK76" i="4"/>
  <c r="AV76" i="4"/>
  <c r="KO51" i="4"/>
  <c r="LE76" i="4"/>
  <c r="FX51" i="4"/>
  <c r="BG51" i="4"/>
  <c r="FX30" i="4"/>
  <c r="KO30" i="4"/>
  <c r="HP76" i="4"/>
  <c r="BG30" i="4"/>
  <c r="JV30" i="4"/>
  <c r="FE30" i="4"/>
  <c r="AN51" i="4"/>
  <c r="AN30" i="4"/>
  <c r="AG76" i="4"/>
  <c r="JV51" i="4"/>
  <c r="KP76" i="4"/>
  <c r="HA76" i="4"/>
  <c r="FE51" i="4"/>
  <c r="R76" i="4"/>
  <c r="JC51" i="4"/>
  <c r="KA76" i="4"/>
  <c r="JC30" i="4"/>
  <c r="GL76" i="4"/>
  <c r="U51" i="4"/>
  <c r="EL30" i="4"/>
  <c r="U30" i="4"/>
  <c r="EL51" i="4"/>
</calcChain>
</file>

<file path=xl/sharedStrings.xml><?xml version="1.0" encoding="utf-8"?>
<sst xmlns="http://schemas.openxmlformats.org/spreadsheetml/2006/main" count="278" uniqueCount="127">
  <si>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</si>
  <si>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</si>
  <si>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</si>
  <si>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</si>
  <si>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</si>
  <si>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</si>
  <si>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</si>
  <si>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</si>
  <si>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</si>
  <si>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</si>
  <si>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</si>
  <si>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</si>
  <si>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</si>
  <si>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</si>
  <si>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</si>
  <si>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</si>
  <si>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</si>
  <si>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</si>
  <si>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</si>
  <si>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</si>
  <si>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</si>
  <si>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</si>
  <si>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</si>
  <si>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</si>
  <si>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</si>
  <si>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</si>
  <si>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</si>
  <si>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</si>
  <si>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</si>
  <si>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</si>
  <si>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</si>
  <si>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</si>
  <si>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</si>
  <si>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</si>
  <si>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</si>
  <si>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</si>
  <si>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</si>
  <si>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</si>
  <si>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</si>
  <si>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</si>
  <si>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</si>
  <si>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</si>
  <si>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</si>
  <si>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</si>
  <si>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</si>
  <si>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</si>
  <si>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</si>
  <si>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</si>
  <si>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</si>
  <si>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</si>
  <si>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</si>
  <si>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</si>
  <si>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</si>
  <si>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</si>
  <si>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</si>
  <si>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</si>
  <si>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</si>
  <si>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</si>
  <si>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</si>
  <si>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</si>
  <si>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</si>
  <si>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</si>
  <si>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</si>
  <si>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</si>
  <si>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</si>
  <si>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</si>
  <si>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</si>
  <si>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</si>
  <si>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</si>
  <si>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</si>
  <si>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</si>
  <si>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</si>
  <si>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</si>
  <si>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</si>
  <si>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</si>
  <si>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</si>
  <si>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</si>
  <si>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</si>
  <si>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</si>
  <si>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</si>
  <si>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</si>
  <si>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</si>
  <si>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</si>
  <si>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</si>
  <si>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</si>
  <si>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</si>
  <si>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</si>
  <si>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</si>
  <si>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</si>
  <si>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</si>
  <si>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</si>
  <si>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</si>
  <si>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</si>
  <si>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</si>
  <si>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</si>
  <si>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</si>
  <si>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</si>
  <si>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</si>
  <si>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</si>
  <si>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</si>
  <si>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</si>
  <si>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</si>
  <si>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</si>
  <si>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</si>
  <si>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</si>
  <si>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豊川市</t>
  </si>
  <si>
    <t>愛知御津駅前駐車場</t>
  </si>
  <si>
    <t>法非適用</t>
  </si>
  <si>
    <t>駐車場整備事業</t>
  </si>
  <si>
    <t>-</t>
  </si>
  <si>
    <t>Ａ３Ｂ１</t>
  </si>
  <si>
    <t>非設置</t>
  </si>
  <si>
    <t>該当数値なし</t>
  </si>
  <si>
    <t>届出駐車場 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</si>
  <si>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</si>
  <si>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</si>
  <si>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</si>
  <si>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</si>
  <si>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</si>
  <si>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</si>
  <si>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</si>
  <si>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</si>
  <si>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</si>
  <si>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本駐車場は、建設時に地方債を利用していません。
　今後10年における⑧設備投資見込額については、施設に求められる性能の維持を目的とした長寿命化計画に基づいて算出しています。駐車場内のアスファルト舗装の補修やラインの引き直し等の細かな修繕を必要に応じて定期的に行っていき、施設の耐久性・安全性を高めることで、利用者の満足度の向上に努めます。
　資産全体から、現在の立地に必要不可欠なものと考えており、引き続き民間の管理運営ノウハウを活用することで資産価値の向上に努めます。</t>
    <phoneticPr fontId="5"/>
  </si>
  <si>
    <t>　本駐車場の利用状況（⑪稼働率）につきましては、令和３年度３月から拡張部分を供用開始したため減少しています。
　本駐車場は定期利用専用でしたが、拡張に伴い、一時利用も可能となりました。利用者数も増加傾向にあるため収益面では問題ないと考えています。供用開始して間もないため、引き続き駐車場を市ＨＰで掲載するなどの広告宣伝を積極的に展開していくことで、利用状況の向上に努めます。</t>
    <rPh sb="24" eb="26">
      <t>レイワ</t>
    </rPh>
    <rPh sb="27" eb="29">
      <t>ネンド</t>
    </rPh>
    <rPh sb="30" eb="31">
      <t>ゲツ</t>
    </rPh>
    <rPh sb="33" eb="35">
      <t>カクチョウ</t>
    </rPh>
    <rPh sb="35" eb="37">
      <t>ブブン</t>
    </rPh>
    <rPh sb="38" eb="42">
      <t>キョウヨウカイシ</t>
    </rPh>
    <rPh sb="46" eb="48">
      <t>ゲンショウ</t>
    </rPh>
    <rPh sb="72" eb="74">
      <t>カクチョウ</t>
    </rPh>
    <rPh sb="75" eb="76">
      <t>トモナ</t>
    </rPh>
    <rPh sb="78" eb="80">
      <t>イチジ</t>
    </rPh>
    <rPh sb="80" eb="82">
      <t>リヨウ</t>
    </rPh>
    <rPh sb="83" eb="85">
      <t>カノウ</t>
    </rPh>
    <rPh sb="92" eb="94">
      <t>リヨウ</t>
    </rPh>
    <rPh sb="94" eb="95">
      <t>シャ</t>
    </rPh>
    <rPh sb="95" eb="96">
      <t>スウ</t>
    </rPh>
    <rPh sb="97" eb="99">
      <t>ゾウカ</t>
    </rPh>
    <rPh sb="99" eb="101">
      <t>ケイコウ</t>
    </rPh>
    <rPh sb="106" eb="109">
      <t>シュウエキメン</t>
    </rPh>
    <rPh sb="111" eb="113">
      <t>モンダイ</t>
    </rPh>
    <rPh sb="116" eb="117">
      <t>カンガ</t>
    </rPh>
    <rPh sb="123" eb="125">
      <t>キョウヨウ</t>
    </rPh>
    <rPh sb="125" eb="127">
      <t>カイシ</t>
    </rPh>
    <rPh sb="129" eb="130">
      <t>マ</t>
    </rPh>
    <rPh sb="136" eb="137">
      <t>ヒ</t>
    </rPh>
    <rPh sb="138" eb="139">
      <t>ツヅ</t>
    </rPh>
    <phoneticPr fontId="5"/>
  </si>
  <si>
    <t>　本駐車場の経営につきましては、令和３年度を除きほぼ横ばいに推移しています。
　①収益的収支比率については、令和３年度の駐車場拡張工事に伴い支出が増加したため、減少しましたが、収入は安定しており、令和３年度を除く過去５年間において100％を超えており、他会計からの繰入を行わず、特別会計にて独立採算制を保っています。
　本駐車場は、立地適正化計画で定める地域拠点に位置づけられた地区の中心に位置する駅に近接しており、通勤等のためのパークアンドライド利用が主な利用目的です。周辺の類似施設と比較しても駐車場料金は妥当な金額となっており、更なる収益増加を目指すため施設の拡張等を検討していきます。</t>
    <rPh sb="16" eb="18">
      <t>レイワ</t>
    </rPh>
    <rPh sb="19" eb="21">
      <t>ネンド</t>
    </rPh>
    <rPh sb="22" eb="23">
      <t>ノゾ</t>
    </rPh>
    <rPh sb="26" eb="27">
      <t>ヨコ</t>
    </rPh>
    <rPh sb="30" eb="32">
      <t>スイイ</t>
    </rPh>
    <rPh sb="54" eb="56">
      <t>レイワ</t>
    </rPh>
    <rPh sb="57" eb="59">
      <t>ネンド</t>
    </rPh>
    <rPh sb="60" eb="63">
      <t>チュウシャジョウ</t>
    </rPh>
    <rPh sb="63" eb="65">
      <t>カクチョウ</t>
    </rPh>
    <rPh sb="65" eb="67">
      <t>コウジ</t>
    </rPh>
    <rPh sb="68" eb="69">
      <t>トモナ</t>
    </rPh>
    <rPh sb="70" eb="72">
      <t>シシュツ</t>
    </rPh>
    <rPh sb="73" eb="75">
      <t>ゾウカ</t>
    </rPh>
    <rPh sb="80" eb="82">
      <t>ゲンショウ</t>
    </rPh>
    <rPh sb="88" eb="90">
      <t>シュウニュウ</t>
    </rPh>
    <rPh sb="91" eb="93">
      <t>アンテイ</t>
    </rPh>
    <rPh sb="98" eb="100">
      <t>レイワ</t>
    </rPh>
    <rPh sb="101" eb="103">
      <t>ネンド</t>
    </rPh>
    <rPh sb="104" eb="105">
      <t>ノゾ</t>
    </rPh>
    <rPh sb="106" eb="108">
      <t>カコ</t>
    </rPh>
    <rPh sb="109" eb="111">
      <t>ネンカン</t>
    </rPh>
    <rPh sb="120" eb="121">
      <t>コ</t>
    </rPh>
    <rPh sb="249" eb="252">
      <t>チュウシャジョウ</t>
    </rPh>
    <phoneticPr fontId="5"/>
  </si>
  <si>
    <t>　本駐車場全体としては、各種全国平均値等より低い項目が見られますが、収益状況としては概ね横ばいであることや他会計からの繰入を行わない独立採算制を保っていることから、健全な経営が行われていると判断しています。また周辺の類似駐車施設と比較しても定期利用料金及び一時利用料金は妥当な金額であり、利用者数も増加傾向にあることから健全経営であると言えます。
  経営戦略については、令和２年度に策定し、令和７年度を目途に改定予定です。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価値を高め、利用者数及び収益の増加に努めます。</t>
    <rPh sb="126" eb="127">
      <t>オヨ</t>
    </rPh>
    <rPh sb="128" eb="130">
      <t>イチジ</t>
    </rPh>
    <rPh sb="130" eb="132">
      <t>リヨウ</t>
    </rPh>
    <rPh sb="132" eb="134">
      <t>リョウキン</t>
    </rPh>
    <rPh sb="138" eb="140">
      <t>キンガク</t>
    </rPh>
    <rPh sb="144" eb="146">
      <t>リヨウ</t>
    </rPh>
    <rPh sb="146" eb="147">
      <t>シャ</t>
    </rPh>
    <rPh sb="147" eb="148">
      <t>スウ</t>
    </rPh>
    <rPh sb="149" eb="151">
      <t>ゾウカ</t>
    </rPh>
    <rPh sb="151" eb="153">
      <t>ケイコウ</t>
    </rPh>
    <rPh sb="205" eb="207">
      <t>カイテイ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</si>
</sst>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173.5</c:v>
                </c:pt>
                <c:pt idx="1">
                  <c:v>183.5</c:v>
                </c:pt>
                <c:pt idx="2">
                  <c:v>161.4</c:v>
                </c:pt>
                <c:pt idx="3">
                  <c:v>81.3</c:v>
                </c:pt>
                <c:pt idx="4">
                  <c:v>143.9</c:v>
                </c:pt>
              </c:numCache>
            </c:numRef>
          </c:val>
          <c:extLst>
            <c:ext xmlns:c16="http://schemas.microsoft.com/office/drawing/2014/chart" uri="{C3380CC4-5D6E-409C-BE32-E72D297353CC}">
              <c16:uniqueId val="{00000000-C173-4115-9B7F-ECCBD2B2AB7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C173-4115-9B7F-ECCBD2B2AB7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DD1-4236-B4C4-5613F59DA21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2DD1-4236-B4C4-5613F59DA21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0DEF-482D-8EA6-D5F789ACF88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DEF-482D-8EA6-D5F789ACF88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EC7-4ABE-AB20-4E4465CAC1D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EC7-4ABE-AB20-4E4465CAC1D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163-4791-9575-60709B192B1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E163-4791-9575-60709B192B1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C56-4413-899C-EF15AFB9063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8C56-4413-899C-EF15AFB9063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62.1</c:v>
                </c:pt>
                <c:pt idx="1">
                  <c:v>65.5</c:v>
                </c:pt>
                <c:pt idx="2">
                  <c:v>58.6</c:v>
                </c:pt>
                <c:pt idx="3">
                  <c:v>22.6</c:v>
                </c:pt>
                <c:pt idx="4">
                  <c:v>39.299999999999997</c:v>
                </c:pt>
              </c:numCache>
            </c:numRef>
          </c:val>
          <c:extLst>
            <c:ext xmlns:c16="http://schemas.microsoft.com/office/drawing/2014/chart" uri="{C3380CC4-5D6E-409C-BE32-E72D297353CC}">
              <c16:uniqueId val="{00000000-96AA-4800-85C6-00CA60FE6D4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96AA-4800-85C6-00CA60FE6D4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42.4</c:v>
                </c:pt>
                <c:pt idx="1">
                  <c:v>45.5</c:v>
                </c:pt>
                <c:pt idx="2">
                  <c:v>38</c:v>
                </c:pt>
                <c:pt idx="3">
                  <c:v>-22.3</c:v>
                </c:pt>
                <c:pt idx="4">
                  <c:v>30.5</c:v>
                </c:pt>
              </c:numCache>
            </c:numRef>
          </c:val>
          <c:extLst>
            <c:ext xmlns:c16="http://schemas.microsoft.com/office/drawing/2014/chart" uri="{C3380CC4-5D6E-409C-BE32-E72D297353CC}">
              <c16:uniqueId val="{00000000-28B0-45A0-A37D-07A083D2DB4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28B0-45A0-A37D-07A083D2DB4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555</c:v>
                </c:pt>
                <c:pt idx="1">
                  <c:v>642</c:v>
                </c:pt>
                <c:pt idx="2">
                  <c:v>486</c:v>
                </c:pt>
                <c:pt idx="3">
                  <c:v>-326</c:v>
                </c:pt>
                <c:pt idx="4">
                  <c:v>1208</c:v>
                </c:pt>
              </c:numCache>
            </c:numRef>
          </c:val>
          <c:extLst>
            <c:ext xmlns:c16="http://schemas.microsoft.com/office/drawing/2014/chart" uri="{C3380CC4-5D6E-409C-BE32-E72D297353CC}">
              <c16:uniqueId val="{00000000-4DA1-4CE4-A67B-97AF03EF6C5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4DA1-4CE4-A67B-97AF03EF6C5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愛知県豊川市　愛知御津駅前駐車場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3225</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84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125</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173.5</v>
      </c>
      <c r="V31" s="116"/>
      <c r="W31" s="116"/>
      <c r="X31" s="116"/>
      <c r="Y31" s="116"/>
      <c r="Z31" s="116"/>
      <c r="AA31" s="116"/>
      <c r="AB31" s="116"/>
      <c r="AC31" s="116"/>
      <c r="AD31" s="116"/>
      <c r="AE31" s="116"/>
      <c r="AF31" s="116"/>
      <c r="AG31" s="116"/>
      <c r="AH31" s="116"/>
      <c r="AI31" s="116"/>
      <c r="AJ31" s="116"/>
      <c r="AK31" s="116"/>
      <c r="AL31" s="116"/>
      <c r="AM31" s="116"/>
      <c r="AN31" s="116">
        <f>データ!Z7</f>
        <v>183.5</v>
      </c>
      <c r="AO31" s="116"/>
      <c r="AP31" s="116"/>
      <c r="AQ31" s="116"/>
      <c r="AR31" s="116"/>
      <c r="AS31" s="116"/>
      <c r="AT31" s="116"/>
      <c r="AU31" s="116"/>
      <c r="AV31" s="116"/>
      <c r="AW31" s="116"/>
      <c r="AX31" s="116"/>
      <c r="AY31" s="116"/>
      <c r="AZ31" s="116"/>
      <c r="BA31" s="116"/>
      <c r="BB31" s="116"/>
      <c r="BC31" s="116"/>
      <c r="BD31" s="116"/>
      <c r="BE31" s="116"/>
      <c r="BF31" s="116"/>
      <c r="BG31" s="116">
        <f>データ!AA7</f>
        <v>161.4</v>
      </c>
      <c r="BH31" s="116"/>
      <c r="BI31" s="116"/>
      <c r="BJ31" s="116"/>
      <c r="BK31" s="116"/>
      <c r="BL31" s="116"/>
      <c r="BM31" s="116"/>
      <c r="BN31" s="116"/>
      <c r="BO31" s="116"/>
      <c r="BP31" s="116"/>
      <c r="BQ31" s="116"/>
      <c r="BR31" s="116"/>
      <c r="BS31" s="116"/>
      <c r="BT31" s="116"/>
      <c r="BU31" s="116"/>
      <c r="BV31" s="116"/>
      <c r="BW31" s="116"/>
      <c r="BX31" s="116"/>
      <c r="BY31" s="116"/>
      <c r="BZ31" s="116">
        <f>データ!AB7</f>
        <v>81.3</v>
      </c>
      <c r="CA31" s="116"/>
      <c r="CB31" s="116"/>
      <c r="CC31" s="116"/>
      <c r="CD31" s="116"/>
      <c r="CE31" s="116"/>
      <c r="CF31" s="116"/>
      <c r="CG31" s="116"/>
      <c r="CH31" s="116"/>
      <c r="CI31" s="116"/>
      <c r="CJ31" s="116"/>
      <c r="CK31" s="116"/>
      <c r="CL31" s="116"/>
      <c r="CM31" s="116"/>
      <c r="CN31" s="116"/>
      <c r="CO31" s="116"/>
      <c r="CP31" s="116"/>
      <c r="CQ31" s="116"/>
      <c r="CR31" s="116"/>
      <c r="CS31" s="116">
        <f>データ!AC7</f>
        <v>143.9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62.1</v>
      </c>
      <c r="JD31" s="111"/>
      <c r="JE31" s="111"/>
      <c r="JF31" s="111"/>
      <c r="JG31" s="111"/>
      <c r="JH31" s="111"/>
      <c r="JI31" s="111"/>
      <c r="JJ31" s="111"/>
      <c r="JK31" s="111"/>
      <c r="JL31" s="111"/>
      <c r="JM31" s="111"/>
      <c r="JN31" s="111"/>
      <c r="JO31" s="111"/>
      <c r="JP31" s="111"/>
      <c r="JQ31" s="111"/>
      <c r="JR31" s="111"/>
      <c r="JS31" s="111"/>
      <c r="JT31" s="111"/>
      <c r="JU31" s="112"/>
      <c r="JV31" s="110">
        <f>データ!DL7</f>
        <v>65.5</v>
      </c>
      <c r="JW31" s="111"/>
      <c r="JX31" s="111"/>
      <c r="JY31" s="111"/>
      <c r="JZ31" s="111"/>
      <c r="KA31" s="111"/>
      <c r="KB31" s="111"/>
      <c r="KC31" s="111"/>
      <c r="KD31" s="111"/>
      <c r="KE31" s="111"/>
      <c r="KF31" s="111"/>
      <c r="KG31" s="111"/>
      <c r="KH31" s="111"/>
      <c r="KI31" s="111"/>
      <c r="KJ31" s="111"/>
      <c r="KK31" s="111"/>
      <c r="KL31" s="111"/>
      <c r="KM31" s="111"/>
      <c r="KN31" s="112"/>
      <c r="KO31" s="110">
        <f>データ!DM7</f>
        <v>58.6</v>
      </c>
      <c r="KP31" s="111"/>
      <c r="KQ31" s="111"/>
      <c r="KR31" s="111"/>
      <c r="KS31" s="111"/>
      <c r="KT31" s="111"/>
      <c r="KU31" s="111"/>
      <c r="KV31" s="111"/>
      <c r="KW31" s="111"/>
      <c r="KX31" s="111"/>
      <c r="KY31" s="111"/>
      <c r="KZ31" s="111"/>
      <c r="LA31" s="111"/>
      <c r="LB31" s="111"/>
      <c r="LC31" s="111"/>
      <c r="LD31" s="111"/>
      <c r="LE31" s="111"/>
      <c r="LF31" s="111"/>
      <c r="LG31" s="112"/>
      <c r="LH31" s="110">
        <f>データ!DN7</f>
        <v>22.6</v>
      </c>
      <c r="LI31" s="111"/>
      <c r="LJ31" s="111"/>
      <c r="LK31" s="111"/>
      <c r="LL31" s="111"/>
      <c r="LM31" s="111"/>
      <c r="LN31" s="111"/>
      <c r="LO31" s="111"/>
      <c r="LP31" s="111"/>
      <c r="LQ31" s="111"/>
      <c r="LR31" s="111"/>
      <c r="LS31" s="111"/>
      <c r="LT31" s="111"/>
      <c r="LU31" s="111"/>
      <c r="LV31" s="111"/>
      <c r="LW31" s="111"/>
      <c r="LX31" s="111"/>
      <c r="LY31" s="111"/>
      <c r="LZ31" s="112"/>
      <c r="MA31" s="110">
        <f>データ!DO7</f>
        <v>39.299999999999997</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123</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124</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42.4</v>
      </c>
      <c r="EM52" s="116"/>
      <c r="EN52" s="116"/>
      <c r="EO52" s="116"/>
      <c r="EP52" s="116"/>
      <c r="EQ52" s="116"/>
      <c r="ER52" s="116"/>
      <c r="ES52" s="116"/>
      <c r="ET52" s="116"/>
      <c r="EU52" s="116"/>
      <c r="EV52" s="116"/>
      <c r="EW52" s="116"/>
      <c r="EX52" s="116"/>
      <c r="EY52" s="116"/>
      <c r="EZ52" s="116"/>
      <c r="FA52" s="116"/>
      <c r="FB52" s="116"/>
      <c r="FC52" s="116"/>
      <c r="FD52" s="116"/>
      <c r="FE52" s="116">
        <f>データ!BG7</f>
        <v>45.5</v>
      </c>
      <c r="FF52" s="116"/>
      <c r="FG52" s="116"/>
      <c r="FH52" s="116"/>
      <c r="FI52" s="116"/>
      <c r="FJ52" s="116"/>
      <c r="FK52" s="116"/>
      <c r="FL52" s="116"/>
      <c r="FM52" s="116"/>
      <c r="FN52" s="116"/>
      <c r="FO52" s="116"/>
      <c r="FP52" s="116"/>
      <c r="FQ52" s="116"/>
      <c r="FR52" s="116"/>
      <c r="FS52" s="116"/>
      <c r="FT52" s="116"/>
      <c r="FU52" s="116"/>
      <c r="FV52" s="116"/>
      <c r="FW52" s="116"/>
      <c r="FX52" s="116">
        <f>データ!BH7</f>
        <v>38</v>
      </c>
      <c r="FY52" s="116"/>
      <c r="FZ52" s="116"/>
      <c r="GA52" s="116"/>
      <c r="GB52" s="116"/>
      <c r="GC52" s="116"/>
      <c r="GD52" s="116"/>
      <c r="GE52" s="116"/>
      <c r="GF52" s="116"/>
      <c r="GG52" s="116"/>
      <c r="GH52" s="116"/>
      <c r="GI52" s="116"/>
      <c r="GJ52" s="116"/>
      <c r="GK52" s="116"/>
      <c r="GL52" s="116"/>
      <c r="GM52" s="116"/>
      <c r="GN52" s="116"/>
      <c r="GO52" s="116"/>
      <c r="GP52" s="116"/>
      <c r="GQ52" s="116">
        <f>データ!BI7</f>
        <v>-22.3</v>
      </c>
      <c r="GR52" s="116"/>
      <c r="GS52" s="116"/>
      <c r="GT52" s="116"/>
      <c r="GU52" s="116"/>
      <c r="GV52" s="116"/>
      <c r="GW52" s="116"/>
      <c r="GX52" s="116"/>
      <c r="GY52" s="116"/>
      <c r="GZ52" s="116"/>
      <c r="HA52" s="116"/>
      <c r="HB52" s="116"/>
      <c r="HC52" s="116"/>
      <c r="HD52" s="116"/>
      <c r="HE52" s="116"/>
      <c r="HF52" s="116"/>
      <c r="HG52" s="116"/>
      <c r="HH52" s="116"/>
      <c r="HI52" s="116"/>
      <c r="HJ52" s="116">
        <f>データ!BJ7</f>
        <v>30.5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555</v>
      </c>
      <c r="JD52" s="120"/>
      <c r="JE52" s="120"/>
      <c r="JF52" s="120"/>
      <c r="JG52" s="120"/>
      <c r="JH52" s="120"/>
      <c r="JI52" s="120"/>
      <c r="JJ52" s="120"/>
      <c r="JK52" s="120"/>
      <c r="JL52" s="120"/>
      <c r="JM52" s="120"/>
      <c r="JN52" s="120"/>
      <c r="JO52" s="120"/>
      <c r="JP52" s="120"/>
      <c r="JQ52" s="120"/>
      <c r="JR52" s="120"/>
      <c r="JS52" s="120"/>
      <c r="JT52" s="120"/>
      <c r="JU52" s="120"/>
      <c r="JV52" s="120">
        <f>データ!BR7</f>
        <v>642</v>
      </c>
      <c r="JW52" s="120"/>
      <c r="JX52" s="120"/>
      <c r="JY52" s="120"/>
      <c r="JZ52" s="120"/>
      <c r="KA52" s="120"/>
      <c r="KB52" s="120"/>
      <c r="KC52" s="120"/>
      <c r="KD52" s="120"/>
      <c r="KE52" s="120"/>
      <c r="KF52" s="120"/>
      <c r="KG52" s="120"/>
      <c r="KH52" s="120"/>
      <c r="KI52" s="120"/>
      <c r="KJ52" s="120"/>
      <c r="KK52" s="120"/>
      <c r="KL52" s="120"/>
      <c r="KM52" s="120"/>
      <c r="KN52" s="120"/>
      <c r="KO52" s="120">
        <f>データ!BS7</f>
        <v>486</v>
      </c>
      <c r="KP52" s="120"/>
      <c r="KQ52" s="120"/>
      <c r="KR52" s="120"/>
      <c r="KS52" s="120"/>
      <c r="KT52" s="120"/>
      <c r="KU52" s="120"/>
      <c r="KV52" s="120"/>
      <c r="KW52" s="120"/>
      <c r="KX52" s="120"/>
      <c r="KY52" s="120"/>
      <c r="KZ52" s="120"/>
      <c r="LA52" s="120"/>
      <c r="LB52" s="120"/>
      <c r="LC52" s="120"/>
      <c r="LD52" s="120"/>
      <c r="LE52" s="120"/>
      <c r="LF52" s="120"/>
      <c r="LG52" s="120"/>
      <c r="LH52" s="120">
        <f>データ!BT7</f>
        <v>-326</v>
      </c>
      <c r="LI52" s="120"/>
      <c r="LJ52" s="120"/>
      <c r="LK52" s="120"/>
      <c r="LL52" s="120"/>
      <c r="LM52" s="120"/>
      <c r="LN52" s="120"/>
      <c r="LO52" s="120"/>
      <c r="LP52" s="120"/>
      <c r="LQ52" s="120"/>
      <c r="LR52" s="120"/>
      <c r="LS52" s="120"/>
      <c r="LT52" s="120"/>
      <c r="LU52" s="120"/>
      <c r="LV52" s="120"/>
      <c r="LW52" s="120"/>
      <c r="LX52" s="120"/>
      <c r="LY52" s="120"/>
      <c r="LZ52" s="120"/>
      <c r="MA52" s="120">
        <f>データ!BU7</f>
        <v>1208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126</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177926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34650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aeWTfXHrKu2lBTYMpBTY21eZG4EDLjjfOcd8sS5clwv7PAzr3T9EolE8inApD/ksn2awkI+ZQvK9/XtKSRnpIg==" saltValue="2GvoMM8NhE7pyGi7MLOLp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100</v>
      </c>
      <c r="B6" s="48">
        <f>B8</f>
        <v>2022</v>
      </c>
      <c r="C6" s="48">
        <f t="shared" ref="C6:X6" si="1">C8</f>
        <v>232076</v>
      </c>
      <c r="D6" s="48">
        <f t="shared" si="1"/>
        <v>47</v>
      </c>
      <c r="E6" s="48">
        <f t="shared" si="1"/>
        <v>14</v>
      </c>
      <c r="F6" s="48">
        <f t="shared" si="1"/>
        <v>0</v>
      </c>
      <c r="G6" s="48">
        <f t="shared" si="1"/>
        <v>3</v>
      </c>
      <c r="H6" s="48" t="str">
        <f>SUBSTITUTE(H8,"　","")</f>
        <v>愛知県豊川市</v>
      </c>
      <c r="I6" s="48" t="str">
        <f t="shared" si="1"/>
        <v>愛知御津駅前駐車場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 その他駐車場</v>
      </c>
      <c r="Q6" s="50" t="str">
        <f t="shared" si="1"/>
        <v>広場式</v>
      </c>
      <c r="R6" s="51">
        <f t="shared" si="1"/>
        <v>29</v>
      </c>
      <c r="S6" s="50" t="str">
        <f t="shared" si="1"/>
        <v>駅</v>
      </c>
      <c r="T6" s="50" t="str">
        <f t="shared" si="1"/>
        <v>無</v>
      </c>
      <c r="U6" s="51">
        <f t="shared" si="1"/>
        <v>3225</v>
      </c>
      <c r="V6" s="51">
        <f t="shared" si="1"/>
        <v>84</v>
      </c>
      <c r="W6" s="51">
        <f t="shared" si="1"/>
        <v>100</v>
      </c>
      <c r="X6" s="50" t="str">
        <f t="shared" si="1"/>
        <v>代行制</v>
      </c>
      <c r="Y6" s="52">
        <f>IF(Y8="-",NA(),Y8)</f>
        <v>173.5</v>
      </c>
      <c r="Z6" s="52">
        <f t="shared" ref="Z6:AH6" si="2">IF(Z8="-",NA(),Z8)</f>
        <v>183.5</v>
      </c>
      <c r="AA6" s="52">
        <f t="shared" si="2"/>
        <v>161.4</v>
      </c>
      <c r="AB6" s="52">
        <f t="shared" si="2"/>
        <v>81.3</v>
      </c>
      <c r="AC6" s="52">
        <f t="shared" si="2"/>
        <v>143.9</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42.4</v>
      </c>
      <c r="BG6" s="52">
        <f t="shared" ref="BG6:BO6" si="5">IF(BG8="-",NA(),BG8)</f>
        <v>45.5</v>
      </c>
      <c r="BH6" s="52">
        <f t="shared" si="5"/>
        <v>38</v>
      </c>
      <c r="BI6" s="52">
        <f t="shared" si="5"/>
        <v>-22.3</v>
      </c>
      <c r="BJ6" s="52">
        <f t="shared" si="5"/>
        <v>30.5</v>
      </c>
      <c r="BK6" s="52">
        <f t="shared" si="5"/>
        <v>30.4</v>
      </c>
      <c r="BL6" s="52">
        <f t="shared" si="5"/>
        <v>33.6</v>
      </c>
      <c r="BM6" s="52">
        <f t="shared" si="5"/>
        <v>-122.5</v>
      </c>
      <c r="BN6" s="52">
        <f t="shared" si="5"/>
        <v>8.5</v>
      </c>
      <c r="BO6" s="52">
        <f t="shared" si="5"/>
        <v>26.6</v>
      </c>
      <c r="BP6" s="49" t="str">
        <f>IF(BP8="-","",IF(BP8="-","【-】","【"&amp;SUBSTITUTE(TEXT(BP8,"#,##0.0"),"-","△")&amp;"】"))</f>
        <v>【12.8】</v>
      </c>
      <c r="BQ6" s="53">
        <f>IF(BQ8="-",NA(),BQ8)</f>
        <v>555</v>
      </c>
      <c r="BR6" s="53">
        <f t="shared" ref="BR6:BZ6" si="6">IF(BR8="-",NA(),BR8)</f>
        <v>642</v>
      </c>
      <c r="BS6" s="53">
        <f t="shared" si="6"/>
        <v>486</v>
      </c>
      <c r="BT6" s="53">
        <f t="shared" si="6"/>
        <v>-326</v>
      </c>
      <c r="BU6" s="53">
        <f t="shared" si="6"/>
        <v>1208</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101</v>
      </c>
      <c r="CM6" s="51">
        <f t="shared" ref="CM6:CN6" si="7">CM8</f>
        <v>177926</v>
      </c>
      <c r="CN6" s="51">
        <f t="shared" si="7"/>
        <v>34650</v>
      </c>
      <c r="CO6" s="52"/>
      <c r="CP6" s="52"/>
      <c r="CQ6" s="52"/>
      <c r="CR6" s="52"/>
      <c r="CS6" s="52"/>
      <c r="CT6" s="52"/>
      <c r="CU6" s="52"/>
      <c r="CV6" s="52"/>
      <c r="CW6" s="52"/>
      <c r="CX6" s="52"/>
      <c r="CY6" s="49" t="s">
        <v>101</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62.1</v>
      </c>
      <c r="DL6" s="52">
        <f t="shared" ref="DL6:DT6" si="9">IF(DL8="-",NA(),DL8)</f>
        <v>65.5</v>
      </c>
      <c r="DM6" s="52">
        <f t="shared" si="9"/>
        <v>58.6</v>
      </c>
      <c r="DN6" s="52">
        <f t="shared" si="9"/>
        <v>22.6</v>
      </c>
      <c r="DO6" s="52">
        <f t="shared" si="9"/>
        <v>39.299999999999997</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102</v>
      </c>
      <c r="B7" s="48">
        <f t="shared" ref="B7:X7" si="10">B8</f>
        <v>2022</v>
      </c>
      <c r="C7" s="48">
        <f t="shared" si="10"/>
        <v>232076</v>
      </c>
      <c r="D7" s="48">
        <f t="shared" si="10"/>
        <v>47</v>
      </c>
      <c r="E7" s="48">
        <f t="shared" si="10"/>
        <v>14</v>
      </c>
      <c r="F7" s="48">
        <f t="shared" si="10"/>
        <v>0</v>
      </c>
      <c r="G7" s="48">
        <f t="shared" si="10"/>
        <v>3</v>
      </c>
      <c r="H7" s="48" t="str">
        <f t="shared" si="10"/>
        <v>愛知県　豊川市</v>
      </c>
      <c r="I7" s="48" t="str">
        <f t="shared" si="10"/>
        <v>愛知御津駅前駐車場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 その他駐車場</v>
      </c>
      <c r="Q7" s="50" t="str">
        <f t="shared" si="10"/>
        <v>広場式</v>
      </c>
      <c r="R7" s="51">
        <f t="shared" si="10"/>
        <v>29</v>
      </c>
      <c r="S7" s="50" t="str">
        <f t="shared" si="10"/>
        <v>駅</v>
      </c>
      <c r="T7" s="50" t="str">
        <f t="shared" si="10"/>
        <v>無</v>
      </c>
      <c r="U7" s="51">
        <f t="shared" si="10"/>
        <v>3225</v>
      </c>
      <c r="V7" s="51">
        <f t="shared" si="10"/>
        <v>84</v>
      </c>
      <c r="W7" s="51">
        <f t="shared" si="10"/>
        <v>100</v>
      </c>
      <c r="X7" s="50" t="str">
        <f t="shared" si="10"/>
        <v>代行制</v>
      </c>
      <c r="Y7" s="52">
        <f>Y8</f>
        <v>173.5</v>
      </c>
      <c r="Z7" s="52">
        <f t="shared" ref="Z7:AH7" si="11">Z8</f>
        <v>183.5</v>
      </c>
      <c r="AA7" s="52">
        <f t="shared" si="11"/>
        <v>161.4</v>
      </c>
      <c r="AB7" s="52">
        <f t="shared" si="11"/>
        <v>81.3</v>
      </c>
      <c r="AC7" s="52">
        <f t="shared" si="11"/>
        <v>143.9</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42.4</v>
      </c>
      <c r="BG7" s="52">
        <f t="shared" ref="BG7:BO7" si="14">BG8</f>
        <v>45.5</v>
      </c>
      <c r="BH7" s="52">
        <f t="shared" si="14"/>
        <v>38</v>
      </c>
      <c r="BI7" s="52">
        <f t="shared" si="14"/>
        <v>-22.3</v>
      </c>
      <c r="BJ7" s="52">
        <f t="shared" si="14"/>
        <v>30.5</v>
      </c>
      <c r="BK7" s="52">
        <f t="shared" si="14"/>
        <v>30.4</v>
      </c>
      <c r="BL7" s="52">
        <f t="shared" si="14"/>
        <v>33.6</v>
      </c>
      <c r="BM7" s="52">
        <f t="shared" si="14"/>
        <v>-122.5</v>
      </c>
      <c r="BN7" s="52">
        <f t="shared" si="14"/>
        <v>8.5</v>
      </c>
      <c r="BO7" s="52">
        <f t="shared" si="14"/>
        <v>26.6</v>
      </c>
      <c r="BP7" s="49"/>
      <c r="BQ7" s="53">
        <f>BQ8</f>
        <v>555</v>
      </c>
      <c r="BR7" s="53">
        <f t="shared" ref="BR7:BZ7" si="15">BR8</f>
        <v>642</v>
      </c>
      <c r="BS7" s="53">
        <f t="shared" si="15"/>
        <v>486</v>
      </c>
      <c r="BT7" s="53">
        <f t="shared" si="15"/>
        <v>-326</v>
      </c>
      <c r="BU7" s="53">
        <f t="shared" si="15"/>
        <v>1208</v>
      </c>
      <c r="BV7" s="53">
        <f t="shared" si="15"/>
        <v>8183</v>
      </c>
      <c r="BW7" s="53">
        <f t="shared" si="15"/>
        <v>7940</v>
      </c>
      <c r="BX7" s="53">
        <f t="shared" si="15"/>
        <v>2576</v>
      </c>
      <c r="BY7" s="53">
        <f t="shared" si="15"/>
        <v>4153</v>
      </c>
      <c r="BZ7" s="53">
        <f t="shared" si="15"/>
        <v>6140</v>
      </c>
      <c r="CA7" s="51"/>
      <c r="CB7" s="52" t="s">
        <v>103</v>
      </c>
      <c r="CC7" s="52" t="s">
        <v>103</v>
      </c>
      <c r="CD7" s="52" t="s">
        <v>103</v>
      </c>
      <c r="CE7" s="52" t="s">
        <v>103</v>
      </c>
      <c r="CF7" s="52" t="s">
        <v>103</v>
      </c>
      <c r="CG7" s="52" t="s">
        <v>103</v>
      </c>
      <c r="CH7" s="52" t="s">
        <v>103</v>
      </c>
      <c r="CI7" s="52" t="s">
        <v>103</v>
      </c>
      <c r="CJ7" s="52" t="s">
        <v>103</v>
      </c>
      <c r="CK7" s="52" t="s">
        <v>101</v>
      </c>
      <c r="CL7" s="49"/>
      <c r="CM7" s="51">
        <f>CM8</f>
        <v>177926</v>
      </c>
      <c r="CN7" s="51">
        <f>CN8</f>
        <v>34650</v>
      </c>
      <c r="CO7" s="52" t="s">
        <v>103</v>
      </c>
      <c r="CP7" s="52" t="s">
        <v>103</v>
      </c>
      <c r="CQ7" s="52" t="s">
        <v>103</v>
      </c>
      <c r="CR7" s="52" t="s">
        <v>103</v>
      </c>
      <c r="CS7" s="52" t="s">
        <v>103</v>
      </c>
      <c r="CT7" s="52" t="s">
        <v>103</v>
      </c>
      <c r="CU7" s="52" t="s">
        <v>103</v>
      </c>
      <c r="CV7" s="52" t="s">
        <v>103</v>
      </c>
      <c r="CW7" s="52" t="s">
        <v>103</v>
      </c>
      <c r="CX7" s="52" t="s">
        <v>104</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62.1</v>
      </c>
      <c r="DL7" s="52">
        <f t="shared" ref="DL7:DT7" si="17">DL8</f>
        <v>65.5</v>
      </c>
      <c r="DM7" s="52">
        <f t="shared" si="17"/>
        <v>58.6</v>
      </c>
      <c r="DN7" s="52">
        <f t="shared" si="17"/>
        <v>22.6</v>
      </c>
      <c r="DO7" s="52">
        <f t="shared" si="17"/>
        <v>39.299999999999997</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232076</v>
      </c>
      <c r="D8" s="55">
        <v>47</v>
      </c>
      <c r="E8" s="55">
        <v>14</v>
      </c>
      <c r="F8" s="55">
        <v>0</v>
      </c>
      <c r="G8" s="55">
        <v>3</v>
      </c>
      <c r="H8" s="55" t="s">
        <v>105</v>
      </c>
      <c r="I8" s="55" t="s">
        <v>106</v>
      </c>
      <c r="J8" s="55" t="s">
        <v>107</v>
      </c>
      <c r="K8" s="55" t="s">
        <v>108</v>
      </c>
      <c r="L8" s="55" t="s">
        <v>109</v>
      </c>
      <c r="M8" s="55" t="s">
        <v>110</v>
      </c>
      <c r="N8" s="55" t="s">
        <v>111</v>
      </c>
      <c r="O8" s="56" t="s">
        <v>112</v>
      </c>
      <c r="P8" s="57" t="s">
        <v>113</v>
      </c>
      <c r="Q8" s="57" t="s">
        <v>114</v>
      </c>
      <c r="R8" s="58">
        <v>29</v>
      </c>
      <c r="S8" s="57" t="s">
        <v>115</v>
      </c>
      <c r="T8" s="57" t="s">
        <v>116</v>
      </c>
      <c r="U8" s="58">
        <v>3225</v>
      </c>
      <c r="V8" s="58">
        <v>84</v>
      </c>
      <c r="W8" s="58">
        <v>100</v>
      </c>
      <c r="X8" s="57" t="s">
        <v>117</v>
      </c>
      <c r="Y8" s="59">
        <v>173.5</v>
      </c>
      <c r="Z8" s="59">
        <v>183.5</v>
      </c>
      <c r="AA8" s="59">
        <v>161.4</v>
      </c>
      <c r="AB8" s="59">
        <v>81.3</v>
      </c>
      <c r="AC8" s="59">
        <v>143.9</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42.4</v>
      </c>
      <c r="BG8" s="59">
        <v>45.5</v>
      </c>
      <c r="BH8" s="59">
        <v>38</v>
      </c>
      <c r="BI8" s="59">
        <v>-22.3</v>
      </c>
      <c r="BJ8" s="59">
        <v>30.5</v>
      </c>
      <c r="BK8" s="59">
        <v>30.4</v>
      </c>
      <c r="BL8" s="59">
        <v>33.6</v>
      </c>
      <c r="BM8" s="59">
        <v>-122.5</v>
      </c>
      <c r="BN8" s="59">
        <v>8.5</v>
      </c>
      <c r="BO8" s="59">
        <v>26.6</v>
      </c>
      <c r="BP8" s="56">
        <v>12.8</v>
      </c>
      <c r="BQ8" s="60">
        <v>555</v>
      </c>
      <c r="BR8" s="60">
        <v>642</v>
      </c>
      <c r="BS8" s="60">
        <v>486</v>
      </c>
      <c r="BT8" s="61">
        <v>-326</v>
      </c>
      <c r="BU8" s="61">
        <v>1208</v>
      </c>
      <c r="BV8" s="60">
        <v>8183</v>
      </c>
      <c r="BW8" s="60">
        <v>7940</v>
      </c>
      <c r="BX8" s="60">
        <v>2576</v>
      </c>
      <c r="BY8" s="60">
        <v>4153</v>
      </c>
      <c r="BZ8" s="60">
        <v>6140</v>
      </c>
      <c r="CA8" s="58">
        <v>10556</v>
      </c>
      <c r="CB8" s="59" t="s">
        <v>109</v>
      </c>
      <c r="CC8" s="59" t="s">
        <v>109</v>
      </c>
      <c r="CD8" s="59" t="s">
        <v>109</v>
      </c>
      <c r="CE8" s="59" t="s">
        <v>109</v>
      </c>
      <c r="CF8" s="59" t="s">
        <v>109</v>
      </c>
      <c r="CG8" s="59" t="s">
        <v>109</v>
      </c>
      <c r="CH8" s="59" t="s">
        <v>109</v>
      </c>
      <c r="CI8" s="59" t="s">
        <v>109</v>
      </c>
      <c r="CJ8" s="59" t="s">
        <v>109</v>
      </c>
      <c r="CK8" s="59" t="s">
        <v>109</v>
      </c>
      <c r="CL8" s="56" t="s">
        <v>109</v>
      </c>
      <c r="CM8" s="58">
        <v>177926</v>
      </c>
      <c r="CN8" s="58">
        <v>34650</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0</v>
      </c>
      <c r="DC8" s="59">
        <v>0</v>
      </c>
      <c r="DD8" s="59">
        <v>0</v>
      </c>
      <c r="DE8" s="59">
        <v>83.1</v>
      </c>
      <c r="DF8" s="59">
        <v>54.4</v>
      </c>
      <c r="DG8" s="59">
        <v>70.3</v>
      </c>
      <c r="DH8" s="59">
        <v>70</v>
      </c>
      <c r="DI8" s="59">
        <v>47.6</v>
      </c>
      <c r="DJ8" s="56">
        <v>72.2</v>
      </c>
      <c r="DK8" s="59">
        <v>62.1</v>
      </c>
      <c r="DL8" s="59">
        <v>65.5</v>
      </c>
      <c r="DM8" s="59">
        <v>58.6</v>
      </c>
      <c r="DN8" s="59">
        <v>22.6</v>
      </c>
      <c r="DO8" s="59">
        <v>39.299999999999997</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2024-01-11T00:11:35Z</dcterms:created>
  <dcterms:modified xsi:type="dcterms:W3CDTF">2024-02-20T07:32:38Z</dcterms:modified>
  <cp:category/>
</cp:coreProperties>
</file>