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4BCC8600-38C2-41C4-93DE-88C6C774AACE}" xr6:coauthVersionLast="47" xr6:coauthVersionMax="47" xr10:uidLastSave="{00000000-0000-0000-0000-000000000000}"/>
  <workbookProtection workbookAlgorithmName="SHA-512" workbookHashValue="U+qRNskTsmHI+H66x4X7nv4CkDChM4fAQErxXZ9SaFGmW0o/EUjA+W//hW6BwJv9bLQ2M90LAfPd01bwhHZowQ==" workbookSaltValue="wdcgR56llY8u2Fwb+T2jvQ=="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<sst xmlns="http://schemas.openxmlformats.org/spreadsheetml/2006/main" count="228" uniqueCount="112">
  <si>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</si>
  <si>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</si>
  <si>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</si>
  <si>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</si>
  <si>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</si>
  <si>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</si>
  <si>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</si>
  <si>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</si>
  <si>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</si>
  <si>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</si>
  <si>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</si>
  <si>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</si>
  <si>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</si>
  <si>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</si>
  <si>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</si>
  <si>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</si>
  <si>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</si>
  <si>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</si>
  <si>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</si>
  <si>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</si>
  <si>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</si>
  <si>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</si>
  <si>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</si>
  <si>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</si>
  <si>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</si>
  <si>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</si>
  <si>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</si>
  <si>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</si>
  <si>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</si>
  <si>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</si>
  <si>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</si>
  <si>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</si>
  <si>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</si>
  <si>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</si>
  <si>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</si>
  <si>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</si>
  <si>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</si>
  <si>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</si>
  <si>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</si>
  <si>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</si>
  <si>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</si>
  <si>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</si>
  <si>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</si>
  <si>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</si>
  <si>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</si>
  <si>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</si>
  <si>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</si>
  <si>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</si>
  <si>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</si>
  <si>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</si>
  <si>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</si>
  <si>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</si>
  <si>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</si>
  <si>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</si>
  <si>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</si>
  <si>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</si>
  <si>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</si>
  <si>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</si>
  <si>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</si>
  <si>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</si>
  <si>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</si>
  <si>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</si>
  <si>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</si>
  <si>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</si>
  <si>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</si>
  <si>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</si>
  <si>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</si>
  <si>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</si>
  <si>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</si>
  <si>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</si>
  <si>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</si>
  <si>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</si>
  <si>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</si>
  <si>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</si>
  <si>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</si>
  <si>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</si>
  <si>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</si>
  <si>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</si>
  <si>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</si>
  <si>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</si>
  <si>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</si>
  <si>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</si>
  <si>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</si>
  <si>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</si>
  <si>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</si>
  <si>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</si>
  <si>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</si>
  <si>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</si>
  <si>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</si>
  <si>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</si>
  <si>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</si>
  <si>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</si>
  <si>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刈谷市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</si>
  <si>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</si>
  <si>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</si>
  <si>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</si>
  <si>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</si>
  <si>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</si>
  <si>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</si>
  <si>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</si>
  <si>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</si>
  <si>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</si>
  <si>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</si>
  <si>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</si>
  <si>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</si>
  <si>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</si>
  <si>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</si>
  <si>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</si>
  <si>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</si>
  <si>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については、有収水量の減少に伴う収益の減少、大規模修繕の実施及び原油価格の高騰による動力費の増加により、100％を下回っています。②累積欠損金は発生しておりませんが、引き続き経営改善に向けて取り組む必要があります。
　③流動比率については、類似団体と比較しても数値は大きく、短期的な債務に対する支払い能力を十分有していると言えます。
　④企業債残高対給水収益比率については、毎年借入を行っていることにより増加傾向にあります。今後の借入については、償還見通しを踏まえて検討する必要があります。
　⑤料金回収率については、物価高騰に伴う基本料金免除施策実施（他会計補助金により補填）による供給単価の減や大規模修繕の実施及び動力費の増加による⑥給水原価の増により100％を下回りました。今後も大口使用者の自己水切替等による給水収益の減や施設更新等による費用増により、引き続き厳しい状況が想定されます。そのため、投資と財政の収支均衡を図るために、適切な経営のあり方について、評価・検討を進めて行く必要があります。
　⑦施設利用率、⑧有収率については、毎年度安定した数値を保っており、効率的な施設運営が行われていると言えます。</t>
    <rPh sb="30" eb="35">
      <t>ダイキボシュウゼン</t>
    </rPh>
    <rPh sb="36" eb="38">
      <t>ジッシ</t>
    </rPh>
    <rPh sb="38" eb="39">
      <t>オヨ</t>
    </rPh>
    <rPh sb="40" eb="44">
      <t>ゲンユカカク</t>
    </rPh>
    <rPh sb="45" eb="47">
      <t>コウトウ</t>
    </rPh>
    <rPh sb="50" eb="53">
      <t>ドウリョクヒ</t>
    </rPh>
    <rPh sb="267" eb="271">
      <t>ブッカコウトウ</t>
    </rPh>
    <rPh sb="272" eb="273">
      <t>トモナ</t>
    </rPh>
    <rPh sb="274" eb="278">
      <t>キホンリョウキン</t>
    </rPh>
    <rPh sb="278" eb="280">
      <t>メンジョ</t>
    </rPh>
    <rPh sb="315" eb="316">
      <t>オヨ</t>
    </rPh>
    <rPh sb="317" eb="320">
      <t>ドウリョクヒ</t>
    </rPh>
    <rPh sb="321" eb="323">
      <t>ゾウカ</t>
    </rPh>
    <rPh sb="388" eb="389">
      <t>ヒ</t>
    </rPh>
    <rPh sb="390" eb="391">
      <t>ツヅ</t>
    </rPh>
    <rPh sb="392" eb="393">
      <t>キビ</t>
    </rPh>
    <rPh sb="395" eb="397">
      <t>ジョウキョウ</t>
    </rPh>
    <rPh sb="427" eb="429">
      <t>テキセツ</t>
    </rPh>
    <rPh sb="435" eb="436">
      <t>カタ</t>
    </rPh>
    <rPh sb="441" eb="443">
      <t>ヒョウカ</t>
    </rPh>
    <rPh sb="444" eb="446">
      <t>ケントウ</t>
    </rPh>
    <rPh sb="447" eb="448">
      <t>スス</t>
    </rPh>
    <rPh sb="450" eb="451">
      <t>イ</t>
    </rPh>
    <rPh sb="452" eb="454">
      <t>ヒツヨウ</t>
    </rPh>
    <phoneticPr fontId="4"/>
  </si>
  <si>
    <t xml:space="preserve">　①有形固定資産減価償却率については、償却年数経過に伴い、今後も比率の増加が見込まれます。
　②管路経年化率については、耐用年数を経過した資産が増加し、老朽化が進んでいます。今後も、耐用年数に達し更新時期を迎える管路が増加することが想定されます。
　③管路更新率については、年度によって数値のばらつきが生じていますが、引き続き計画的に更新を行っていく予定です。
　以上から、今後も、更新費用の増加が見込まれるため、財源の確保や費用の平準化を図りながら、計画的に更新を行う必要があります。
</t>
    <rPh sb="76" eb="79">
      <t>ロウキュウカ</t>
    </rPh>
    <rPh sb="80" eb="81">
      <t>スス</t>
    </rPh>
    <phoneticPr fontId="4"/>
  </si>
  <si>
    <t>　一時的な修繕費の増加及び原油価格の高騰による動力費の増加により、経常収支比率及び料金回収率が100％を下回っており非常に厳しい経営状況にあるといえます。節水機器の普及などにより給水収益の減少が見込まれる一方で、老朽化した管路や施設の更新及び耐震化などへの投資の必要性が高まっております。
　令和３年度末に策定した経営戦略に基づき、投資と財政の収支均衡を図りながら経営改善に向けた取り組みを実施し、将来にわたり安定的な事業継続ができるよう努めていきます。</t>
    <rPh sb="11" eb="12">
      <t>オヨ</t>
    </rPh>
    <rPh sb="13" eb="17">
      <t>ゲンユカカク</t>
    </rPh>
    <rPh sb="18" eb="20">
      <t>コウトウ</t>
    </rPh>
    <rPh sb="23" eb="26">
      <t>ドウリョクヒ</t>
    </rPh>
    <rPh sb="27" eb="29">
      <t>ゾウカ</t>
    </rPh>
    <rPh sb="52" eb="54">
      <t>シタマワ</t>
    </rPh>
    <rPh sb="58" eb="60">
      <t>ヒジョウ</t>
    </rPh>
    <rPh sb="61" eb="62">
      <t>キビ</t>
    </rPh>
    <rPh sb="64" eb="68">
      <t>ケイエイジョウキョウ</t>
    </rPh>
    <rPh sb="77" eb="79">
      <t>セッスイ</t>
    </rPh>
    <rPh sb="79" eb="81">
      <t>キキ</t>
    </rPh>
    <rPh sb="82" eb="84">
      <t>フキュウ</t>
    </rPh>
    <rPh sb="94" eb="96">
      <t>ゲンショウ</t>
    </rPh>
    <rPh sb="97" eb="99">
      <t>ミコ</t>
    </rPh>
    <rPh sb="102" eb="104">
      <t>イッポウ</t>
    </rPh>
    <rPh sb="135" eb="136">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</si>
</sst>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1" defaultTableStyle="TableStyleMedium2" defaultPivotStyle="PivotStyleLight16">
    <tableStyle name="Invisible" pivot="0" table="0" count="0" xr9:uid="{2A26A580-714D-41BB-8627-70E08F006CF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0.79</c:v>
                </c:pt>
                <c:pt idx="1">
                  <c:v>0.66</c:v>
                </c:pt>
                <c:pt idx="2">
                  <c:v>0.53</c:v>
                </c:pt>
                <c:pt idx="3">
                  <c:v>0.7</c:v>
                </c:pt>
                <c:pt idx="4">
                  <c:v>0.48</c:v>
                </c:pt>
              </c:numCache>
            </c:numRef>
          </c:val>
          <c:extLst>
            <c:ext xmlns:c16="http://schemas.microsoft.com/office/drawing/2014/chart" uri="{C3380CC4-5D6E-409C-BE32-E72D297353CC}">
              <c16:uniqueId val="{00000000-B865-460F-8D3A-0113FDE6C0C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B865-460F-8D3A-0113FDE6C0C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75.69</c:v>
                </c:pt>
                <c:pt idx="1">
                  <c:v>75.72</c:v>
                </c:pt>
                <c:pt idx="2">
                  <c:v>75.98</c:v>
                </c:pt>
                <c:pt idx="3">
                  <c:v>75.17</c:v>
                </c:pt>
                <c:pt idx="4">
                  <c:v>85.09</c:v>
                </c:pt>
              </c:numCache>
            </c:numRef>
          </c:val>
          <c:extLst>
            <c:ext xmlns:c16="http://schemas.microsoft.com/office/drawing/2014/chart" uri="{C3380CC4-5D6E-409C-BE32-E72D297353CC}">
              <c16:uniqueId val="{00000000-580A-48A2-A11E-B06206E5D59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580A-48A2-A11E-B06206E5D59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94.5</c:v>
                </c:pt>
                <c:pt idx="1">
                  <c:v>93.96</c:v>
                </c:pt>
                <c:pt idx="2">
                  <c:v>94.71</c:v>
                </c:pt>
                <c:pt idx="3">
                  <c:v>94.39</c:v>
                </c:pt>
                <c:pt idx="4">
                  <c:v>93.87</c:v>
                </c:pt>
              </c:numCache>
            </c:numRef>
          </c:val>
          <c:extLst>
            <c:ext xmlns:c16="http://schemas.microsoft.com/office/drawing/2014/chart" uri="{C3380CC4-5D6E-409C-BE32-E72D297353CC}">
              <c16:uniqueId val="{00000000-76A2-4EEC-912A-4367362F32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76A2-4EEC-912A-4367362F32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106.41</c:v>
                </c:pt>
                <c:pt idx="1">
                  <c:v>108.49</c:v>
                </c:pt>
                <c:pt idx="2">
                  <c:v>100.36</c:v>
                </c:pt>
                <c:pt idx="3">
                  <c:v>98.33</c:v>
                </c:pt>
                <c:pt idx="4">
                  <c:v>96.21</c:v>
                </c:pt>
              </c:numCache>
            </c:numRef>
          </c:val>
          <c:extLst>
            <c:ext xmlns:c16="http://schemas.microsoft.com/office/drawing/2014/chart" uri="{C3380CC4-5D6E-409C-BE32-E72D297353CC}">
              <c16:uniqueId val="{00000000-3193-42C9-9235-3F296C0FEC9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3193-42C9-9235-3F296C0FEC9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45.43</c:v>
                </c:pt>
                <c:pt idx="1">
                  <c:v>46.63</c:v>
                </c:pt>
                <c:pt idx="2">
                  <c:v>47.84</c:v>
                </c:pt>
                <c:pt idx="3">
                  <c:v>48.76</c:v>
                </c:pt>
                <c:pt idx="4">
                  <c:v>49.22</c:v>
                </c:pt>
              </c:numCache>
            </c:numRef>
          </c:val>
          <c:extLst>
            <c:ext xmlns:c16="http://schemas.microsoft.com/office/drawing/2014/chart" uri="{C3380CC4-5D6E-409C-BE32-E72D297353CC}">
              <c16:uniqueId val="{00000000-52AB-4434-B878-B66800B1BF1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52AB-4434-B878-B66800B1BF1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0.69</c:v>
                </c:pt>
                <c:pt idx="1">
                  <c:v>11.42</c:v>
                </c:pt>
                <c:pt idx="2">
                  <c:v>8.5299999999999994</c:v>
                </c:pt>
                <c:pt idx="3">
                  <c:v>23.5</c:v>
                </c:pt>
                <c:pt idx="4">
                  <c:v>26.24</c:v>
                </c:pt>
              </c:numCache>
            </c:numRef>
          </c:val>
          <c:extLst>
            <c:ext xmlns:c16="http://schemas.microsoft.com/office/drawing/2014/chart" uri="{C3380CC4-5D6E-409C-BE32-E72D297353CC}">
              <c16:uniqueId val="{00000000-9B00-4316-9EED-C70C2192255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9B00-4316-9EED-C70C2192255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9B-4BE2-B69C-854655DE36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4B9B-4BE2-B69C-854655DE36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645.1</c:v>
                </c:pt>
                <c:pt idx="1">
                  <c:v>761.6</c:v>
                </c:pt>
                <c:pt idx="2">
                  <c:v>796.44</c:v>
                </c:pt>
                <c:pt idx="3">
                  <c:v>717.24</c:v>
                </c:pt>
                <c:pt idx="4">
                  <c:v>546.86</c:v>
                </c:pt>
              </c:numCache>
            </c:numRef>
          </c:val>
          <c:extLst>
            <c:ext xmlns:c16="http://schemas.microsoft.com/office/drawing/2014/chart" uri="{C3380CC4-5D6E-409C-BE32-E72D297353CC}">
              <c16:uniqueId val="{00000000-5C35-4E96-8C3F-7C1059623A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5C35-4E96-8C3F-7C1059623A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100.91</c:v>
                </c:pt>
                <c:pt idx="1">
                  <c:v>108.01</c:v>
                </c:pt>
                <c:pt idx="2">
                  <c:v>127.82</c:v>
                </c:pt>
                <c:pt idx="3">
                  <c:v>128.21</c:v>
                </c:pt>
                <c:pt idx="4">
                  <c:v>173.28</c:v>
                </c:pt>
              </c:numCache>
            </c:numRef>
          </c:val>
          <c:extLst>
            <c:ext xmlns:c16="http://schemas.microsoft.com/office/drawing/2014/chart" uri="{C3380CC4-5D6E-409C-BE32-E72D297353CC}">
              <c16:uniqueId val="{00000000-DA97-4281-9C9C-5B516B9E95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DA97-4281-9C9C-5B516B9E95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102.37</c:v>
                </c:pt>
                <c:pt idx="1">
                  <c:v>104.2</c:v>
                </c:pt>
                <c:pt idx="2">
                  <c:v>87.7</c:v>
                </c:pt>
                <c:pt idx="3">
                  <c:v>93.25</c:v>
                </c:pt>
                <c:pt idx="4">
                  <c:v>73.22</c:v>
                </c:pt>
              </c:numCache>
            </c:numRef>
          </c:val>
          <c:extLst>
            <c:ext xmlns:c16="http://schemas.microsoft.com/office/drawing/2014/chart" uri="{C3380CC4-5D6E-409C-BE32-E72D297353CC}">
              <c16:uniqueId val="{00000000-39AB-49CC-BDDE-D263A79019B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39AB-49CC-BDDE-D263A79019B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128.26</c:v>
                </c:pt>
                <c:pt idx="1">
                  <c:v>127.79</c:v>
                </c:pt>
                <c:pt idx="2">
                  <c:v>137.09</c:v>
                </c:pt>
                <c:pt idx="3">
                  <c:v>140.84</c:v>
                </c:pt>
                <c:pt idx="4">
                  <c:v>145.27000000000001</c:v>
                </c:pt>
              </c:numCache>
            </c:numRef>
          </c:val>
          <c:extLst>
            <c:ext xmlns:c16="http://schemas.microsoft.com/office/drawing/2014/chart" uri="{C3380CC4-5D6E-409C-BE32-E72D297353CC}">
              <c16:uniqueId val="{00000000-011E-40C3-90F8-9B0A24DF30B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011E-40C3-90F8-9B0A24DF30B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1328125" defaultRowHeight="13.3" x14ac:dyDescent="0.25"/>
  <cols>
    <col min="1" max="1" width="2.61328125" customWidth="1"/>
    <col min="2" max="62" width="3.69140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7" t="str">
        <f>データ!H6</f>
        <v>愛知県　刈谷市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非設置</v>
      </c>
      <c r="AE8" s="75"/>
      <c r="AF8" s="75"/>
      <c r="AG8" s="75"/>
      <c r="AH8" s="75"/>
      <c r="AI8" s="75"/>
      <c r="AJ8" s="75"/>
      <c r="AK8" s="2"/>
      <c r="AL8" s="66">
        <f>データ!$R$6</f>
        <v>152372</v>
      </c>
      <c r="AM8" s="66"/>
      <c r="AN8" s="66"/>
      <c r="AO8" s="66"/>
      <c r="AP8" s="66"/>
      <c r="AQ8" s="66"/>
      <c r="AR8" s="66"/>
      <c r="AS8" s="66"/>
      <c r="AT8" s="37">
        <f>データ!$S$6</f>
        <v>50.39</v>
      </c>
      <c r="AU8" s="38"/>
      <c r="AV8" s="38"/>
      <c r="AW8" s="38"/>
      <c r="AX8" s="38"/>
      <c r="AY8" s="38"/>
      <c r="AZ8" s="38"/>
      <c r="BA8" s="38"/>
      <c r="BB8" s="55">
        <f>データ!$T$6</f>
        <v>3023.85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5">
      <c r="A10" s="2"/>
      <c r="B10" s="37" t="str">
        <f>データ!$N$6</f>
        <v>-</v>
      </c>
      <c r="C10" s="38"/>
      <c r="D10" s="38"/>
      <c r="E10" s="38"/>
      <c r="F10" s="38"/>
      <c r="G10" s="38"/>
      <c r="H10" s="38"/>
      <c r="I10" s="37">
        <f>データ!$O$6</f>
        <v>83.77</v>
      </c>
      <c r="J10" s="38"/>
      <c r="K10" s="38"/>
      <c r="L10" s="38"/>
      <c r="M10" s="38"/>
      <c r="N10" s="38"/>
      <c r="O10" s="65"/>
      <c r="P10" s="55">
        <f>データ!$P$6</f>
        <v>99.92</v>
      </c>
      <c r="Q10" s="55"/>
      <c r="R10" s="55"/>
      <c r="S10" s="55"/>
      <c r="T10" s="55"/>
      <c r="U10" s="55"/>
      <c r="V10" s="55"/>
      <c r="W10" s="66">
        <f>データ!$Q$6</f>
        <v>2024</v>
      </c>
      <c r="X10" s="66"/>
      <c r="Y10" s="66"/>
      <c r="Z10" s="66"/>
      <c r="AA10" s="66"/>
      <c r="AB10" s="66"/>
      <c r="AC10" s="66"/>
      <c r="AD10" s="2"/>
      <c r="AE10" s="2"/>
      <c r="AF10" s="2"/>
      <c r="AG10" s="2"/>
      <c r="AH10" s="2"/>
      <c r="AI10" s="2"/>
      <c r="AJ10" s="2"/>
      <c r="AK10" s="2"/>
      <c r="AL10" s="66">
        <f>データ!$U$6</f>
        <v>152312</v>
      </c>
      <c r="AM10" s="66"/>
      <c r="AN10" s="66"/>
      <c r="AO10" s="66"/>
      <c r="AP10" s="66"/>
      <c r="AQ10" s="66"/>
      <c r="AR10" s="66"/>
      <c r="AS10" s="66"/>
      <c r="AT10" s="37">
        <f>データ!$V$6</f>
        <v>50.39</v>
      </c>
      <c r="AU10" s="38"/>
      <c r="AV10" s="38"/>
      <c r="AW10" s="38"/>
      <c r="AX10" s="38"/>
      <c r="AY10" s="38"/>
      <c r="AZ10" s="38"/>
      <c r="BA10" s="38"/>
      <c r="BB10" s="55">
        <f>データ!$W$6</f>
        <v>3022.66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109</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22QkY4Mym51iKwTLKp4Sf8FOzRxk2v2Vrm8AWZ1JYdPOernqgNzhCFcG+XWOQYe0piqvgBKkEoQZMYdhJjKHfQ==" saltValue="KLGqut7bDj3tyMqcousEs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5">
      <c r="A6" s="15" t="s">
        <v>91</v>
      </c>
      <c r="B6" s="20">
        <f>B7</f>
        <v>2022</v>
      </c>
      <c r="C6" s="20">
        <f t="shared" ref="C6:W6" si="3">C7</f>
        <v>232106</v>
      </c>
      <c r="D6" s="20">
        <f t="shared" si="3"/>
        <v>46</v>
      </c>
      <c r="E6" s="20">
        <f t="shared" si="3"/>
        <v>1</v>
      </c>
      <c r="F6" s="20">
        <f t="shared" si="3"/>
        <v>0</v>
      </c>
      <c r="G6" s="20">
        <f t="shared" si="3"/>
        <v>1</v>
      </c>
      <c r="H6" s="20" t="str">
        <f t="shared" si="3"/>
        <v>愛知県　刈谷市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83.77</v>
      </c>
      <c r="P6" s="21">
        <f t="shared" si="3"/>
        <v>99.92</v>
      </c>
      <c r="Q6" s="21">
        <f t="shared" si="3"/>
        <v>2024</v>
      </c>
      <c r="R6" s="21">
        <f t="shared" si="3"/>
        <v>152372</v>
      </c>
      <c r="S6" s="21">
        <f t="shared" si="3"/>
        <v>50.39</v>
      </c>
      <c r="T6" s="21">
        <f t="shared" si="3"/>
        <v>3023.85</v>
      </c>
      <c r="U6" s="21">
        <f t="shared" si="3"/>
        <v>152312</v>
      </c>
      <c r="V6" s="21">
        <f t="shared" si="3"/>
        <v>50.39</v>
      </c>
      <c r="W6" s="21">
        <f t="shared" si="3"/>
        <v>3022.66</v>
      </c>
      <c r="X6" s="22">
        <f>IF(X7="",NA(),X7)</f>
        <v>106.41</v>
      </c>
      <c r="Y6" s="22">
        <f t="shared" ref="Y6:AG6" si="4">IF(Y7="",NA(),Y7)</f>
        <v>108.49</v>
      </c>
      <c r="Z6" s="22">
        <f t="shared" si="4"/>
        <v>100.36</v>
      </c>
      <c r="AA6" s="22">
        <f t="shared" si="4"/>
        <v>98.33</v>
      </c>
      <c r="AB6" s="22">
        <f t="shared" si="4"/>
        <v>96.21</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645.1</v>
      </c>
      <c r="AU6" s="22">
        <f t="shared" ref="AU6:BC6" si="6">IF(AU7="",NA(),AU7)</f>
        <v>761.6</v>
      </c>
      <c r="AV6" s="22">
        <f t="shared" si="6"/>
        <v>796.44</v>
      </c>
      <c r="AW6" s="22">
        <f t="shared" si="6"/>
        <v>717.24</v>
      </c>
      <c r="AX6" s="22">
        <f t="shared" si="6"/>
        <v>546.86</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100.91</v>
      </c>
      <c r="BF6" s="22">
        <f t="shared" ref="BF6:BN6" si="7">IF(BF7="",NA(),BF7)</f>
        <v>108.01</v>
      </c>
      <c r="BG6" s="22">
        <f t="shared" si="7"/>
        <v>127.82</v>
      </c>
      <c r="BH6" s="22">
        <f t="shared" si="7"/>
        <v>128.21</v>
      </c>
      <c r="BI6" s="22">
        <f t="shared" si="7"/>
        <v>173.28</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102.37</v>
      </c>
      <c r="BQ6" s="22">
        <f t="shared" ref="BQ6:BY6" si="8">IF(BQ7="",NA(),BQ7)</f>
        <v>104.2</v>
      </c>
      <c r="BR6" s="22">
        <f t="shared" si="8"/>
        <v>87.7</v>
      </c>
      <c r="BS6" s="22">
        <f t="shared" si="8"/>
        <v>93.25</v>
      </c>
      <c r="BT6" s="22">
        <f t="shared" si="8"/>
        <v>73.22</v>
      </c>
      <c r="BU6" s="22">
        <f t="shared" si="8"/>
        <v>104.84</v>
      </c>
      <c r="BV6" s="22">
        <f t="shared" si="8"/>
        <v>106.11</v>
      </c>
      <c r="BW6" s="22">
        <f t="shared" si="8"/>
        <v>103.75</v>
      </c>
      <c r="BX6" s="22">
        <f t="shared" si="8"/>
        <v>105.3</v>
      </c>
      <c r="BY6" s="22">
        <f t="shared" si="8"/>
        <v>99.41</v>
      </c>
      <c r="BZ6" s="21" t="str">
        <f>IF(BZ7="","",IF(BZ7="-","【-】","【"&amp;SUBSTITUTE(TEXT(BZ7,"#,##0.00"),"-","△")&amp;"】"))</f>
        <v>【97.47】</v>
      </c>
      <c r="CA6" s="22">
        <f>IF(CA7="",NA(),CA7)</f>
        <v>128.26</v>
      </c>
      <c r="CB6" s="22">
        <f t="shared" ref="CB6:CJ6" si="9">IF(CB7="",NA(),CB7)</f>
        <v>127.79</v>
      </c>
      <c r="CC6" s="22">
        <f t="shared" si="9"/>
        <v>137.09</v>
      </c>
      <c r="CD6" s="22">
        <f t="shared" si="9"/>
        <v>140.84</v>
      </c>
      <c r="CE6" s="22">
        <f t="shared" si="9"/>
        <v>145.27000000000001</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75.69</v>
      </c>
      <c r="CM6" s="22">
        <f t="shared" ref="CM6:CU6" si="10">IF(CM7="",NA(),CM7)</f>
        <v>75.72</v>
      </c>
      <c r="CN6" s="22">
        <f t="shared" si="10"/>
        <v>75.98</v>
      </c>
      <c r="CO6" s="22">
        <f t="shared" si="10"/>
        <v>75.17</v>
      </c>
      <c r="CP6" s="22">
        <f t="shared" si="10"/>
        <v>85.09</v>
      </c>
      <c r="CQ6" s="22">
        <f t="shared" si="10"/>
        <v>62.32</v>
      </c>
      <c r="CR6" s="22">
        <f t="shared" si="10"/>
        <v>61.71</v>
      </c>
      <c r="CS6" s="22">
        <f t="shared" si="10"/>
        <v>63.12</v>
      </c>
      <c r="CT6" s="22">
        <f t="shared" si="10"/>
        <v>62.57</v>
      </c>
      <c r="CU6" s="22">
        <f t="shared" si="10"/>
        <v>61.56</v>
      </c>
      <c r="CV6" s="21" t="str">
        <f>IF(CV7="","",IF(CV7="-","【-】","【"&amp;SUBSTITUTE(TEXT(CV7,"#,##0.00"),"-","△")&amp;"】"))</f>
        <v>【59.97】</v>
      </c>
      <c r="CW6" s="22">
        <f>IF(CW7="",NA(),CW7)</f>
        <v>94.5</v>
      </c>
      <c r="CX6" s="22">
        <f t="shared" ref="CX6:DF6" si="11">IF(CX7="",NA(),CX7)</f>
        <v>93.96</v>
      </c>
      <c r="CY6" s="22">
        <f t="shared" si="11"/>
        <v>94.71</v>
      </c>
      <c r="CZ6" s="22">
        <f t="shared" si="11"/>
        <v>94.39</v>
      </c>
      <c r="DA6" s="22">
        <f t="shared" si="11"/>
        <v>93.87</v>
      </c>
      <c r="DB6" s="22">
        <f t="shared" si="11"/>
        <v>90.19</v>
      </c>
      <c r="DC6" s="22">
        <f t="shared" si="11"/>
        <v>90.03</v>
      </c>
      <c r="DD6" s="22">
        <f t="shared" si="11"/>
        <v>90.09</v>
      </c>
      <c r="DE6" s="22">
        <f t="shared" si="11"/>
        <v>90.21</v>
      </c>
      <c r="DF6" s="22">
        <f t="shared" si="11"/>
        <v>90.11</v>
      </c>
      <c r="DG6" s="21" t="str">
        <f>IF(DG7="","",IF(DG7="-","【-】","【"&amp;SUBSTITUTE(TEXT(DG7,"#,##0.00"),"-","△")&amp;"】"))</f>
        <v>【89.76】</v>
      </c>
      <c r="DH6" s="22">
        <f>IF(DH7="",NA(),DH7)</f>
        <v>45.43</v>
      </c>
      <c r="DI6" s="22">
        <f t="shared" ref="DI6:DQ6" si="12">IF(DI7="",NA(),DI7)</f>
        <v>46.63</v>
      </c>
      <c r="DJ6" s="22">
        <f t="shared" si="12"/>
        <v>47.84</v>
      </c>
      <c r="DK6" s="22">
        <f t="shared" si="12"/>
        <v>48.76</v>
      </c>
      <c r="DL6" s="22">
        <f t="shared" si="12"/>
        <v>49.22</v>
      </c>
      <c r="DM6" s="22">
        <f t="shared" si="12"/>
        <v>48.86</v>
      </c>
      <c r="DN6" s="22">
        <f t="shared" si="12"/>
        <v>49.6</v>
      </c>
      <c r="DO6" s="22">
        <f t="shared" si="12"/>
        <v>50.31</v>
      </c>
      <c r="DP6" s="22">
        <f t="shared" si="12"/>
        <v>50.74</v>
      </c>
      <c r="DQ6" s="22">
        <f t="shared" si="12"/>
        <v>51.49</v>
      </c>
      <c r="DR6" s="21" t="str">
        <f>IF(DR7="","",IF(DR7="-","【-】","【"&amp;SUBSTITUTE(TEXT(DR7,"#,##0.00"),"-","△")&amp;"】"))</f>
        <v>【51.51】</v>
      </c>
      <c r="DS6" s="22">
        <f>IF(DS7="",NA(),DS7)</f>
        <v>0.69</v>
      </c>
      <c r="DT6" s="22">
        <f t="shared" ref="DT6:EB6" si="13">IF(DT7="",NA(),DT7)</f>
        <v>11.42</v>
      </c>
      <c r="DU6" s="22">
        <f t="shared" si="13"/>
        <v>8.5299999999999994</v>
      </c>
      <c r="DV6" s="22">
        <f t="shared" si="13"/>
        <v>23.5</v>
      </c>
      <c r="DW6" s="22">
        <f t="shared" si="13"/>
        <v>26.24</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0.79</v>
      </c>
      <c r="EE6" s="22">
        <f t="shared" ref="EE6:EM6" si="14">IF(EE7="",NA(),EE7)</f>
        <v>0.66</v>
      </c>
      <c r="EF6" s="22">
        <f t="shared" si="14"/>
        <v>0.53</v>
      </c>
      <c r="EG6" s="22">
        <f t="shared" si="14"/>
        <v>0.7</v>
      </c>
      <c r="EH6" s="22">
        <f t="shared" si="14"/>
        <v>0.48</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25">
      <c r="A7" s="15"/>
      <c r="B7" s="24">
        <v>2022</v>
      </c>
      <c r="C7" s="24">
        <v>232106</v>
      </c>
      <c r="D7" s="24">
        <v>46</v>
      </c>
      <c r="E7" s="24">
        <v>1</v>
      </c>
      <c r="F7" s="24">
        <v>0</v>
      </c>
      <c r="G7" s="24">
        <v>1</v>
      </c>
      <c r="H7" s="24" t="s">
        <v>92</v>
      </c>
      <c r="I7" s="24" t="s">
        <v>93</v>
      </c>
      <c r="J7" s="24" t="s">
        <v>94</v>
      </c>
      <c r="K7" s="24" t="s">
        <v>95</v>
      </c>
      <c r="L7" s="24" t="s">
        <v>96</v>
      </c>
      <c r="M7" s="24" t="s">
        <v>97</v>
      </c>
      <c r="N7" s="25" t="s">
        <v>98</v>
      </c>
      <c r="O7" s="25">
        <v>83.77</v>
      </c>
      <c r="P7" s="25">
        <v>99.92</v>
      </c>
      <c r="Q7" s="25">
        <v>2024</v>
      </c>
      <c r="R7" s="25">
        <v>152372</v>
      </c>
      <c r="S7" s="25">
        <v>50.39</v>
      </c>
      <c r="T7" s="25">
        <v>3023.85</v>
      </c>
      <c r="U7" s="25">
        <v>152312</v>
      </c>
      <c r="V7" s="25">
        <v>50.39</v>
      </c>
      <c r="W7" s="25">
        <v>3022.66</v>
      </c>
      <c r="X7" s="25">
        <v>106.41</v>
      </c>
      <c r="Y7" s="25">
        <v>108.49</v>
      </c>
      <c r="Z7" s="25">
        <v>100.36</v>
      </c>
      <c r="AA7" s="25">
        <v>98.33</v>
      </c>
      <c r="AB7" s="25">
        <v>96.21</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645.1</v>
      </c>
      <c r="AU7" s="25">
        <v>761.6</v>
      </c>
      <c r="AV7" s="25">
        <v>796.44</v>
      </c>
      <c r="AW7" s="25">
        <v>717.24</v>
      </c>
      <c r="AX7" s="25">
        <v>546.86</v>
      </c>
      <c r="AY7" s="25">
        <v>318.89</v>
      </c>
      <c r="AZ7" s="25">
        <v>309.10000000000002</v>
      </c>
      <c r="BA7" s="25">
        <v>306.08</v>
      </c>
      <c r="BB7" s="25">
        <v>306.14999999999998</v>
      </c>
      <c r="BC7" s="25">
        <v>297.54000000000002</v>
      </c>
      <c r="BD7" s="25">
        <v>252.29</v>
      </c>
      <c r="BE7" s="25">
        <v>100.91</v>
      </c>
      <c r="BF7" s="25">
        <v>108.01</v>
      </c>
      <c r="BG7" s="25">
        <v>127.82</v>
      </c>
      <c r="BH7" s="25">
        <v>128.21</v>
      </c>
      <c r="BI7" s="25">
        <v>173.28</v>
      </c>
      <c r="BJ7" s="25">
        <v>290.07</v>
      </c>
      <c r="BK7" s="25">
        <v>290.42</v>
      </c>
      <c r="BL7" s="25">
        <v>294.66000000000003</v>
      </c>
      <c r="BM7" s="25">
        <v>285.27</v>
      </c>
      <c r="BN7" s="25">
        <v>294.73</v>
      </c>
      <c r="BO7" s="25">
        <v>268.07</v>
      </c>
      <c r="BP7" s="25">
        <v>102.37</v>
      </c>
      <c r="BQ7" s="25">
        <v>104.2</v>
      </c>
      <c r="BR7" s="25">
        <v>87.7</v>
      </c>
      <c r="BS7" s="25">
        <v>93.25</v>
      </c>
      <c r="BT7" s="25">
        <v>73.22</v>
      </c>
      <c r="BU7" s="25">
        <v>104.84</v>
      </c>
      <c r="BV7" s="25">
        <v>106.11</v>
      </c>
      <c r="BW7" s="25">
        <v>103.75</v>
      </c>
      <c r="BX7" s="25">
        <v>105.3</v>
      </c>
      <c r="BY7" s="25">
        <v>99.41</v>
      </c>
      <c r="BZ7" s="25">
        <v>97.47</v>
      </c>
      <c r="CA7" s="25">
        <v>128.26</v>
      </c>
      <c r="CB7" s="25">
        <v>127.79</v>
      </c>
      <c r="CC7" s="25">
        <v>137.09</v>
      </c>
      <c r="CD7" s="25">
        <v>140.84</v>
      </c>
      <c r="CE7" s="25">
        <v>145.27000000000001</v>
      </c>
      <c r="CF7" s="25">
        <v>161.82</v>
      </c>
      <c r="CG7" s="25">
        <v>161.03</v>
      </c>
      <c r="CH7" s="25">
        <v>159.93</v>
      </c>
      <c r="CI7" s="25">
        <v>162.77000000000001</v>
      </c>
      <c r="CJ7" s="25">
        <v>170.87</v>
      </c>
      <c r="CK7" s="25">
        <v>174.75</v>
      </c>
      <c r="CL7" s="25">
        <v>75.69</v>
      </c>
      <c r="CM7" s="25">
        <v>75.72</v>
      </c>
      <c r="CN7" s="25">
        <v>75.98</v>
      </c>
      <c r="CO7" s="25">
        <v>75.17</v>
      </c>
      <c r="CP7" s="25">
        <v>85.09</v>
      </c>
      <c r="CQ7" s="25">
        <v>62.32</v>
      </c>
      <c r="CR7" s="25">
        <v>61.71</v>
      </c>
      <c r="CS7" s="25">
        <v>63.12</v>
      </c>
      <c r="CT7" s="25">
        <v>62.57</v>
      </c>
      <c r="CU7" s="25">
        <v>61.56</v>
      </c>
      <c r="CV7" s="25">
        <v>59.97</v>
      </c>
      <c r="CW7" s="25">
        <v>94.5</v>
      </c>
      <c r="CX7" s="25">
        <v>93.96</v>
      </c>
      <c r="CY7" s="25">
        <v>94.71</v>
      </c>
      <c r="CZ7" s="25">
        <v>94.39</v>
      </c>
      <c r="DA7" s="25">
        <v>93.87</v>
      </c>
      <c r="DB7" s="25">
        <v>90.19</v>
      </c>
      <c r="DC7" s="25">
        <v>90.03</v>
      </c>
      <c r="DD7" s="25">
        <v>90.09</v>
      </c>
      <c r="DE7" s="25">
        <v>90.21</v>
      </c>
      <c r="DF7" s="25">
        <v>90.11</v>
      </c>
      <c r="DG7" s="25">
        <v>89.76</v>
      </c>
      <c r="DH7" s="25">
        <v>45.43</v>
      </c>
      <c r="DI7" s="25">
        <v>46.63</v>
      </c>
      <c r="DJ7" s="25">
        <v>47.84</v>
      </c>
      <c r="DK7" s="25">
        <v>48.76</v>
      </c>
      <c r="DL7" s="25">
        <v>49.22</v>
      </c>
      <c r="DM7" s="25">
        <v>48.86</v>
      </c>
      <c r="DN7" s="25">
        <v>49.6</v>
      </c>
      <c r="DO7" s="25">
        <v>50.31</v>
      </c>
      <c r="DP7" s="25">
        <v>50.74</v>
      </c>
      <c r="DQ7" s="25">
        <v>51.49</v>
      </c>
      <c r="DR7" s="25">
        <v>51.51</v>
      </c>
      <c r="DS7" s="25">
        <v>0.69</v>
      </c>
      <c r="DT7" s="25">
        <v>11.42</v>
      </c>
      <c r="DU7" s="25">
        <v>8.5299999999999994</v>
      </c>
      <c r="DV7" s="25">
        <v>23.5</v>
      </c>
      <c r="DW7" s="25">
        <v>26.24</v>
      </c>
      <c r="DX7" s="25">
        <v>18.510000000000002</v>
      </c>
      <c r="DY7" s="25">
        <v>20.49</v>
      </c>
      <c r="DZ7" s="25">
        <v>21.34</v>
      </c>
      <c r="EA7" s="25">
        <v>23.27</v>
      </c>
      <c r="EB7" s="25">
        <v>25.18</v>
      </c>
      <c r="EC7" s="25">
        <v>23.75</v>
      </c>
      <c r="ED7" s="25">
        <v>0.79</v>
      </c>
      <c r="EE7" s="25">
        <v>0.66</v>
      </c>
      <c r="EF7" s="25">
        <v>0.53</v>
      </c>
      <c r="EG7" s="25">
        <v>0.7</v>
      </c>
      <c r="EH7" s="25">
        <v>0.48</v>
      </c>
      <c r="EI7" s="25">
        <v>0.7</v>
      </c>
      <c r="EJ7" s="25">
        <v>0.72</v>
      </c>
      <c r="EK7" s="25">
        <v>0.69</v>
      </c>
      <c r="EL7" s="25">
        <v>0.69</v>
      </c>
      <c r="EM7" s="25">
        <v>0.67</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104</v>
      </c>
    </row>
    <row r="12" spans="1:144" x14ac:dyDescent="0.25">
      <c r="B12">
        <v>1</v>
      </c>
      <c r="C12">
        <v>1</v>
      </c>
      <c r="D12">
        <v>2</v>
      </c>
      <c r="E12">
        <v>3</v>
      </c>
      <c r="F12">
        <v>4</v>
      </c>
      <c r="G12" t="s">
        <v>105</v>
      </c>
    </row>
    <row r="13" spans="1:144" x14ac:dyDescent="0.2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2023-12-05T00:55:38Z</dcterms:created>
  <dcterms:modified xsi:type="dcterms:W3CDTF">2024-02-22T06:19:02Z</dcterms:modified>
  <cp:category/>
</cp:coreProperties>
</file>