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C7D572CC-73A5-443E-A071-A9F0CB03C58A}" xr6:coauthVersionLast="47" xr6:coauthVersionMax="47" xr10:uidLastSave="{00000000-0000-0000-0000-000000000000}"/>
  <workbookProtection workbookAlgorithmName="SHA-512" workbookHashValue="s95OSvf5J2lZCEKaxJLSjmRHoitbtE6vqo/c9ENTkeFhkFaLWeh3Lix8Nurn2Luxru7+sqkA9OxAB349PcuOyA==" workbookSaltValue="9rBbrFPB/uLEaTmGSm/4RA=="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P10" i="4" s="1"/>
  <c r="O6" i="5"/>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BB10" i="4"/>
  <c r="AL10" i="4"/>
  <c r="W10" i="4"/>
  <c r="I10" i="4"/>
  <c r="BB8" i="4"/>
  <c r="AD8" i="4"/>
  <c r="W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<sst xmlns="http://schemas.openxmlformats.org/spreadsheetml/2006/main" count="228" uniqueCount="114">
  <si>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</si>
  <si>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</si>
  <si>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</si>
  <si>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</si>
  <si>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</si>
  <si>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</si>
  <si>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</si>
  <si>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</si>
  <si>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</si>
  <si>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</si>
  <si>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</si>
  <si>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</si>
  <si>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</si>
  <si>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</si>
  <si>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</si>
  <si>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</si>
  <si>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</si>
  <si>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</si>
  <si>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</si>
  <si>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</si>
  <si>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</si>
  <si>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</si>
  <si>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</si>
  <si>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</si>
  <si>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</si>
  <si>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</si>
  <si>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</si>
  <si>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</si>
  <si>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</si>
  <si>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</si>
  <si>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</si>
  <si>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</si>
  <si>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</si>
  <si>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</si>
  <si>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</si>
  <si>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</si>
  <si>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</si>
  <si>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</si>
  <si>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</si>
  <si>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</si>
  <si>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</si>
  <si>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</si>
  <si>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</si>
  <si>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</si>
  <si>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</si>
  <si>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</si>
  <si>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</si>
  <si>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</si>
  <si>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</si>
  <si>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</si>
  <si>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</si>
  <si>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</si>
  <si>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</si>
  <si>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</si>
  <si>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</si>
  <si>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</si>
  <si>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</si>
  <si>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</si>
  <si>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</si>
  <si>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</si>
  <si>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</si>
  <si>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</si>
  <si>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</si>
  <si>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</si>
  <si>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</si>
  <si>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</si>
  <si>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</si>
  <si>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</si>
  <si>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</si>
  <si>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</si>
  <si>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</si>
  <si>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</si>
  <si>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</si>
  <si>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</si>
  <si>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</si>
  <si>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</si>
  <si>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</si>
  <si>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</si>
  <si>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</si>
  <si>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</si>
  <si>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</si>
  <si>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</si>
  <si>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</si>
  <si>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</si>
  <si>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</si>
  <si>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</si>
  <si>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</si>
  <si>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</si>
  <si>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</si>
  <si>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</si>
  <si>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</si>
  <si>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</si>
  <si>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豊田市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</si>
  <si>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</si>
  <si>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</si>
  <si>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</si>
  <si>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</si>
  <si>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</si>
  <si>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</si>
  <si>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</si>
  <si>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</si>
  <si>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</si>
  <si>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</si>
  <si>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</si>
  <si>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</si>
  <si>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</si>
  <si>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</si>
  <si>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</si>
  <si>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</si>
  <si>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</si>
  <si>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</si>
  <si>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①経常収支比率は、１００％以上を維持しているが、人口減少等に伴う給水収益の減少や電気代の高騰による動力費の増加により比率は低下した。また、本市の水道事業は簡易水道事業の統合を進めてきたことから給水区域が広大で施設数が多く、管路延長も非常に長いという特徴があるため、維持管理費や減価償却費等が多く必要であり、類似団体平均値と比較して低い水準となっている。
　③流動比率は、１００％を超えており、短期的な債務に対する支払能力に問題はない。
　④企業債残高対給水収益比率は、企業債の新たな借入額を抑制していることから、類似団体平均値と比較して低い水準となっている。
　⑤料金回収率は、類似団体平均値と比較して低い水準で推移している。これは、給水費用を給水収益だけでなく一般会計からの繰入により補う収益構造によるものである。
　⑥給水原価は、類似団体平均値と比較して高い水準で推移している。これは、維持管理費等が類似団体よりも多く必要となる本市の特徴によるものである。
　⑦施設利用率は、類似団体平均値よりは高く、適正規模の配水能力を有している。
　⑧有収率は、山間部での凍結防止等のための管末放水が多く、類似団体平均値と比較してやや低い水準にある。</t>
    <rPh sb="2" eb="8">
      <t>ケイジョウシュウシヒリツ</t>
    </rPh>
    <rPh sb="14" eb="16">
      <t>イジョウ</t>
    </rPh>
    <rPh sb="17" eb="19">
      <t>イジ</t>
    </rPh>
    <rPh sb="25" eb="29">
      <t>ジンコウゲンショウ</t>
    </rPh>
    <rPh sb="29" eb="30">
      <t>トウ</t>
    </rPh>
    <rPh sb="31" eb="32">
      <t>トモナ</t>
    </rPh>
    <rPh sb="33" eb="37">
      <t>キュウスイシュウエキ</t>
    </rPh>
    <rPh sb="38" eb="40">
      <t>ゲンショウ</t>
    </rPh>
    <rPh sb="41" eb="44">
      <t>デンキダイ</t>
    </rPh>
    <rPh sb="45" eb="47">
      <t>コウトウ</t>
    </rPh>
    <rPh sb="50" eb="53">
      <t>ドウリョクヒ</t>
    </rPh>
    <rPh sb="54" eb="56">
      <t>ゾウカ</t>
    </rPh>
    <rPh sb="62" eb="64">
      <t>テイカ</t>
    </rPh>
    <rPh sb="70" eb="72">
      <t>ホンシ</t>
    </rPh>
    <rPh sb="73" eb="77">
      <t>スイドウジギョウ</t>
    </rPh>
    <rPh sb="78" eb="84">
      <t>カンイスイドウジギョウ</t>
    </rPh>
    <rPh sb="85" eb="87">
      <t>トウゴウ</t>
    </rPh>
    <rPh sb="88" eb="89">
      <t>スス</t>
    </rPh>
    <rPh sb="97" eb="101">
      <t>キュウスイクイキ</t>
    </rPh>
    <rPh sb="102" eb="104">
      <t>コウダイ</t>
    </rPh>
    <rPh sb="105" eb="107">
      <t>シセツ</t>
    </rPh>
    <rPh sb="107" eb="108">
      <t>スウ</t>
    </rPh>
    <rPh sb="109" eb="110">
      <t>オオ</t>
    </rPh>
    <rPh sb="112" eb="114">
      <t>カンロ</t>
    </rPh>
    <rPh sb="114" eb="116">
      <t>エンチョウ</t>
    </rPh>
    <rPh sb="117" eb="119">
      <t>ヒジョウ</t>
    </rPh>
    <rPh sb="120" eb="121">
      <t>ナガ</t>
    </rPh>
    <rPh sb="125" eb="127">
      <t>トクチョウ</t>
    </rPh>
    <rPh sb="139" eb="144">
      <t>ゲンカショウキャクヒ</t>
    </rPh>
    <rPh sb="144" eb="145">
      <t>トウ</t>
    </rPh>
    <rPh sb="146" eb="147">
      <t>オオ</t>
    </rPh>
    <rPh sb="148" eb="150">
      <t>ヒツヨウ</t>
    </rPh>
    <rPh sb="160" eb="161">
      <t>アタイ</t>
    </rPh>
    <rPh sb="166" eb="167">
      <t>ヒク</t>
    </rPh>
    <rPh sb="168" eb="170">
      <t>スイジュン</t>
    </rPh>
    <rPh sb="192" eb="193">
      <t>コ</t>
    </rPh>
    <rPh sb="213" eb="215">
      <t>モンダイ</t>
    </rPh>
    <rPh sb="259" eb="266">
      <t>ルイジダンタイヘイキンチ</t>
    </rPh>
    <rPh sb="267" eb="269">
      <t>ヒカク</t>
    </rPh>
    <rPh sb="271" eb="272">
      <t>ヒク</t>
    </rPh>
    <rPh sb="273" eb="275">
      <t>スイジュン</t>
    </rPh>
    <rPh sb="286" eb="288">
      <t>リョウキン</t>
    </rPh>
    <rPh sb="288" eb="291">
      <t>カイシュウリツ</t>
    </rPh>
    <rPh sb="293" eb="300">
      <t>ルイジダンタイヘイキンチ</t>
    </rPh>
    <rPh sb="301" eb="303">
      <t>ヒカク</t>
    </rPh>
    <rPh sb="305" eb="306">
      <t>ヒク</t>
    </rPh>
    <rPh sb="307" eb="309">
      <t>スイジュン</t>
    </rPh>
    <rPh sb="310" eb="312">
      <t>スイイ</t>
    </rPh>
    <rPh sb="321" eb="325">
      <t>キュウスイヒヨウ</t>
    </rPh>
    <rPh sb="326" eb="330">
      <t>キュウスイシュウエキ</t>
    </rPh>
    <rPh sb="335" eb="339">
      <t>イッパンカイケイ</t>
    </rPh>
    <rPh sb="342" eb="344">
      <t>クリイレ</t>
    </rPh>
    <rPh sb="347" eb="348">
      <t>オギナ</t>
    </rPh>
    <rPh sb="349" eb="353">
      <t>シュウエキコウゾウ</t>
    </rPh>
    <rPh sb="366" eb="370">
      <t>キュウスイゲンカ</t>
    </rPh>
    <rPh sb="372" eb="376">
      <t>ルイジダンタイ</t>
    </rPh>
    <rPh sb="376" eb="379">
      <t>ヘイキンチ</t>
    </rPh>
    <rPh sb="380" eb="382">
      <t>ヒカク</t>
    </rPh>
    <rPh sb="384" eb="385">
      <t>タカ</t>
    </rPh>
    <rPh sb="386" eb="388">
      <t>スイジュン</t>
    </rPh>
    <rPh sb="389" eb="391">
      <t>スイイ</t>
    </rPh>
    <rPh sb="400" eb="405">
      <t>イジカンリヒ</t>
    </rPh>
    <rPh sb="405" eb="406">
      <t>トウ</t>
    </rPh>
    <rPh sb="407" eb="409">
      <t>ルイジ</t>
    </rPh>
    <rPh sb="409" eb="411">
      <t>ダンタイ</t>
    </rPh>
    <rPh sb="414" eb="415">
      <t>オオ</t>
    </rPh>
    <rPh sb="416" eb="418">
      <t>ヒツヨウ</t>
    </rPh>
    <rPh sb="421" eb="423">
      <t>ホンシ</t>
    </rPh>
    <rPh sb="424" eb="426">
      <t>トクチョウ</t>
    </rPh>
    <rPh sb="479" eb="482">
      <t>ユウシュウリツ</t>
    </rPh>
    <rPh sb="484" eb="487">
      <t>サンカンブ</t>
    </rPh>
    <rPh sb="489" eb="491">
      <t>トウケツ</t>
    </rPh>
    <rPh sb="491" eb="494">
      <t>ボウシトウ</t>
    </rPh>
    <rPh sb="498" eb="500">
      <t>カンマツ</t>
    </rPh>
    <rPh sb="500" eb="502">
      <t>ホウスイ</t>
    </rPh>
    <rPh sb="503" eb="504">
      <t>オオ</t>
    </rPh>
    <rPh sb="506" eb="513">
      <t>ルイジダンタイヘイキンチ</t>
    </rPh>
    <rPh sb="514" eb="516">
      <t>ヒカク</t>
    </rPh>
    <rPh sb="520" eb="521">
      <t>ヒク</t>
    </rPh>
    <rPh sb="522" eb="524">
      <t>スイジュン</t>
    </rPh>
    <phoneticPr fontId="4"/>
  </si>
  <si>
    <r>
      <rPr>
        <sz val="10"/>
        <rFont val="ＭＳ ゴシック"/>
        <family val="3"/>
        <charset val="128"/>
      </rPr>
      <t>　①有形固定資産減価償却率及び②管路経年化率は、類似団体と同様に上昇傾向にあるが、平均値より低い水準にあり、類似団体よりも老朽化は進んでおらず良好な状態にあると考えられる。</t>
    </r>
    <r>
      <rPr>
        <sz val="10"/>
        <color rgb="FFFF0000"/>
        <rFont val="ＭＳ ゴシック"/>
        <family val="3"/>
        <charset val="128"/>
      </rPr>
      <t xml:space="preserve">
</t>
    </r>
    <r>
      <rPr>
        <sz val="10"/>
        <rFont val="ＭＳ ゴシック"/>
        <family val="3"/>
        <charset val="128"/>
      </rPr>
      <t>　③管路更新率は低下傾向にありますが、水道ストックマネジメント計画に基づき更新費用の平準化を行いながら管路整備を継続しており、類似団体平均値と比較して概ね同等の水準で推移している。</t>
    </r>
    <rPh sb="13" eb="14">
      <t>オヨ</t>
    </rPh>
    <rPh sb="16" eb="18">
      <t>カンロ</t>
    </rPh>
    <rPh sb="18" eb="21">
      <t>ケイネンカ</t>
    </rPh>
    <rPh sb="21" eb="22">
      <t>リツ</t>
    </rPh>
    <rPh sb="24" eb="28">
      <t>ルイジダンタイ</t>
    </rPh>
    <rPh sb="29" eb="31">
      <t>ドウヨウ</t>
    </rPh>
    <rPh sb="32" eb="36">
      <t>ジョウショウケイコウ</t>
    </rPh>
    <rPh sb="41" eb="44">
      <t>ヘイキンチ</t>
    </rPh>
    <rPh sb="46" eb="47">
      <t>ヒク</t>
    </rPh>
    <rPh sb="48" eb="50">
      <t>スイジュン</t>
    </rPh>
    <rPh sb="54" eb="58">
      <t>ルイジダンタイ</t>
    </rPh>
    <rPh sb="61" eb="64">
      <t>ロウキュウカ</t>
    </rPh>
    <rPh sb="65" eb="66">
      <t>スス</t>
    </rPh>
    <rPh sb="71" eb="73">
      <t>リョウコウ</t>
    </rPh>
    <rPh sb="74" eb="76">
      <t>ジョウタイ</t>
    </rPh>
    <rPh sb="80" eb="81">
      <t>カンガ</t>
    </rPh>
    <rPh sb="125" eb="127">
      <t>コウシン</t>
    </rPh>
    <rPh sb="127" eb="129">
      <t>ヒヨウ</t>
    </rPh>
    <rPh sb="130" eb="133">
      <t>ヘイジュンカ</t>
    </rPh>
    <rPh sb="134" eb="135">
      <t>オコナ</t>
    </rPh>
    <rPh sb="139" eb="141">
      <t>カンロ</t>
    </rPh>
    <rPh sb="141" eb="143">
      <t>セイビ</t>
    </rPh>
    <rPh sb="144" eb="146">
      <t>ケイゾク</t>
    </rPh>
    <rPh sb="151" eb="158">
      <t>ルイジダンタイヘイキンチ</t>
    </rPh>
    <rPh sb="159" eb="161">
      <t>ヒカク</t>
    </rPh>
    <rPh sb="163" eb="164">
      <t>オオム</t>
    </rPh>
    <rPh sb="165" eb="167">
      <t>ドウトウ</t>
    </rPh>
    <rPh sb="168" eb="170">
      <t>スイジュン</t>
    </rPh>
    <rPh sb="171" eb="173">
      <t>スイイ</t>
    </rPh>
    <phoneticPr fontId="4"/>
  </si>
  <si>
    <r>
      <rPr>
        <sz val="9.5"/>
        <rFont val="ＭＳ ゴシック"/>
        <family val="3"/>
        <charset val="128"/>
      </rPr>
      <t>　経営の健全性・効率性については、経常収支比率は１００％以上で推移しており、健全な財務状況にである。しかし、水需要の減少に加えて、物価上昇による維持管理費の増加など、外的要因に大きく影響を受け、厳しい経営状況が続くことが想定される。
　老朽化対策については、着実に実施しているが、老朽化した施設や管路は年々増加している。今後も引き続き、水道ストックマネジメント計画に基づいて、安全性と経済性を勘案した効果的な施設更新を推進していく必要がある。
　また、老朽化対策だけでなく地震災害時においても水道水を供給できるよう計画的に水道施設の耐震対策と応急給水施設の整備などを推進していく必要がある。</t>
    </r>
    <r>
      <rPr>
        <sz val="9.5"/>
        <color rgb="FFFF0000"/>
        <rFont val="ＭＳ ゴシック"/>
        <family val="3"/>
        <charset val="128"/>
      </rPr>
      <t xml:space="preserve">
</t>
    </r>
    <r>
      <rPr>
        <sz val="9.5"/>
        <color theme="1"/>
        <rFont val="ＭＳ ゴシック"/>
        <family val="3"/>
        <charset val="128"/>
      </rPr>
      <t>　こうした老朽化対策や災害対策を計画的に推進し、水道水の安定供給を継続するため、令和６年４月から水道料金が増額改定されるが、広域化・共同化の取組や配水区域の再編などの経営効率化を図り、水道事業経営の更なる安定化に取り組む必要がある。</t>
    </r>
    <rPh sb="1" eb="3">
      <t>ケイエイ</t>
    </rPh>
    <rPh sb="4" eb="7">
      <t>ケンゼンセイ</t>
    </rPh>
    <rPh sb="8" eb="11">
      <t>コウリツセイ</t>
    </rPh>
    <rPh sb="17" eb="23">
      <t>ケイジョウシュウシヒリツ</t>
    </rPh>
    <rPh sb="28" eb="30">
      <t>イジョウ</t>
    </rPh>
    <rPh sb="31" eb="33">
      <t>スイイ</t>
    </rPh>
    <rPh sb="38" eb="40">
      <t>ケンゼン</t>
    </rPh>
    <rPh sb="41" eb="45">
      <t>ザイムジョウキョウ</t>
    </rPh>
    <rPh sb="54" eb="57">
      <t>ミズジュヨウ</t>
    </rPh>
    <rPh sb="58" eb="60">
      <t>ゲンショウ</t>
    </rPh>
    <rPh sb="61" eb="62">
      <t>クワ</t>
    </rPh>
    <rPh sb="65" eb="69">
      <t>ブッカジョウショウ</t>
    </rPh>
    <rPh sb="72" eb="77">
      <t>イジカンリヒ</t>
    </rPh>
    <rPh sb="78" eb="80">
      <t>ゾウカ</t>
    </rPh>
    <rPh sb="83" eb="85">
      <t>ガイテキ</t>
    </rPh>
    <rPh sb="85" eb="87">
      <t>ヨウイン</t>
    </rPh>
    <rPh sb="88" eb="89">
      <t>オオ</t>
    </rPh>
    <rPh sb="91" eb="93">
      <t>エイキョウ</t>
    </rPh>
    <rPh sb="94" eb="95">
      <t>ウ</t>
    </rPh>
    <rPh sb="97" eb="98">
      <t>キビ</t>
    </rPh>
    <rPh sb="100" eb="102">
      <t>ケイエイ</t>
    </rPh>
    <rPh sb="102" eb="104">
      <t>ジョウキョウ</t>
    </rPh>
    <rPh sb="105" eb="106">
      <t>ツヅ</t>
    </rPh>
    <rPh sb="110" eb="112">
      <t>ソウテイ</t>
    </rPh>
    <rPh sb="118" eb="123">
      <t>ロウキュウカタイサク</t>
    </rPh>
    <rPh sb="129" eb="131">
      <t>チャクジツ</t>
    </rPh>
    <rPh sb="132" eb="134">
      <t>ジッシ</t>
    </rPh>
    <rPh sb="140" eb="143">
      <t>ロウキュウカ</t>
    </rPh>
    <rPh sb="145" eb="147">
      <t>シセツ</t>
    </rPh>
    <rPh sb="148" eb="150">
      <t>カンロ</t>
    </rPh>
    <rPh sb="151" eb="153">
      <t>ネンネン</t>
    </rPh>
    <rPh sb="153" eb="155">
      <t>ゾウカ</t>
    </rPh>
    <rPh sb="160" eb="162">
      <t>コンゴ</t>
    </rPh>
    <rPh sb="163" eb="164">
      <t>ヒ</t>
    </rPh>
    <rPh sb="165" eb="166">
      <t>ツヅ</t>
    </rPh>
    <rPh sb="168" eb="170">
      <t>スイドウ</t>
    </rPh>
    <rPh sb="180" eb="182">
      <t>ケイカク</t>
    </rPh>
    <rPh sb="183" eb="184">
      <t>モト</t>
    </rPh>
    <rPh sb="188" eb="191">
      <t>アンゼンセイ</t>
    </rPh>
    <rPh sb="192" eb="195">
      <t>ケイザイセイ</t>
    </rPh>
    <rPh sb="196" eb="198">
      <t>カンアン</t>
    </rPh>
    <rPh sb="200" eb="203">
      <t>コウカテキ</t>
    </rPh>
    <rPh sb="204" eb="206">
      <t>シセツ</t>
    </rPh>
    <rPh sb="206" eb="208">
      <t>コウシン</t>
    </rPh>
    <rPh sb="209" eb="211">
      <t>スイシン</t>
    </rPh>
    <rPh sb="215" eb="217">
      <t>ヒツヨウ</t>
    </rPh>
    <rPh sb="226" eb="229">
      <t>ロウキュウカ</t>
    </rPh>
    <rPh sb="229" eb="231">
      <t>タイサク</t>
    </rPh>
    <rPh sb="257" eb="260">
      <t>ケイカクテキ</t>
    </rPh>
    <rPh sb="301" eb="306">
      <t>ロウキュウカタイサク</t>
    </rPh>
    <rPh sb="307" eb="311">
      <t>サイガイタイサク</t>
    </rPh>
    <rPh sb="312" eb="315">
      <t>ケイカクテキ</t>
    </rPh>
    <rPh sb="316" eb="318">
      <t>スイシン</t>
    </rPh>
    <rPh sb="320" eb="323">
      <t>スイドウスイ</t>
    </rPh>
    <rPh sb="324" eb="326">
      <t>アンテイ</t>
    </rPh>
    <rPh sb="326" eb="328">
      <t>キョウキュウ</t>
    </rPh>
    <rPh sb="329" eb="331">
      <t>ケイゾク</t>
    </rPh>
    <rPh sb="336" eb="338">
      <t>レイワ</t>
    </rPh>
    <rPh sb="339" eb="340">
      <t>ネン</t>
    </rPh>
    <rPh sb="341" eb="342">
      <t>ガツ</t>
    </rPh>
    <rPh sb="344" eb="348">
      <t>スイドウリョウキン</t>
    </rPh>
    <rPh sb="349" eb="351">
      <t>ゾウガク</t>
    </rPh>
    <rPh sb="351" eb="353">
      <t>カイテイ</t>
    </rPh>
    <rPh sb="358" eb="361">
      <t>コウイキカ</t>
    </rPh>
    <rPh sb="362" eb="365">
      <t>キョウドウカ</t>
    </rPh>
    <rPh sb="366" eb="368">
      <t>トリクミ</t>
    </rPh>
    <rPh sb="369" eb="373">
      <t>ハイスイクイキ</t>
    </rPh>
    <rPh sb="374" eb="376">
      <t>サイヘン</t>
    </rPh>
    <rPh sb="379" eb="381">
      <t>ケイエイ</t>
    </rPh>
    <rPh sb="381" eb="384">
      <t>コウリツカ</t>
    </rPh>
    <rPh sb="385" eb="386">
      <t>ハカ</t>
    </rPh>
    <rPh sb="388" eb="390">
      <t>スイドウ</t>
    </rPh>
    <rPh sb="390" eb="392">
      <t>ジギョウ</t>
    </rPh>
    <rPh sb="392" eb="394">
      <t>ケイエイ</t>
    </rPh>
    <rPh sb="395" eb="396">
      <t>サラ</t>
    </rPh>
    <rPh sb="398" eb="401">
      <t>アンテイカ</t>
    </rPh>
    <rPh sb="402" eb="403">
      <t>ト</t>
    </rPh>
    <rPh sb="404" eb="405">
      <t>ク</t>
    </rPh>
    <rPh sb="406" eb="4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</si>
</sst>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10"/>
      <color rgb="FFFF0000"/>
      <name val="ＭＳ ゴシック"/>
      <family val="3"/>
      <charset val="128"/>
    </font>
    <font>
      <sz val="10"/>
      <color theme="1"/>
      <name val="ＭＳ ゴシック"/>
      <family val="3"/>
      <charset val="128"/>
    </font>
    <font>
      <sz val="9.5"/>
      <name val="ＭＳ ゴシック"/>
      <family val="3"/>
      <charset val="128"/>
    </font>
    <font>
      <sz val="9.5"/>
      <color theme="1"/>
      <name val="ＭＳ ゴシック"/>
      <family val="3"/>
      <charset val="128"/>
    </font>
    <font>
      <sz val="9.5"/>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20" fillId="0" borderId="9"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9" fillId="0" borderId="9"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1.1100000000000001</c:v>
                </c:pt>
                <c:pt idx="1">
                  <c:v>1.08</c:v>
                </c:pt>
                <c:pt idx="2">
                  <c:v>0.99</c:v>
                </c:pt>
                <c:pt idx="3">
                  <c:v>0.94</c:v>
                </c:pt>
                <c:pt idx="4">
                  <c:v>0.67</c:v>
                </c:pt>
              </c:numCache>
            </c:numRef>
          </c:val>
          <c:extLst>
            <c:ext xmlns:c16="http://schemas.microsoft.com/office/drawing/2014/chart" uri="{C3380CC4-5D6E-409C-BE32-E72D297353CC}">
              <c16:uniqueId val="{00000000-4001-4232-BC01-BC339F16359F}"/>
            </c:ext>
          </c:extLst>
        </c:ser>
        <c:dLbls>
          <c:showLegendKey val="0"/>
          <c:showVal val="0"/>
          <c:showCatName val="0"/>
          <c:showSerName val="0"/>
          <c:showPercent val="0"/>
          <c:showBubbleSize val="0"/>
        </c:dLbls>
        <c:gapWidth val="150"/>
        <c:axId val="505483664"/>
        <c:axId val="50548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4001-4232-BC01-BC339F16359F}"/>
            </c:ext>
          </c:extLst>
        </c:ser>
        <c:dLbls>
          <c:showLegendKey val="0"/>
          <c:showVal val="0"/>
          <c:showCatName val="0"/>
          <c:showSerName val="0"/>
          <c:showPercent val="0"/>
          <c:showBubbleSize val="0"/>
        </c:dLbls>
        <c:marker val="1"/>
        <c:smooth val="0"/>
        <c:axId val="505483664"/>
        <c:axId val="505484840"/>
      </c:lineChart>
      <c:dateAx>
        <c:axId val="505483664"/>
        <c:scaling>
          <c:orientation val="minMax"/>
        </c:scaling>
        <c:delete val="1"/>
        <c:axPos val="b"/>
        <c:numFmt formatCode="&quot;H&quot;yy" sourceLinked="1"/>
        <c:majorTickMark val="none"/>
        <c:minorTickMark val="none"/>
        <c:tickLblPos val="none"/>
        <c:crossAx val="505484840"/>
        <c:crosses val="autoZero"/>
        <c:auto val="1"/>
        <c:lblOffset val="100"/>
        <c:baseTimeUnit val="years"/>
      </c:dateAx>
      <c:valAx>
        <c:axId val="50548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48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70.58</c:v>
                </c:pt>
                <c:pt idx="1">
                  <c:v>70.739999999999995</c:v>
                </c:pt>
                <c:pt idx="2">
                  <c:v>71.17</c:v>
                </c:pt>
                <c:pt idx="3">
                  <c:v>69.88</c:v>
                </c:pt>
                <c:pt idx="4">
                  <c:v>68.88</c:v>
                </c:pt>
              </c:numCache>
            </c:numRef>
          </c:val>
          <c:extLst>
            <c:ext xmlns:c16="http://schemas.microsoft.com/office/drawing/2014/chart" uri="{C3380CC4-5D6E-409C-BE32-E72D297353CC}">
              <c16:uniqueId val="{00000000-FC7E-465E-96F4-5AD2F6656FA9}"/>
            </c:ext>
          </c:extLst>
        </c:ser>
        <c:dLbls>
          <c:showLegendKey val="0"/>
          <c:showVal val="0"/>
          <c:showCatName val="0"/>
          <c:showSerName val="0"/>
          <c:showPercent val="0"/>
          <c:showBubbleSize val="0"/>
        </c:dLbls>
        <c:gapWidth val="150"/>
        <c:axId val="377236304"/>
        <c:axId val="37723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FC7E-465E-96F4-5AD2F6656FA9}"/>
            </c:ext>
          </c:extLst>
        </c:ser>
        <c:dLbls>
          <c:showLegendKey val="0"/>
          <c:showVal val="0"/>
          <c:showCatName val="0"/>
          <c:showSerName val="0"/>
          <c:showPercent val="0"/>
          <c:showBubbleSize val="0"/>
        </c:dLbls>
        <c:marker val="1"/>
        <c:smooth val="0"/>
        <c:axId val="377236304"/>
        <c:axId val="377234344"/>
      </c:lineChart>
      <c:dateAx>
        <c:axId val="377236304"/>
        <c:scaling>
          <c:orientation val="minMax"/>
        </c:scaling>
        <c:delete val="1"/>
        <c:axPos val="b"/>
        <c:numFmt formatCode="&quot;H&quot;yy" sourceLinked="1"/>
        <c:majorTickMark val="none"/>
        <c:minorTickMark val="none"/>
        <c:tickLblPos val="none"/>
        <c:crossAx val="377234344"/>
        <c:crosses val="autoZero"/>
        <c:auto val="1"/>
        <c:lblOffset val="100"/>
        <c:baseTimeUnit val="years"/>
      </c:dateAx>
      <c:valAx>
        <c:axId val="37723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23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89.83</c:v>
                </c:pt>
                <c:pt idx="1">
                  <c:v>89.06</c:v>
                </c:pt>
                <c:pt idx="2">
                  <c:v>89.54</c:v>
                </c:pt>
                <c:pt idx="3">
                  <c:v>89.74</c:v>
                </c:pt>
                <c:pt idx="4">
                  <c:v>89.59</c:v>
                </c:pt>
              </c:numCache>
            </c:numRef>
          </c:val>
          <c:extLst>
            <c:ext xmlns:c16="http://schemas.microsoft.com/office/drawing/2014/chart" uri="{C3380CC4-5D6E-409C-BE32-E72D297353CC}">
              <c16:uniqueId val="{00000000-067B-420E-B4D5-26BE3653D2AD}"/>
            </c:ext>
          </c:extLst>
        </c:ser>
        <c:dLbls>
          <c:showLegendKey val="0"/>
          <c:showVal val="0"/>
          <c:showCatName val="0"/>
          <c:showSerName val="0"/>
          <c:showPercent val="0"/>
          <c:showBubbleSize val="0"/>
        </c:dLbls>
        <c:gapWidth val="150"/>
        <c:axId val="377231600"/>
        <c:axId val="37723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067B-420E-B4D5-26BE3653D2AD}"/>
            </c:ext>
          </c:extLst>
        </c:ser>
        <c:dLbls>
          <c:showLegendKey val="0"/>
          <c:showVal val="0"/>
          <c:showCatName val="0"/>
          <c:showSerName val="0"/>
          <c:showPercent val="0"/>
          <c:showBubbleSize val="0"/>
        </c:dLbls>
        <c:marker val="1"/>
        <c:smooth val="0"/>
        <c:axId val="377231600"/>
        <c:axId val="377235128"/>
      </c:lineChart>
      <c:dateAx>
        <c:axId val="377231600"/>
        <c:scaling>
          <c:orientation val="minMax"/>
        </c:scaling>
        <c:delete val="1"/>
        <c:axPos val="b"/>
        <c:numFmt formatCode="&quot;H&quot;yy" sourceLinked="1"/>
        <c:majorTickMark val="none"/>
        <c:minorTickMark val="none"/>
        <c:tickLblPos val="none"/>
        <c:crossAx val="377235128"/>
        <c:crosses val="autoZero"/>
        <c:auto val="1"/>
        <c:lblOffset val="100"/>
        <c:baseTimeUnit val="years"/>
      </c:dateAx>
      <c:valAx>
        <c:axId val="37723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23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104.07</c:v>
                </c:pt>
                <c:pt idx="1">
                  <c:v>104.99</c:v>
                </c:pt>
                <c:pt idx="2">
                  <c:v>105.32</c:v>
                </c:pt>
                <c:pt idx="3">
                  <c:v>104.14</c:v>
                </c:pt>
                <c:pt idx="4">
                  <c:v>102.03</c:v>
                </c:pt>
              </c:numCache>
            </c:numRef>
          </c:val>
          <c:extLst>
            <c:ext xmlns:c16="http://schemas.microsoft.com/office/drawing/2014/chart" uri="{C3380CC4-5D6E-409C-BE32-E72D297353CC}">
              <c16:uniqueId val="{00000000-EDAC-41AE-A7FD-9D7B2448D221}"/>
            </c:ext>
          </c:extLst>
        </c:ser>
        <c:dLbls>
          <c:showLegendKey val="0"/>
          <c:showVal val="0"/>
          <c:showCatName val="0"/>
          <c:showSerName val="0"/>
          <c:showPercent val="0"/>
          <c:showBubbleSize val="0"/>
        </c:dLbls>
        <c:gapWidth val="150"/>
        <c:axId val="475009280"/>
        <c:axId val="475007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EDAC-41AE-A7FD-9D7B2448D221}"/>
            </c:ext>
          </c:extLst>
        </c:ser>
        <c:dLbls>
          <c:showLegendKey val="0"/>
          <c:showVal val="0"/>
          <c:showCatName val="0"/>
          <c:showSerName val="0"/>
          <c:showPercent val="0"/>
          <c:showBubbleSize val="0"/>
        </c:dLbls>
        <c:marker val="1"/>
        <c:smooth val="0"/>
        <c:axId val="475009280"/>
        <c:axId val="475007320"/>
      </c:lineChart>
      <c:dateAx>
        <c:axId val="475009280"/>
        <c:scaling>
          <c:orientation val="minMax"/>
        </c:scaling>
        <c:delete val="1"/>
        <c:axPos val="b"/>
        <c:numFmt formatCode="&quot;H&quot;yy" sourceLinked="1"/>
        <c:majorTickMark val="none"/>
        <c:minorTickMark val="none"/>
        <c:tickLblPos val="none"/>
        <c:crossAx val="475007320"/>
        <c:crosses val="autoZero"/>
        <c:auto val="1"/>
        <c:lblOffset val="100"/>
        <c:baseTimeUnit val="years"/>
      </c:dateAx>
      <c:valAx>
        <c:axId val="475007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500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44.14</c:v>
                </c:pt>
                <c:pt idx="1">
                  <c:v>45.2</c:v>
                </c:pt>
                <c:pt idx="2">
                  <c:v>46.41</c:v>
                </c:pt>
                <c:pt idx="3">
                  <c:v>47.19</c:v>
                </c:pt>
                <c:pt idx="4">
                  <c:v>48.37</c:v>
                </c:pt>
              </c:numCache>
            </c:numRef>
          </c:val>
          <c:extLst>
            <c:ext xmlns:c16="http://schemas.microsoft.com/office/drawing/2014/chart" uri="{C3380CC4-5D6E-409C-BE32-E72D297353CC}">
              <c16:uniqueId val="{00000000-D5D5-4CD9-9A22-73F119F0A9B7}"/>
            </c:ext>
          </c:extLst>
        </c:ser>
        <c:dLbls>
          <c:showLegendKey val="0"/>
          <c:showVal val="0"/>
          <c:showCatName val="0"/>
          <c:showSerName val="0"/>
          <c:showPercent val="0"/>
          <c:showBubbleSize val="0"/>
        </c:dLbls>
        <c:gapWidth val="150"/>
        <c:axId val="475010456"/>
        <c:axId val="47501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D5D5-4CD9-9A22-73F119F0A9B7}"/>
            </c:ext>
          </c:extLst>
        </c:ser>
        <c:dLbls>
          <c:showLegendKey val="0"/>
          <c:showVal val="0"/>
          <c:showCatName val="0"/>
          <c:showSerName val="0"/>
          <c:showPercent val="0"/>
          <c:showBubbleSize val="0"/>
        </c:dLbls>
        <c:marker val="1"/>
        <c:smooth val="0"/>
        <c:axId val="475010456"/>
        <c:axId val="475012416"/>
      </c:lineChart>
      <c:dateAx>
        <c:axId val="475010456"/>
        <c:scaling>
          <c:orientation val="minMax"/>
        </c:scaling>
        <c:delete val="1"/>
        <c:axPos val="b"/>
        <c:numFmt formatCode="&quot;H&quot;yy" sourceLinked="1"/>
        <c:majorTickMark val="none"/>
        <c:minorTickMark val="none"/>
        <c:tickLblPos val="none"/>
        <c:crossAx val="475012416"/>
        <c:crosses val="autoZero"/>
        <c:auto val="1"/>
        <c:lblOffset val="100"/>
        <c:baseTimeUnit val="years"/>
      </c:dateAx>
      <c:valAx>
        <c:axId val="4750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01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11.33</c:v>
                </c:pt>
                <c:pt idx="1">
                  <c:v>13.07</c:v>
                </c:pt>
                <c:pt idx="2">
                  <c:v>13.16</c:v>
                </c:pt>
                <c:pt idx="3">
                  <c:v>14.85</c:v>
                </c:pt>
                <c:pt idx="4">
                  <c:v>16.760000000000002</c:v>
                </c:pt>
              </c:numCache>
            </c:numRef>
          </c:val>
          <c:extLst>
            <c:ext xmlns:c16="http://schemas.microsoft.com/office/drawing/2014/chart" uri="{C3380CC4-5D6E-409C-BE32-E72D297353CC}">
              <c16:uniqueId val="{00000000-2378-4300-BF29-7F1C9DB418D5}"/>
            </c:ext>
          </c:extLst>
        </c:ser>
        <c:dLbls>
          <c:showLegendKey val="0"/>
          <c:showVal val="0"/>
          <c:showCatName val="0"/>
          <c:showSerName val="0"/>
          <c:showPercent val="0"/>
          <c:showBubbleSize val="0"/>
        </c:dLbls>
        <c:gapWidth val="150"/>
        <c:axId val="475012024"/>
        <c:axId val="47500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2378-4300-BF29-7F1C9DB418D5}"/>
            </c:ext>
          </c:extLst>
        </c:ser>
        <c:dLbls>
          <c:showLegendKey val="0"/>
          <c:showVal val="0"/>
          <c:showCatName val="0"/>
          <c:showSerName val="0"/>
          <c:showPercent val="0"/>
          <c:showBubbleSize val="0"/>
        </c:dLbls>
        <c:marker val="1"/>
        <c:smooth val="0"/>
        <c:axId val="475012024"/>
        <c:axId val="475006144"/>
      </c:lineChart>
      <c:dateAx>
        <c:axId val="475012024"/>
        <c:scaling>
          <c:orientation val="minMax"/>
        </c:scaling>
        <c:delete val="1"/>
        <c:axPos val="b"/>
        <c:numFmt formatCode="&quot;H&quot;yy" sourceLinked="1"/>
        <c:majorTickMark val="none"/>
        <c:minorTickMark val="none"/>
        <c:tickLblPos val="none"/>
        <c:crossAx val="475006144"/>
        <c:crosses val="autoZero"/>
        <c:auto val="1"/>
        <c:lblOffset val="100"/>
        <c:baseTimeUnit val="years"/>
      </c:dateAx>
      <c:valAx>
        <c:axId val="4750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01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10-4853-8019-2A9748790F49}"/>
            </c:ext>
          </c:extLst>
        </c:ser>
        <c:dLbls>
          <c:showLegendKey val="0"/>
          <c:showVal val="0"/>
          <c:showCatName val="0"/>
          <c:showSerName val="0"/>
          <c:showPercent val="0"/>
          <c:showBubbleSize val="0"/>
        </c:dLbls>
        <c:gapWidth val="150"/>
        <c:axId val="475008496"/>
        <c:axId val="47500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110-4853-8019-2A9748790F49}"/>
            </c:ext>
          </c:extLst>
        </c:ser>
        <c:dLbls>
          <c:showLegendKey val="0"/>
          <c:showVal val="0"/>
          <c:showCatName val="0"/>
          <c:showSerName val="0"/>
          <c:showPercent val="0"/>
          <c:showBubbleSize val="0"/>
        </c:dLbls>
        <c:marker val="1"/>
        <c:smooth val="0"/>
        <c:axId val="475008496"/>
        <c:axId val="475008888"/>
      </c:lineChart>
      <c:dateAx>
        <c:axId val="475008496"/>
        <c:scaling>
          <c:orientation val="minMax"/>
        </c:scaling>
        <c:delete val="1"/>
        <c:axPos val="b"/>
        <c:numFmt formatCode="&quot;H&quot;yy" sourceLinked="1"/>
        <c:majorTickMark val="none"/>
        <c:minorTickMark val="none"/>
        <c:tickLblPos val="none"/>
        <c:crossAx val="475008888"/>
        <c:crosses val="autoZero"/>
        <c:auto val="1"/>
        <c:lblOffset val="100"/>
        <c:baseTimeUnit val="years"/>
      </c:dateAx>
      <c:valAx>
        <c:axId val="475008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500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441.1</c:v>
                </c:pt>
                <c:pt idx="1">
                  <c:v>447.11</c:v>
                </c:pt>
                <c:pt idx="2">
                  <c:v>391.81</c:v>
                </c:pt>
                <c:pt idx="3">
                  <c:v>343.03</c:v>
                </c:pt>
                <c:pt idx="4">
                  <c:v>331.73</c:v>
                </c:pt>
              </c:numCache>
            </c:numRef>
          </c:val>
          <c:extLst>
            <c:ext xmlns:c16="http://schemas.microsoft.com/office/drawing/2014/chart" uri="{C3380CC4-5D6E-409C-BE32-E72D297353CC}">
              <c16:uniqueId val="{00000000-32D7-4CB1-B953-17AC86CB4512}"/>
            </c:ext>
          </c:extLst>
        </c:ser>
        <c:dLbls>
          <c:showLegendKey val="0"/>
          <c:showVal val="0"/>
          <c:showCatName val="0"/>
          <c:showSerName val="0"/>
          <c:showPercent val="0"/>
          <c:showBubbleSize val="0"/>
        </c:dLbls>
        <c:gapWidth val="150"/>
        <c:axId val="468355352"/>
        <c:axId val="46835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32D7-4CB1-B953-17AC86CB4512}"/>
            </c:ext>
          </c:extLst>
        </c:ser>
        <c:dLbls>
          <c:showLegendKey val="0"/>
          <c:showVal val="0"/>
          <c:showCatName val="0"/>
          <c:showSerName val="0"/>
          <c:showPercent val="0"/>
          <c:showBubbleSize val="0"/>
        </c:dLbls>
        <c:marker val="1"/>
        <c:smooth val="0"/>
        <c:axId val="468355352"/>
        <c:axId val="468356136"/>
      </c:lineChart>
      <c:dateAx>
        <c:axId val="468355352"/>
        <c:scaling>
          <c:orientation val="minMax"/>
        </c:scaling>
        <c:delete val="1"/>
        <c:axPos val="b"/>
        <c:numFmt formatCode="&quot;H&quot;yy" sourceLinked="1"/>
        <c:majorTickMark val="none"/>
        <c:minorTickMark val="none"/>
        <c:tickLblPos val="none"/>
        <c:crossAx val="468356136"/>
        <c:crosses val="autoZero"/>
        <c:auto val="1"/>
        <c:lblOffset val="100"/>
        <c:baseTimeUnit val="years"/>
      </c:dateAx>
      <c:valAx>
        <c:axId val="468356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835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167.83</c:v>
                </c:pt>
                <c:pt idx="1">
                  <c:v>152.83000000000001</c:v>
                </c:pt>
                <c:pt idx="2">
                  <c:v>152.94999999999999</c:v>
                </c:pt>
                <c:pt idx="3">
                  <c:v>140.76</c:v>
                </c:pt>
                <c:pt idx="4">
                  <c:v>128.82</c:v>
                </c:pt>
              </c:numCache>
            </c:numRef>
          </c:val>
          <c:extLst>
            <c:ext xmlns:c16="http://schemas.microsoft.com/office/drawing/2014/chart" uri="{C3380CC4-5D6E-409C-BE32-E72D297353CC}">
              <c16:uniqueId val="{00000000-359A-43DA-83DC-EE5416A2ADE8}"/>
            </c:ext>
          </c:extLst>
        </c:ser>
        <c:dLbls>
          <c:showLegendKey val="0"/>
          <c:showVal val="0"/>
          <c:showCatName val="0"/>
          <c:showSerName val="0"/>
          <c:showPercent val="0"/>
          <c:showBubbleSize val="0"/>
        </c:dLbls>
        <c:gapWidth val="150"/>
        <c:axId val="468354176"/>
        <c:axId val="46835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359A-43DA-83DC-EE5416A2ADE8}"/>
            </c:ext>
          </c:extLst>
        </c:ser>
        <c:dLbls>
          <c:showLegendKey val="0"/>
          <c:showVal val="0"/>
          <c:showCatName val="0"/>
          <c:showSerName val="0"/>
          <c:showPercent val="0"/>
          <c:showBubbleSize val="0"/>
        </c:dLbls>
        <c:marker val="1"/>
        <c:smooth val="0"/>
        <c:axId val="468354176"/>
        <c:axId val="468354568"/>
      </c:lineChart>
      <c:dateAx>
        <c:axId val="468354176"/>
        <c:scaling>
          <c:orientation val="minMax"/>
        </c:scaling>
        <c:delete val="1"/>
        <c:axPos val="b"/>
        <c:numFmt formatCode="&quot;H&quot;yy" sourceLinked="1"/>
        <c:majorTickMark val="none"/>
        <c:minorTickMark val="none"/>
        <c:tickLblPos val="none"/>
        <c:crossAx val="468354568"/>
        <c:crosses val="autoZero"/>
        <c:auto val="1"/>
        <c:lblOffset val="100"/>
        <c:baseTimeUnit val="years"/>
      </c:dateAx>
      <c:valAx>
        <c:axId val="468354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835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95.26</c:v>
                </c:pt>
                <c:pt idx="1">
                  <c:v>95.77</c:v>
                </c:pt>
                <c:pt idx="2">
                  <c:v>88.16</c:v>
                </c:pt>
                <c:pt idx="3">
                  <c:v>95.22</c:v>
                </c:pt>
                <c:pt idx="4">
                  <c:v>92.98</c:v>
                </c:pt>
              </c:numCache>
            </c:numRef>
          </c:val>
          <c:extLst>
            <c:ext xmlns:c16="http://schemas.microsoft.com/office/drawing/2014/chart" uri="{C3380CC4-5D6E-409C-BE32-E72D297353CC}">
              <c16:uniqueId val="{00000000-7D46-41BB-A0D4-8E8FA569ED02}"/>
            </c:ext>
          </c:extLst>
        </c:ser>
        <c:dLbls>
          <c:showLegendKey val="0"/>
          <c:showVal val="0"/>
          <c:showCatName val="0"/>
          <c:showSerName val="0"/>
          <c:showPercent val="0"/>
          <c:showBubbleSize val="0"/>
        </c:dLbls>
        <c:gapWidth val="150"/>
        <c:axId val="471170688"/>
        <c:axId val="47116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7D46-41BB-A0D4-8E8FA569ED02}"/>
            </c:ext>
          </c:extLst>
        </c:ser>
        <c:dLbls>
          <c:showLegendKey val="0"/>
          <c:showVal val="0"/>
          <c:showCatName val="0"/>
          <c:showSerName val="0"/>
          <c:showPercent val="0"/>
          <c:showBubbleSize val="0"/>
        </c:dLbls>
        <c:marker val="1"/>
        <c:smooth val="0"/>
        <c:axId val="471170688"/>
        <c:axId val="471167944"/>
      </c:lineChart>
      <c:dateAx>
        <c:axId val="471170688"/>
        <c:scaling>
          <c:orientation val="minMax"/>
        </c:scaling>
        <c:delete val="1"/>
        <c:axPos val="b"/>
        <c:numFmt formatCode="&quot;H&quot;yy" sourceLinked="1"/>
        <c:majorTickMark val="none"/>
        <c:minorTickMark val="none"/>
        <c:tickLblPos val="none"/>
        <c:crossAx val="471167944"/>
        <c:crosses val="autoZero"/>
        <c:auto val="1"/>
        <c:lblOffset val="100"/>
        <c:baseTimeUnit val="years"/>
      </c:dateAx>
      <c:valAx>
        <c:axId val="47116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1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197.08</c:v>
                </c:pt>
                <c:pt idx="1">
                  <c:v>195.85</c:v>
                </c:pt>
                <c:pt idx="2">
                  <c:v>191.33</c:v>
                </c:pt>
                <c:pt idx="3">
                  <c:v>193.72</c:v>
                </c:pt>
                <c:pt idx="4">
                  <c:v>199.41</c:v>
                </c:pt>
              </c:numCache>
            </c:numRef>
          </c:val>
          <c:extLst>
            <c:ext xmlns:c16="http://schemas.microsoft.com/office/drawing/2014/chart" uri="{C3380CC4-5D6E-409C-BE32-E72D297353CC}">
              <c16:uniqueId val="{00000000-4322-489B-AA5F-5DAF9F27079A}"/>
            </c:ext>
          </c:extLst>
        </c:ser>
        <c:dLbls>
          <c:showLegendKey val="0"/>
          <c:showVal val="0"/>
          <c:showCatName val="0"/>
          <c:showSerName val="0"/>
          <c:showPercent val="0"/>
          <c:showBubbleSize val="0"/>
        </c:dLbls>
        <c:gapWidth val="150"/>
        <c:axId val="471168336"/>
        <c:axId val="47116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4322-489B-AA5F-5DAF9F27079A}"/>
            </c:ext>
          </c:extLst>
        </c:ser>
        <c:dLbls>
          <c:showLegendKey val="0"/>
          <c:showVal val="0"/>
          <c:showCatName val="0"/>
          <c:showSerName val="0"/>
          <c:showPercent val="0"/>
          <c:showBubbleSize val="0"/>
        </c:dLbls>
        <c:marker val="1"/>
        <c:smooth val="0"/>
        <c:axId val="471168336"/>
        <c:axId val="471167160"/>
      </c:lineChart>
      <c:dateAx>
        <c:axId val="471168336"/>
        <c:scaling>
          <c:orientation val="minMax"/>
        </c:scaling>
        <c:delete val="1"/>
        <c:axPos val="b"/>
        <c:numFmt formatCode="&quot;H&quot;yy" sourceLinked="1"/>
        <c:majorTickMark val="none"/>
        <c:minorTickMark val="none"/>
        <c:tickLblPos val="none"/>
        <c:crossAx val="471167160"/>
        <c:crosses val="autoZero"/>
        <c:auto val="1"/>
        <c:lblOffset val="100"/>
        <c:baseTimeUnit val="years"/>
      </c:dateAx>
      <c:valAx>
        <c:axId val="47116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16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豊田市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A1</v>
      </c>
      <c r="X8" s="44"/>
      <c r="Y8" s="44"/>
      <c r="Z8" s="44"/>
      <c r="AA8" s="44"/>
      <c r="AB8" s="44"/>
      <c r="AC8" s="44"/>
      <c r="AD8" s="44" t="str">
        <f>データ!$M$6</f>
        <v>自治体職員</v>
      </c>
      <c r="AE8" s="44"/>
      <c r="AF8" s="44"/>
      <c r="AG8" s="44"/>
      <c r="AH8" s="44"/>
      <c r="AI8" s="44"/>
      <c r="AJ8" s="44"/>
      <c r="AK8" s="2"/>
      <c r="AL8" s="45">
        <f>データ!$R$6</f>
        <v>417432</v>
      </c>
      <c r="AM8" s="45"/>
      <c r="AN8" s="45"/>
      <c r="AO8" s="45"/>
      <c r="AP8" s="45"/>
      <c r="AQ8" s="45"/>
      <c r="AR8" s="45"/>
      <c r="AS8" s="45"/>
      <c r="AT8" s="46">
        <f>データ!$S$6</f>
        <v>918.32</v>
      </c>
      <c r="AU8" s="47"/>
      <c r="AV8" s="47"/>
      <c r="AW8" s="47"/>
      <c r="AX8" s="47"/>
      <c r="AY8" s="47"/>
      <c r="AZ8" s="47"/>
      <c r="BA8" s="47"/>
      <c r="BB8" s="48">
        <f>データ!$T$6</f>
        <v>454.56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88.78</v>
      </c>
      <c r="J10" s="47"/>
      <c r="K10" s="47"/>
      <c r="L10" s="47"/>
      <c r="M10" s="47"/>
      <c r="N10" s="47"/>
      <c r="O10" s="81"/>
      <c r="P10" s="48">
        <f>データ!$P$6</f>
        <v>99.97</v>
      </c>
      <c r="Q10" s="48"/>
      <c r="R10" s="48"/>
      <c r="S10" s="48"/>
      <c r="T10" s="48"/>
      <c r="U10" s="48"/>
      <c r="V10" s="48"/>
      <c r="W10" s="45">
        <f>データ!$Q$6</f>
        <v>2651</v>
      </c>
      <c r="X10" s="45"/>
      <c r="Y10" s="45"/>
      <c r="Z10" s="45"/>
      <c r="AA10" s="45"/>
      <c r="AB10" s="45"/>
      <c r="AC10" s="45"/>
      <c r="AD10" s="2"/>
      <c r="AE10" s="2"/>
      <c r="AF10" s="2"/>
      <c r="AG10" s="2"/>
      <c r="AH10" s="2"/>
      <c r="AI10" s="2"/>
      <c r="AJ10" s="2"/>
      <c r="AK10" s="2"/>
      <c r="AL10" s="45">
        <f>データ!$U$6</f>
        <v>416614</v>
      </c>
      <c r="AM10" s="45"/>
      <c r="AN10" s="45"/>
      <c r="AO10" s="45"/>
      <c r="AP10" s="45"/>
      <c r="AQ10" s="45"/>
      <c r="AR10" s="45"/>
      <c r="AS10" s="45"/>
      <c r="AT10" s="46">
        <f>データ!$V$6</f>
        <v>567.63</v>
      </c>
      <c r="AU10" s="47"/>
      <c r="AV10" s="47"/>
      <c r="AW10" s="47"/>
      <c r="AX10" s="47"/>
      <c r="AY10" s="47"/>
      <c r="AZ10" s="47"/>
      <c r="BA10" s="47"/>
      <c r="BB10" s="48">
        <f>データ!$W$6</f>
        <v>733.95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83"/>
      <c r="BN16" s="83"/>
      <c r="BO16" s="83"/>
      <c r="BP16" s="83"/>
      <c r="BQ16" s="83"/>
      <c r="BR16" s="83"/>
      <c r="BS16" s="83"/>
      <c r="BT16" s="83"/>
      <c r="BU16" s="83"/>
      <c r="BV16" s="83"/>
      <c r="BW16" s="83"/>
      <c r="BX16" s="83"/>
      <c r="BY16" s="83"/>
      <c r="BZ16" s="84"/>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112</v>
      </c>
      <c r="BM47" s="86"/>
      <c r="BN47" s="86"/>
      <c r="BO47" s="86"/>
      <c r="BP47" s="86"/>
      <c r="BQ47" s="86"/>
      <c r="BR47" s="86"/>
      <c r="BS47" s="86"/>
      <c r="BT47" s="86"/>
      <c r="BU47" s="86"/>
      <c r="BV47" s="86"/>
      <c r="BW47" s="86"/>
      <c r="BX47" s="86"/>
      <c r="BY47" s="86"/>
      <c r="BZ47" s="8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8"/>
      <c r="BM48" s="86"/>
      <c r="BN48" s="86"/>
      <c r="BO48" s="86"/>
      <c r="BP48" s="86"/>
      <c r="BQ48" s="86"/>
      <c r="BR48" s="86"/>
      <c r="BS48" s="86"/>
      <c r="BT48" s="86"/>
      <c r="BU48" s="86"/>
      <c r="BV48" s="86"/>
      <c r="BW48" s="86"/>
      <c r="BX48" s="86"/>
      <c r="BY48" s="86"/>
      <c r="BZ48" s="8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8"/>
      <c r="BM49" s="86"/>
      <c r="BN49" s="86"/>
      <c r="BO49" s="86"/>
      <c r="BP49" s="86"/>
      <c r="BQ49" s="86"/>
      <c r="BR49" s="86"/>
      <c r="BS49" s="86"/>
      <c r="BT49" s="86"/>
      <c r="BU49" s="86"/>
      <c r="BV49" s="86"/>
      <c r="BW49" s="86"/>
      <c r="BX49" s="86"/>
      <c r="BY49" s="86"/>
      <c r="BZ49" s="8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8"/>
      <c r="BM50" s="86"/>
      <c r="BN50" s="86"/>
      <c r="BO50" s="86"/>
      <c r="BP50" s="86"/>
      <c r="BQ50" s="86"/>
      <c r="BR50" s="86"/>
      <c r="BS50" s="86"/>
      <c r="BT50" s="86"/>
      <c r="BU50" s="86"/>
      <c r="BV50" s="86"/>
      <c r="BW50" s="86"/>
      <c r="BX50" s="86"/>
      <c r="BY50" s="86"/>
      <c r="BZ50" s="8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8"/>
      <c r="BM51" s="86"/>
      <c r="BN51" s="86"/>
      <c r="BO51" s="86"/>
      <c r="BP51" s="86"/>
      <c r="BQ51" s="86"/>
      <c r="BR51" s="86"/>
      <c r="BS51" s="86"/>
      <c r="BT51" s="86"/>
      <c r="BU51" s="86"/>
      <c r="BV51" s="86"/>
      <c r="BW51" s="86"/>
      <c r="BX51" s="86"/>
      <c r="BY51" s="86"/>
      <c r="BZ51" s="8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8"/>
      <c r="BM52" s="86"/>
      <c r="BN52" s="86"/>
      <c r="BO52" s="86"/>
      <c r="BP52" s="86"/>
      <c r="BQ52" s="86"/>
      <c r="BR52" s="86"/>
      <c r="BS52" s="86"/>
      <c r="BT52" s="86"/>
      <c r="BU52" s="86"/>
      <c r="BV52" s="86"/>
      <c r="BW52" s="86"/>
      <c r="BX52" s="86"/>
      <c r="BY52" s="86"/>
      <c r="BZ52" s="8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8"/>
      <c r="BM53" s="86"/>
      <c r="BN53" s="86"/>
      <c r="BO53" s="86"/>
      <c r="BP53" s="86"/>
      <c r="BQ53" s="86"/>
      <c r="BR53" s="86"/>
      <c r="BS53" s="86"/>
      <c r="BT53" s="86"/>
      <c r="BU53" s="86"/>
      <c r="BV53" s="86"/>
      <c r="BW53" s="86"/>
      <c r="BX53" s="86"/>
      <c r="BY53" s="86"/>
      <c r="BZ53" s="8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8"/>
      <c r="BM54" s="86"/>
      <c r="BN54" s="86"/>
      <c r="BO54" s="86"/>
      <c r="BP54" s="86"/>
      <c r="BQ54" s="86"/>
      <c r="BR54" s="86"/>
      <c r="BS54" s="86"/>
      <c r="BT54" s="86"/>
      <c r="BU54" s="86"/>
      <c r="BV54" s="86"/>
      <c r="BW54" s="86"/>
      <c r="BX54" s="86"/>
      <c r="BY54" s="86"/>
      <c r="BZ54" s="8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8"/>
      <c r="BM55" s="86"/>
      <c r="BN55" s="86"/>
      <c r="BO55" s="86"/>
      <c r="BP55" s="86"/>
      <c r="BQ55" s="86"/>
      <c r="BR55" s="86"/>
      <c r="BS55" s="86"/>
      <c r="BT55" s="86"/>
      <c r="BU55" s="86"/>
      <c r="BV55" s="86"/>
      <c r="BW55" s="86"/>
      <c r="BX55" s="86"/>
      <c r="BY55" s="86"/>
      <c r="BZ55" s="87"/>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8"/>
      <c r="BM56" s="86"/>
      <c r="BN56" s="86"/>
      <c r="BO56" s="86"/>
      <c r="BP56" s="86"/>
      <c r="BQ56" s="86"/>
      <c r="BR56" s="86"/>
      <c r="BS56" s="86"/>
      <c r="BT56" s="86"/>
      <c r="BU56" s="86"/>
      <c r="BV56" s="86"/>
      <c r="BW56" s="86"/>
      <c r="BX56" s="86"/>
      <c r="BY56" s="86"/>
      <c r="BZ56" s="87"/>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8"/>
      <c r="BM57" s="86"/>
      <c r="BN57" s="86"/>
      <c r="BO57" s="86"/>
      <c r="BP57" s="86"/>
      <c r="BQ57" s="86"/>
      <c r="BR57" s="86"/>
      <c r="BS57" s="86"/>
      <c r="BT57" s="86"/>
      <c r="BU57" s="86"/>
      <c r="BV57" s="86"/>
      <c r="BW57" s="86"/>
      <c r="BX57" s="86"/>
      <c r="BY57" s="86"/>
      <c r="BZ57" s="87"/>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8"/>
      <c r="BM58" s="86"/>
      <c r="BN58" s="86"/>
      <c r="BO58" s="86"/>
      <c r="BP58" s="86"/>
      <c r="BQ58" s="86"/>
      <c r="BR58" s="86"/>
      <c r="BS58" s="86"/>
      <c r="BT58" s="86"/>
      <c r="BU58" s="86"/>
      <c r="BV58" s="86"/>
      <c r="BW58" s="86"/>
      <c r="BX58" s="86"/>
      <c r="BY58" s="86"/>
      <c r="BZ58" s="87"/>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8"/>
      <c r="BM59" s="86"/>
      <c r="BN59" s="86"/>
      <c r="BO59" s="86"/>
      <c r="BP59" s="86"/>
      <c r="BQ59" s="86"/>
      <c r="BR59" s="86"/>
      <c r="BS59" s="86"/>
      <c r="BT59" s="86"/>
      <c r="BU59" s="86"/>
      <c r="BV59" s="86"/>
      <c r="BW59" s="86"/>
      <c r="BX59" s="86"/>
      <c r="BY59" s="86"/>
      <c r="BZ59" s="87"/>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8"/>
      <c r="BM60" s="86"/>
      <c r="BN60" s="86"/>
      <c r="BO60" s="86"/>
      <c r="BP60" s="86"/>
      <c r="BQ60" s="86"/>
      <c r="BR60" s="86"/>
      <c r="BS60" s="86"/>
      <c r="BT60" s="86"/>
      <c r="BU60" s="86"/>
      <c r="BV60" s="86"/>
      <c r="BW60" s="86"/>
      <c r="BX60" s="86"/>
      <c r="BY60" s="86"/>
      <c r="BZ60" s="87"/>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8"/>
      <c r="BM61" s="86"/>
      <c r="BN61" s="86"/>
      <c r="BO61" s="86"/>
      <c r="BP61" s="86"/>
      <c r="BQ61" s="86"/>
      <c r="BR61" s="86"/>
      <c r="BS61" s="86"/>
      <c r="BT61" s="86"/>
      <c r="BU61" s="86"/>
      <c r="BV61" s="86"/>
      <c r="BW61" s="86"/>
      <c r="BX61" s="86"/>
      <c r="BY61" s="86"/>
      <c r="BZ61" s="8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8"/>
      <c r="BM62" s="86"/>
      <c r="BN62" s="86"/>
      <c r="BO62" s="86"/>
      <c r="BP62" s="86"/>
      <c r="BQ62" s="86"/>
      <c r="BR62" s="86"/>
      <c r="BS62" s="86"/>
      <c r="BT62" s="86"/>
      <c r="BU62" s="86"/>
      <c r="BV62" s="86"/>
      <c r="BW62" s="86"/>
      <c r="BX62" s="86"/>
      <c r="BY62" s="86"/>
      <c r="BZ62" s="8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8"/>
      <c r="BM63" s="86"/>
      <c r="BN63" s="86"/>
      <c r="BO63" s="86"/>
      <c r="BP63" s="86"/>
      <c r="BQ63" s="86"/>
      <c r="BR63" s="86"/>
      <c r="BS63" s="86"/>
      <c r="BT63" s="86"/>
      <c r="BU63" s="86"/>
      <c r="BV63" s="86"/>
      <c r="BW63" s="86"/>
      <c r="BX63" s="86"/>
      <c r="BY63" s="86"/>
      <c r="BZ63" s="87"/>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CqpqziV/TMal/uRfmBCr+8Qm2Zh5UHeaqk72UZ09MBwSaPuQyoYzLfMlt0ARblXiZwzUvCpHIcdceS4y+dfjYQ==" saltValue="BLT8wDKl7cY1U0Vz+eQj8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5">
      <c r="A4" s="15" t="s">
        <v>52</v>
      </c>
      <c r="B4" s="17"/>
      <c r="C4" s="17"/>
      <c r="D4" s="17"/>
      <c r="E4" s="17"/>
      <c r="F4" s="17"/>
      <c r="G4" s="17"/>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54</v>
      </c>
      <c r="AJ4" s="89"/>
      <c r="AK4" s="89"/>
      <c r="AL4" s="89"/>
      <c r="AM4" s="89"/>
      <c r="AN4" s="89"/>
      <c r="AO4" s="89"/>
      <c r="AP4" s="89"/>
      <c r="AQ4" s="89"/>
      <c r="AR4" s="89"/>
      <c r="AS4" s="89"/>
      <c r="AT4" s="89" t="s">
        <v>55</v>
      </c>
      <c r="AU4" s="89"/>
      <c r="AV4" s="89"/>
      <c r="AW4" s="89"/>
      <c r="AX4" s="89"/>
      <c r="AY4" s="89"/>
      <c r="AZ4" s="89"/>
      <c r="BA4" s="89"/>
      <c r="BB4" s="89"/>
      <c r="BC4" s="89"/>
      <c r="BD4" s="89"/>
      <c r="BE4" s="89" t="s">
        <v>56</v>
      </c>
      <c r="BF4" s="89"/>
      <c r="BG4" s="89"/>
      <c r="BH4" s="89"/>
      <c r="BI4" s="89"/>
      <c r="BJ4" s="89"/>
      <c r="BK4" s="89"/>
      <c r="BL4" s="89"/>
      <c r="BM4" s="89"/>
      <c r="BN4" s="89"/>
      <c r="BO4" s="89"/>
      <c r="BP4" s="89" t="s">
        <v>57</v>
      </c>
      <c r="BQ4" s="89"/>
      <c r="BR4" s="89"/>
      <c r="BS4" s="89"/>
      <c r="BT4" s="89"/>
      <c r="BU4" s="89"/>
      <c r="BV4" s="89"/>
      <c r="BW4" s="89"/>
      <c r="BX4" s="89"/>
      <c r="BY4" s="89"/>
      <c r="BZ4" s="89"/>
      <c r="CA4" s="89" t="s">
        <v>58</v>
      </c>
      <c r="CB4" s="89"/>
      <c r="CC4" s="89"/>
      <c r="CD4" s="89"/>
      <c r="CE4" s="89"/>
      <c r="CF4" s="89"/>
      <c r="CG4" s="89"/>
      <c r="CH4" s="89"/>
      <c r="CI4" s="89"/>
      <c r="CJ4" s="89"/>
      <c r="CK4" s="89"/>
      <c r="CL4" s="89" t="s">
        <v>59</v>
      </c>
      <c r="CM4" s="89"/>
      <c r="CN4" s="89"/>
      <c r="CO4" s="89"/>
      <c r="CP4" s="89"/>
      <c r="CQ4" s="89"/>
      <c r="CR4" s="89"/>
      <c r="CS4" s="89"/>
      <c r="CT4" s="89"/>
      <c r="CU4" s="89"/>
      <c r="CV4" s="89"/>
      <c r="CW4" s="89" t="s">
        <v>60</v>
      </c>
      <c r="CX4" s="89"/>
      <c r="CY4" s="89"/>
      <c r="CZ4" s="89"/>
      <c r="DA4" s="89"/>
      <c r="DB4" s="89"/>
      <c r="DC4" s="89"/>
      <c r="DD4" s="89"/>
      <c r="DE4" s="89"/>
      <c r="DF4" s="89"/>
      <c r="DG4" s="89"/>
      <c r="DH4" s="89" t="s">
        <v>61</v>
      </c>
      <c r="DI4" s="89"/>
      <c r="DJ4" s="89"/>
      <c r="DK4" s="89"/>
      <c r="DL4" s="89"/>
      <c r="DM4" s="89"/>
      <c r="DN4" s="89"/>
      <c r="DO4" s="89"/>
      <c r="DP4" s="89"/>
      <c r="DQ4" s="89"/>
      <c r="DR4" s="89"/>
      <c r="DS4" s="89" t="s">
        <v>62</v>
      </c>
      <c r="DT4" s="89"/>
      <c r="DU4" s="89"/>
      <c r="DV4" s="89"/>
      <c r="DW4" s="89"/>
      <c r="DX4" s="89"/>
      <c r="DY4" s="89"/>
      <c r="DZ4" s="89"/>
      <c r="EA4" s="89"/>
      <c r="EB4" s="89"/>
      <c r="EC4" s="89"/>
      <c r="ED4" s="89" t="s">
        <v>63</v>
      </c>
      <c r="EE4" s="89"/>
      <c r="EF4" s="89"/>
      <c r="EG4" s="89"/>
      <c r="EH4" s="89"/>
      <c r="EI4" s="89"/>
      <c r="EJ4" s="89"/>
      <c r="EK4" s="89"/>
      <c r="EL4" s="89"/>
      <c r="EM4" s="89"/>
      <c r="EN4" s="89"/>
    </row>
    <row r="5" spans="1:144" x14ac:dyDescent="0.2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5">
      <c r="A6" s="15" t="s">
        <v>91</v>
      </c>
      <c r="B6" s="20">
        <f>B7</f>
        <v>2022</v>
      </c>
      <c r="C6" s="20">
        <f t="shared" ref="C6:W6" si="3">C7</f>
        <v>232114</v>
      </c>
      <c r="D6" s="20">
        <f t="shared" si="3"/>
        <v>46</v>
      </c>
      <c r="E6" s="20">
        <f t="shared" si="3"/>
        <v>1</v>
      </c>
      <c r="F6" s="20">
        <f t="shared" si="3"/>
        <v>0</v>
      </c>
      <c r="G6" s="20">
        <f t="shared" si="3"/>
        <v>1</v>
      </c>
      <c r="H6" s="20" t="str">
        <f t="shared" si="3"/>
        <v>愛知県　豊田市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88.78</v>
      </c>
      <c r="P6" s="21">
        <f t="shared" si="3"/>
        <v>99.97</v>
      </c>
      <c r="Q6" s="21">
        <f t="shared" si="3"/>
        <v>2651</v>
      </c>
      <c r="R6" s="21">
        <f t="shared" si="3"/>
        <v>417432</v>
      </c>
      <c r="S6" s="21">
        <f t="shared" si="3"/>
        <v>918.32</v>
      </c>
      <c r="T6" s="21">
        <f t="shared" si="3"/>
        <v>454.56</v>
      </c>
      <c r="U6" s="21">
        <f t="shared" si="3"/>
        <v>416614</v>
      </c>
      <c r="V6" s="21">
        <f t="shared" si="3"/>
        <v>567.63</v>
      </c>
      <c r="W6" s="21">
        <f t="shared" si="3"/>
        <v>733.95</v>
      </c>
      <c r="X6" s="22">
        <f>IF(X7="",NA(),X7)</f>
        <v>104.07</v>
      </c>
      <c r="Y6" s="22">
        <f t="shared" ref="Y6:AG6" si="4">IF(Y7="",NA(),Y7)</f>
        <v>104.99</v>
      </c>
      <c r="Z6" s="22">
        <f t="shared" si="4"/>
        <v>105.32</v>
      </c>
      <c r="AA6" s="22">
        <f t="shared" si="4"/>
        <v>104.14</v>
      </c>
      <c r="AB6" s="22">
        <f t="shared" si="4"/>
        <v>102.03</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441.1</v>
      </c>
      <c r="AU6" s="22">
        <f t="shared" ref="AU6:BC6" si="6">IF(AU7="",NA(),AU7)</f>
        <v>447.11</v>
      </c>
      <c r="AV6" s="22">
        <f t="shared" si="6"/>
        <v>391.81</v>
      </c>
      <c r="AW6" s="22">
        <f t="shared" si="6"/>
        <v>343.03</v>
      </c>
      <c r="AX6" s="22">
        <f t="shared" si="6"/>
        <v>331.73</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167.83</v>
      </c>
      <c r="BF6" s="22">
        <f t="shared" ref="BF6:BN6" si="7">IF(BF7="",NA(),BF7)</f>
        <v>152.83000000000001</v>
      </c>
      <c r="BG6" s="22">
        <f t="shared" si="7"/>
        <v>152.94999999999999</v>
      </c>
      <c r="BH6" s="22">
        <f t="shared" si="7"/>
        <v>140.76</v>
      </c>
      <c r="BI6" s="22">
        <f t="shared" si="7"/>
        <v>128.82</v>
      </c>
      <c r="BJ6" s="22">
        <f t="shared" si="7"/>
        <v>255.12</v>
      </c>
      <c r="BK6" s="22">
        <f t="shared" si="7"/>
        <v>254.19</v>
      </c>
      <c r="BL6" s="22">
        <f t="shared" si="7"/>
        <v>259.56</v>
      </c>
      <c r="BM6" s="22">
        <f t="shared" si="7"/>
        <v>248.92</v>
      </c>
      <c r="BN6" s="22">
        <f t="shared" si="7"/>
        <v>251.26</v>
      </c>
      <c r="BO6" s="21" t="str">
        <f>IF(BO7="","",IF(BO7="-","【-】","【"&amp;SUBSTITUTE(TEXT(BO7,"#,##0.00"),"-","△")&amp;"】"))</f>
        <v>【268.07】</v>
      </c>
      <c r="BP6" s="22">
        <f>IF(BP7="",NA(),BP7)</f>
        <v>95.26</v>
      </c>
      <c r="BQ6" s="22">
        <f t="shared" ref="BQ6:BY6" si="8">IF(BQ7="",NA(),BQ7)</f>
        <v>95.77</v>
      </c>
      <c r="BR6" s="22">
        <f t="shared" si="8"/>
        <v>88.16</v>
      </c>
      <c r="BS6" s="22">
        <f t="shared" si="8"/>
        <v>95.22</v>
      </c>
      <c r="BT6" s="22">
        <f t="shared" si="8"/>
        <v>92.98</v>
      </c>
      <c r="BU6" s="22">
        <f t="shared" si="8"/>
        <v>109.12</v>
      </c>
      <c r="BV6" s="22">
        <f t="shared" si="8"/>
        <v>107.42</v>
      </c>
      <c r="BW6" s="22">
        <f t="shared" si="8"/>
        <v>105.07</v>
      </c>
      <c r="BX6" s="22">
        <f t="shared" si="8"/>
        <v>107.54</v>
      </c>
      <c r="BY6" s="22">
        <f t="shared" si="8"/>
        <v>101.93</v>
      </c>
      <c r="BZ6" s="21" t="str">
        <f>IF(BZ7="","",IF(BZ7="-","【-】","【"&amp;SUBSTITUTE(TEXT(BZ7,"#,##0.00"),"-","△")&amp;"】"))</f>
        <v>【97.47】</v>
      </c>
      <c r="CA6" s="22">
        <f>IF(CA7="",NA(),CA7)</f>
        <v>197.08</v>
      </c>
      <c r="CB6" s="22">
        <f t="shared" ref="CB6:CJ6" si="9">IF(CB7="",NA(),CB7)</f>
        <v>195.85</v>
      </c>
      <c r="CC6" s="22">
        <f t="shared" si="9"/>
        <v>191.33</v>
      </c>
      <c r="CD6" s="22">
        <f t="shared" si="9"/>
        <v>193.72</v>
      </c>
      <c r="CE6" s="22">
        <f t="shared" si="9"/>
        <v>199.41</v>
      </c>
      <c r="CF6" s="22">
        <f t="shared" si="9"/>
        <v>153.88</v>
      </c>
      <c r="CG6" s="22">
        <f t="shared" si="9"/>
        <v>157.19</v>
      </c>
      <c r="CH6" s="22">
        <f t="shared" si="9"/>
        <v>153.71</v>
      </c>
      <c r="CI6" s="22">
        <f t="shared" si="9"/>
        <v>155.9</v>
      </c>
      <c r="CJ6" s="22">
        <f t="shared" si="9"/>
        <v>162.47</v>
      </c>
      <c r="CK6" s="21" t="str">
        <f>IF(CK7="","",IF(CK7="-","【-】","【"&amp;SUBSTITUTE(TEXT(CK7,"#,##0.00"),"-","△")&amp;"】"))</f>
        <v>【174.75】</v>
      </c>
      <c r="CL6" s="22">
        <f>IF(CL7="",NA(),CL7)</f>
        <v>70.58</v>
      </c>
      <c r="CM6" s="22">
        <f t="shared" ref="CM6:CU6" si="10">IF(CM7="",NA(),CM7)</f>
        <v>70.739999999999995</v>
      </c>
      <c r="CN6" s="22">
        <f t="shared" si="10"/>
        <v>71.17</v>
      </c>
      <c r="CO6" s="22">
        <f t="shared" si="10"/>
        <v>69.88</v>
      </c>
      <c r="CP6" s="22">
        <f t="shared" si="10"/>
        <v>68.88</v>
      </c>
      <c r="CQ6" s="22">
        <f t="shared" si="10"/>
        <v>63.53</v>
      </c>
      <c r="CR6" s="22">
        <f t="shared" si="10"/>
        <v>63.16</v>
      </c>
      <c r="CS6" s="22">
        <f t="shared" si="10"/>
        <v>64.41</v>
      </c>
      <c r="CT6" s="22">
        <f t="shared" si="10"/>
        <v>64.11</v>
      </c>
      <c r="CU6" s="22">
        <f t="shared" si="10"/>
        <v>63.81</v>
      </c>
      <c r="CV6" s="21" t="str">
        <f>IF(CV7="","",IF(CV7="-","【-】","【"&amp;SUBSTITUTE(TEXT(CV7,"#,##0.00"),"-","△")&amp;"】"))</f>
        <v>【59.97】</v>
      </c>
      <c r="CW6" s="22">
        <f>IF(CW7="",NA(),CW7)</f>
        <v>89.83</v>
      </c>
      <c r="CX6" s="22">
        <f t="shared" ref="CX6:DF6" si="11">IF(CX7="",NA(),CX7)</f>
        <v>89.06</v>
      </c>
      <c r="CY6" s="22">
        <f t="shared" si="11"/>
        <v>89.54</v>
      </c>
      <c r="CZ6" s="22">
        <f t="shared" si="11"/>
        <v>89.74</v>
      </c>
      <c r="DA6" s="22">
        <f t="shared" si="11"/>
        <v>89.59</v>
      </c>
      <c r="DB6" s="22">
        <f t="shared" si="11"/>
        <v>91.58</v>
      </c>
      <c r="DC6" s="22">
        <f t="shared" si="11"/>
        <v>91.48</v>
      </c>
      <c r="DD6" s="22">
        <f t="shared" si="11"/>
        <v>91.64</v>
      </c>
      <c r="DE6" s="22">
        <f t="shared" si="11"/>
        <v>92.09</v>
      </c>
      <c r="DF6" s="22">
        <f t="shared" si="11"/>
        <v>91.76</v>
      </c>
      <c r="DG6" s="21" t="str">
        <f>IF(DG7="","",IF(DG7="-","【-】","【"&amp;SUBSTITUTE(TEXT(DG7,"#,##0.00"),"-","△")&amp;"】"))</f>
        <v>【89.76】</v>
      </c>
      <c r="DH6" s="22">
        <f>IF(DH7="",NA(),DH7)</f>
        <v>44.14</v>
      </c>
      <c r="DI6" s="22">
        <f t="shared" ref="DI6:DQ6" si="12">IF(DI7="",NA(),DI7)</f>
        <v>45.2</v>
      </c>
      <c r="DJ6" s="22">
        <f t="shared" si="12"/>
        <v>46.41</v>
      </c>
      <c r="DK6" s="22">
        <f t="shared" si="12"/>
        <v>47.19</v>
      </c>
      <c r="DL6" s="22">
        <f t="shared" si="12"/>
        <v>48.37</v>
      </c>
      <c r="DM6" s="22">
        <f t="shared" si="12"/>
        <v>50.41</v>
      </c>
      <c r="DN6" s="22">
        <f t="shared" si="12"/>
        <v>51.13</v>
      </c>
      <c r="DO6" s="22">
        <f t="shared" si="12"/>
        <v>51.62</v>
      </c>
      <c r="DP6" s="22">
        <f t="shared" si="12"/>
        <v>52.16</v>
      </c>
      <c r="DQ6" s="22">
        <f t="shared" si="12"/>
        <v>52.59</v>
      </c>
      <c r="DR6" s="21" t="str">
        <f>IF(DR7="","",IF(DR7="-","【-】","【"&amp;SUBSTITUTE(TEXT(DR7,"#,##0.00"),"-","△")&amp;"】"))</f>
        <v>【51.51】</v>
      </c>
      <c r="DS6" s="22">
        <f>IF(DS7="",NA(),DS7)</f>
        <v>11.33</v>
      </c>
      <c r="DT6" s="22">
        <f t="shared" ref="DT6:EB6" si="13">IF(DT7="",NA(),DT7)</f>
        <v>13.07</v>
      </c>
      <c r="DU6" s="22">
        <f t="shared" si="13"/>
        <v>13.16</v>
      </c>
      <c r="DV6" s="22">
        <f t="shared" si="13"/>
        <v>14.85</v>
      </c>
      <c r="DW6" s="22">
        <f t="shared" si="13"/>
        <v>16.760000000000002</v>
      </c>
      <c r="DX6" s="22">
        <f t="shared" si="13"/>
        <v>20.36</v>
      </c>
      <c r="DY6" s="22">
        <f t="shared" si="13"/>
        <v>22.41</v>
      </c>
      <c r="DZ6" s="22">
        <f t="shared" si="13"/>
        <v>23.68</v>
      </c>
      <c r="EA6" s="22">
        <f t="shared" si="13"/>
        <v>25.76</v>
      </c>
      <c r="EB6" s="22">
        <f t="shared" si="13"/>
        <v>27.51</v>
      </c>
      <c r="EC6" s="21" t="str">
        <f>IF(EC7="","",IF(EC7="-","【-】","【"&amp;SUBSTITUTE(TEXT(EC7,"#,##0.00"),"-","△")&amp;"】"))</f>
        <v>【23.75】</v>
      </c>
      <c r="ED6" s="22">
        <f>IF(ED7="",NA(),ED7)</f>
        <v>1.1100000000000001</v>
      </c>
      <c r="EE6" s="22">
        <f t="shared" ref="EE6:EM6" si="14">IF(EE7="",NA(),EE7)</f>
        <v>1.08</v>
      </c>
      <c r="EF6" s="22">
        <f t="shared" si="14"/>
        <v>0.99</v>
      </c>
      <c r="EG6" s="22">
        <f t="shared" si="14"/>
        <v>0.94</v>
      </c>
      <c r="EH6" s="22">
        <f t="shared" si="14"/>
        <v>0.67</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25">
      <c r="A7" s="15"/>
      <c r="B7" s="24">
        <v>2022</v>
      </c>
      <c r="C7" s="24">
        <v>232114</v>
      </c>
      <c r="D7" s="24">
        <v>46</v>
      </c>
      <c r="E7" s="24">
        <v>1</v>
      </c>
      <c r="F7" s="24">
        <v>0</v>
      </c>
      <c r="G7" s="24">
        <v>1</v>
      </c>
      <c r="H7" s="24" t="s">
        <v>92</v>
      </c>
      <c r="I7" s="24" t="s">
        <v>93</v>
      </c>
      <c r="J7" s="24" t="s">
        <v>94</v>
      </c>
      <c r="K7" s="24" t="s">
        <v>95</v>
      </c>
      <c r="L7" s="24" t="s">
        <v>96</v>
      </c>
      <c r="M7" s="24" t="s">
        <v>97</v>
      </c>
      <c r="N7" s="25" t="s">
        <v>98</v>
      </c>
      <c r="O7" s="25">
        <v>88.78</v>
      </c>
      <c r="P7" s="25">
        <v>99.97</v>
      </c>
      <c r="Q7" s="25">
        <v>2651</v>
      </c>
      <c r="R7" s="25">
        <v>417432</v>
      </c>
      <c r="S7" s="25">
        <v>918.32</v>
      </c>
      <c r="T7" s="25">
        <v>454.56</v>
      </c>
      <c r="U7" s="25">
        <v>416614</v>
      </c>
      <c r="V7" s="25">
        <v>567.63</v>
      </c>
      <c r="W7" s="25">
        <v>733.95</v>
      </c>
      <c r="X7" s="25">
        <v>104.07</v>
      </c>
      <c r="Y7" s="25">
        <v>104.99</v>
      </c>
      <c r="Z7" s="25">
        <v>105.32</v>
      </c>
      <c r="AA7" s="25">
        <v>104.14</v>
      </c>
      <c r="AB7" s="25">
        <v>102.03</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441.1</v>
      </c>
      <c r="AU7" s="25">
        <v>447.11</v>
      </c>
      <c r="AV7" s="25">
        <v>391.81</v>
      </c>
      <c r="AW7" s="25">
        <v>343.03</v>
      </c>
      <c r="AX7" s="25">
        <v>331.73</v>
      </c>
      <c r="AY7" s="25">
        <v>258.22000000000003</v>
      </c>
      <c r="AZ7" s="25">
        <v>250.03</v>
      </c>
      <c r="BA7" s="25">
        <v>239.45</v>
      </c>
      <c r="BB7" s="25">
        <v>246.01</v>
      </c>
      <c r="BC7" s="25">
        <v>228.89</v>
      </c>
      <c r="BD7" s="25">
        <v>252.29</v>
      </c>
      <c r="BE7" s="25">
        <v>167.83</v>
      </c>
      <c r="BF7" s="25">
        <v>152.83000000000001</v>
      </c>
      <c r="BG7" s="25">
        <v>152.94999999999999</v>
      </c>
      <c r="BH7" s="25">
        <v>140.76</v>
      </c>
      <c r="BI7" s="25">
        <v>128.82</v>
      </c>
      <c r="BJ7" s="25">
        <v>255.12</v>
      </c>
      <c r="BK7" s="25">
        <v>254.19</v>
      </c>
      <c r="BL7" s="25">
        <v>259.56</v>
      </c>
      <c r="BM7" s="25">
        <v>248.92</v>
      </c>
      <c r="BN7" s="25">
        <v>251.26</v>
      </c>
      <c r="BO7" s="25">
        <v>268.07</v>
      </c>
      <c r="BP7" s="25">
        <v>95.26</v>
      </c>
      <c r="BQ7" s="25">
        <v>95.77</v>
      </c>
      <c r="BR7" s="25">
        <v>88.16</v>
      </c>
      <c r="BS7" s="25">
        <v>95.22</v>
      </c>
      <c r="BT7" s="25">
        <v>92.98</v>
      </c>
      <c r="BU7" s="25">
        <v>109.12</v>
      </c>
      <c r="BV7" s="25">
        <v>107.42</v>
      </c>
      <c r="BW7" s="25">
        <v>105.07</v>
      </c>
      <c r="BX7" s="25">
        <v>107.54</v>
      </c>
      <c r="BY7" s="25">
        <v>101.93</v>
      </c>
      <c r="BZ7" s="25">
        <v>97.47</v>
      </c>
      <c r="CA7" s="25">
        <v>197.08</v>
      </c>
      <c r="CB7" s="25">
        <v>195.85</v>
      </c>
      <c r="CC7" s="25">
        <v>191.33</v>
      </c>
      <c r="CD7" s="25">
        <v>193.72</v>
      </c>
      <c r="CE7" s="25">
        <v>199.41</v>
      </c>
      <c r="CF7" s="25">
        <v>153.88</v>
      </c>
      <c r="CG7" s="25">
        <v>157.19</v>
      </c>
      <c r="CH7" s="25">
        <v>153.71</v>
      </c>
      <c r="CI7" s="25">
        <v>155.9</v>
      </c>
      <c r="CJ7" s="25">
        <v>162.47</v>
      </c>
      <c r="CK7" s="25">
        <v>174.75</v>
      </c>
      <c r="CL7" s="25">
        <v>70.58</v>
      </c>
      <c r="CM7" s="25">
        <v>70.739999999999995</v>
      </c>
      <c r="CN7" s="25">
        <v>71.17</v>
      </c>
      <c r="CO7" s="25">
        <v>69.88</v>
      </c>
      <c r="CP7" s="25">
        <v>68.88</v>
      </c>
      <c r="CQ7" s="25">
        <v>63.53</v>
      </c>
      <c r="CR7" s="25">
        <v>63.16</v>
      </c>
      <c r="CS7" s="25">
        <v>64.41</v>
      </c>
      <c r="CT7" s="25">
        <v>64.11</v>
      </c>
      <c r="CU7" s="25">
        <v>63.81</v>
      </c>
      <c r="CV7" s="25">
        <v>59.97</v>
      </c>
      <c r="CW7" s="25">
        <v>89.83</v>
      </c>
      <c r="CX7" s="25">
        <v>89.06</v>
      </c>
      <c r="CY7" s="25">
        <v>89.54</v>
      </c>
      <c r="CZ7" s="25">
        <v>89.74</v>
      </c>
      <c r="DA7" s="25">
        <v>89.59</v>
      </c>
      <c r="DB7" s="25">
        <v>91.58</v>
      </c>
      <c r="DC7" s="25">
        <v>91.48</v>
      </c>
      <c r="DD7" s="25">
        <v>91.64</v>
      </c>
      <c r="DE7" s="25">
        <v>92.09</v>
      </c>
      <c r="DF7" s="25">
        <v>91.76</v>
      </c>
      <c r="DG7" s="25">
        <v>89.76</v>
      </c>
      <c r="DH7" s="25">
        <v>44.14</v>
      </c>
      <c r="DI7" s="25">
        <v>45.2</v>
      </c>
      <c r="DJ7" s="25">
        <v>46.41</v>
      </c>
      <c r="DK7" s="25">
        <v>47.19</v>
      </c>
      <c r="DL7" s="25">
        <v>48.37</v>
      </c>
      <c r="DM7" s="25">
        <v>50.41</v>
      </c>
      <c r="DN7" s="25">
        <v>51.13</v>
      </c>
      <c r="DO7" s="25">
        <v>51.62</v>
      </c>
      <c r="DP7" s="25">
        <v>52.16</v>
      </c>
      <c r="DQ7" s="25">
        <v>52.59</v>
      </c>
      <c r="DR7" s="25">
        <v>51.51</v>
      </c>
      <c r="DS7" s="25">
        <v>11.33</v>
      </c>
      <c r="DT7" s="25">
        <v>13.07</v>
      </c>
      <c r="DU7" s="25">
        <v>13.16</v>
      </c>
      <c r="DV7" s="25">
        <v>14.85</v>
      </c>
      <c r="DW7" s="25">
        <v>16.760000000000002</v>
      </c>
      <c r="DX7" s="25">
        <v>20.36</v>
      </c>
      <c r="DY7" s="25">
        <v>22.41</v>
      </c>
      <c r="DZ7" s="25">
        <v>23.68</v>
      </c>
      <c r="EA7" s="25">
        <v>25.76</v>
      </c>
      <c r="EB7" s="25">
        <v>27.51</v>
      </c>
      <c r="EC7" s="25">
        <v>23.75</v>
      </c>
      <c r="ED7" s="25">
        <v>1.1100000000000001</v>
      </c>
      <c r="EE7" s="25">
        <v>1.08</v>
      </c>
      <c r="EF7" s="25">
        <v>0.99</v>
      </c>
      <c r="EG7" s="25">
        <v>0.94</v>
      </c>
      <c r="EH7" s="25">
        <v>0.67</v>
      </c>
      <c r="EI7" s="25">
        <v>0.75</v>
      </c>
      <c r="EJ7" s="25">
        <v>0.73</v>
      </c>
      <c r="EK7" s="25">
        <v>0.79</v>
      </c>
      <c r="EL7" s="25">
        <v>0.75</v>
      </c>
      <c r="EM7" s="25">
        <v>0.78</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104</v>
      </c>
    </row>
    <row r="12" spans="1:144" x14ac:dyDescent="0.25">
      <c r="B12">
        <v>1</v>
      </c>
      <c r="C12">
        <v>1</v>
      </c>
      <c r="D12">
        <v>2</v>
      </c>
      <c r="E12">
        <v>3</v>
      </c>
      <c r="F12">
        <v>4</v>
      </c>
      <c r="G12" t="s">
        <v>105</v>
      </c>
    </row>
    <row r="13" spans="1:144" x14ac:dyDescent="0.25">
      <c r="B13" t="s">
        <v>106</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2024-02-02T01:35:47Z</cp:lastPrinted>
  <dcterms:created xsi:type="dcterms:W3CDTF">2023-12-05T00:55:39Z</dcterms:created>
  <dcterms:modified xsi:type="dcterms:W3CDTF">2024-02-22T06:19:15Z</dcterms:modified>
  <cp:category/>
</cp:coreProperties>
</file>