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3C974E59-4C05-4162-8D4B-2A7AF4841043}" xr6:coauthVersionLast="47" xr6:coauthVersionMax="47" xr10:uidLastSave="{00000000-0000-0000-0000-000000000000}"/>
  <workbookProtection workbookAlgorithmName="SHA-512" workbookHashValue="QZATweLZ4TSTKXv/ooWYblnUaq7x39WGp3S8UXAyKajJd1xgBMb2GHdmWit6DLqll4lxad1tWBr2YdRbfN2uyQ==" workbookSaltValue="ikXhKw8QMoxzm2yRpzkFm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W10" i="4"/>
  <c r="P10" i="4"/>
  <c r="B10" i="4"/>
  <c r="P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<sst xmlns="http://schemas.openxmlformats.org/spreadsheetml/2006/main" count="228" uniqueCount="112">
  <si>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</si>
  <si>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</si>
  <si>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</si>
  <si>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</si>
  <si>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</si>
  <si>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</si>
  <si>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</si>
  <si>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</si>
  <si>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</si>
  <si>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</si>
  <si>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</si>
  <si>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</si>
  <si>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</si>
  <si>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</si>
  <si>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</si>
  <si>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</si>
  <si>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</si>
  <si>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</si>
  <si>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</si>
  <si>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</si>
  <si>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</si>
  <si>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</si>
  <si>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</si>
  <si>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</si>
  <si>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</si>
  <si>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</si>
  <si>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</si>
  <si>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</si>
  <si>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</si>
  <si>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</si>
  <si>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</si>
  <si>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</si>
  <si>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</si>
  <si>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</si>
  <si>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</si>
  <si>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</si>
  <si>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</si>
  <si>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</si>
  <si>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</si>
  <si>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</si>
  <si>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</si>
  <si>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</si>
  <si>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</si>
  <si>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</si>
  <si>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</si>
  <si>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</si>
  <si>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</si>
  <si>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</si>
  <si>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</si>
  <si>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</si>
  <si>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</si>
  <si>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</si>
  <si>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</si>
  <si>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</si>
  <si>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</si>
  <si>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</si>
  <si>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</si>
  <si>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</si>
  <si>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</si>
  <si>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</si>
  <si>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</si>
  <si>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</si>
  <si>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</si>
  <si>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</si>
  <si>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</si>
  <si>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</si>
  <si>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</si>
  <si>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</si>
  <si>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</si>
  <si>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</si>
  <si>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</si>
  <si>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</si>
  <si>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</si>
  <si>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</si>
  <si>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</si>
  <si>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</si>
  <si>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</si>
  <si>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</si>
  <si>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</si>
  <si>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</si>
  <si>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</si>
  <si>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</si>
  <si>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</si>
  <si>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</si>
  <si>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</si>
  <si>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</si>
  <si>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</si>
  <si>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</si>
  <si>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</si>
  <si>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</si>
  <si>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</si>
  <si>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</si>
  <si>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</si>
  <si>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</si>
  <si>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</si>
  <si>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</si>
  <si>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</si>
  <si>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</si>
  <si>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</si>
  <si>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</si>
  <si>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</si>
  <si>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</si>
  <si>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</si>
  <si>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</si>
  <si>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</si>
  <si>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</si>
  <si>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</si>
  <si>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</si>
  <si>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</si>
  <si>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②管路経年化率
　定期的に施設、管路の更新を行っており、類似団体よりも低く抑えられているものの、上昇傾向であり、今後も管路の計画的な更新に取り組む必要があります。
③管路更新率
　昨年度と比較して、0.28ポイント上昇しています。類似団体と比較しても高い更新率となっています。</t>
    <rPh sb="1" eb="7">
      <t>ユウケイコテイシサン</t>
    </rPh>
    <rPh sb="7" eb="12">
      <t>ゲンカショウキャクリツ</t>
    </rPh>
    <rPh sb="14" eb="16">
      <t>カンロ</t>
    </rPh>
    <rPh sb="16" eb="20">
      <t>ケイネンカリツ</t>
    </rPh>
    <rPh sb="22" eb="25">
      <t>テイキテキ</t>
    </rPh>
    <rPh sb="26" eb="28">
      <t>シセツ</t>
    </rPh>
    <rPh sb="29" eb="31">
      <t>カンロ</t>
    </rPh>
    <rPh sb="32" eb="34">
      <t>コウシン</t>
    </rPh>
    <rPh sb="35" eb="36">
      <t>オコナ</t>
    </rPh>
    <rPh sb="41" eb="45">
      <t>ルイジダンタイ</t>
    </rPh>
    <rPh sb="48" eb="49">
      <t>ヒク</t>
    </rPh>
    <rPh sb="50" eb="51">
      <t>オサ</t>
    </rPh>
    <rPh sb="61" eb="65">
      <t>ジョウショウケイコウ</t>
    </rPh>
    <rPh sb="69" eb="71">
      <t>コンゴ</t>
    </rPh>
    <rPh sb="72" eb="74">
      <t>カンロ</t>
    </rPh>
    <rPh sb="75" eb="78">
      <t>ケイカクテキ</t>
    </rPh>
    <rPh sb="79" eb="81">
      <t>コウシン</t>
    </rPh>
    <rPh sb="82" eb="83">
      <t>ト</t>
    </rPh>
    <rPh sb="84" eb="85">
      <t>ク</t>
    </rPh>
    <rPh sb="86" eb="88">
      <t>ヒツヨウ</t>
    </rPh>
    <rPh sb="96" eb="98">
      <t>カンロ</t>
    </rPh>
    <rPh sb="98" eb="101">
      <t>コウシンリツ</t>
    </rPh>
    <rPh sb="103" eb="106">
      <t>サクネンド</t>
    </rPh>
    <rPh sb="107" eb="109">
      <t>ヒカク</t>
    </rPh>
    <phoneticPr fontId="4"/>
  </si>
  <si>
    <t>　令和４年度は、物価高騰支援のための水道料金基本料金免除や動力費の高騰など、物価上昇による影響がありましたが、財務バランスは健全な状態が維持されています。
　今後、収入面は大きな給水収益増加が見込めない一方、費用面は減価償却費等が増加する見通しです。また、管路経年化率は毎年上昇しており、引き続き施設・管路更新に多額の費用が見込まれるため、次年度以降も投資額が高水準で推移する見通しです。
　新水道ビジョンで定めた施策目標の達成と適切な事業運営を継続していくため、効率的な運営に努めるとともに、公民連携拡大の検討や、施設管路の更新整備を計画的に実施していきます。</t>
    <rPh sb="1" eb="3">
      <t>レイワ</t>
    </rPh>
    <rPh sb="4" eb="6">
      <t>ネンド</t>
    </rPh>
    <rPh sb="8" eb="14">
      <t>ブッカコウトウシエン</t>
    </rPh>
    <rPh sb="18" eb="26">
      <t>スイドウリョウキンキホンリョウキン</t>
    </rPh>
    <rPh sb="26" eb="28">
      <t>メンジョ</t>
    </rPh>
    <rPh sb="29" eb="32">
      <t>ドウリョクヒ</t>
    </rPh>
    <rPh sb="33" eb="35">
      <t>コウトウ</t>
    </rPh>
    <rPh sb="38" eb="40">
      <t>ブッカ</t>
    </rPh>
    <rPh sb="40" eb="42">
      <t>ジョウショウ</t>
    </rPh>
    <rPh sb="45" eb="47">
      <t>エイキョウ</t>
    </rPh>
    <rPh sb="55" eb="57">
      <t>ザイム</t>
    </rPh>
    <rPh sb="62" eb="64">
      <t>ケンゼン</t>
    </rPh>
    <rPh sb="65" eb="67">
      <t>ジョウタイ</t>
    </rPh>
    <rPh sb="68" eb="70">
      <t>イジ</t>
    </rPh>
    <rPh sb="79" eb="81">
      <t>コンゴ</t>
    </rPh>
    <rPh sb="82" eb="85">
      <t>シュウニュウメン</t>
    </rPh>
    <rPh sb="86" eb="87">
      <t>オオ</t>
    </rPh>
    <rPh sb="89" eb="93">
      <t>キュウスイシュウエキ</t>
    </rPh>
    <rPh sb="93" eb="95">
      <t>ゾウカ</t>
    </rPh>
    <rPh sb="96" eb="98">
      <t>ミコ</t>
    </rPh>
    <rPh sb="101" eb="103">
      <t>イッポウ</t>
    </rPh>
    <rPh sb="104" eb="107">
      <t>ヒヨウメン</t>
    </rPh>
    <rPh sb="108" eb="114">
      <t>ゲンカショウキャクヒトウ</t>
    </rPh>
    <rPh sb="115" eb="117">
      <t>ゾウカ</t>
    </rPh>
    <rPh sb="119" eb="121">
      <t>ミトオ</t>
    </rPh>
    <rPh sb="128" eb="134">
      <t>カンロケイネンカリツ</t>
    </rPh>
    <rPh sb="135" eb="137">
      <t>マイトシ</t>
    </rPh>
    <rPh sb="137" eb="139">
      <t>ジョウショウ</t>
    </rPh>
    <rPh sb="144" eb="145">
      <t>ヒ</t>
    </rPh>
    <rPh sb="146" eb="147">
      <t>ツヅ</t>
    </rPh>
    <rPh sb="148" eb="150">
      <t>シセツ</t>
    </rPh>
    <rPh sb="151" eb="153">
      <t>カンロ</t>
    </rPh>
    <phoneticPr fontId="4"/>
  </si>
  <si>
    <t>①経常収支比率
　収益は、工事負担金の減少により総収益は減少しました。費用は、工事請負費等の増加により総費用は増加しました。その結果、3.5ポイントの減少となりましたが、類似団体平均値と比較して上回っており、また、100％以上を維持していることから安定した経営が行われています。
③流動比率
　流動資産は昨年と比較して増加しましたが、工事代金等の未払金の増加により流動負債が増加し、211.83ポイント減少しました。類似団体の平均値よりも上回っており、短期的な債務に対する支払能力は十分に有しています。
④企業債残高対給水収益比率
　企業債を新たに借り入れたため残高が増加し、また、物価高騰支援のための水道料金基本料金免除を９か月にわたり実施したことにより、給水収益は減少しました。その結果、12ポイント増加しましたが、類似団体の平均値と比べ、かなり低い水準となっています。
⑤料金回収率
　水道料金基本料金免除で給水収益が大きく減少したため、28.84ポイント減少し100％を下回りました。
⑥給水原価
　経常費用の増加により5.51ポイント増加しましたが、類似団体よりも低い水準となっています。
⑦施設利用率　⑧有収率
　類似団体を上回っており、効率的な施設運営が行われ、収益に反映されたものと考えられます。
　</t>
    <rPh sb="1" eb="7">
      <t>ケイジョウシュウシヒリツ</t>
    </rPh>
    <rPh sb="9" eb="11">
      <t>シュウエキ</t>
    </rPh>
    <rPh sb="13" eb="18">
      <t>コウジフタンキン</t>
    </rPh>
    <rPh sb="19" eb="21">
      <t>ゲンショウ</t>
    </rPh>
    <rPh sb="27" eb="29">
      <t>ゲンショウ</t>
    </rPh>
    <rPh sb="34" eb="36">
      <t>ヒヨウ</t>
    </rPh>
    <rPh sb="38" eb="43">
      <t>コウジウケオイヒ</t>
    </rPh>
    <rPh sb="43" eb="44">
      <t>ナド</t>
    </rPh>
    <rPh sb="45" eb="47">
      <t>ゾウカ</t>
    </rPh>
    <rPh sb="54" eb="56">
      <t>ゾウカ</t>
    </rPh>
    <rPh sb="63" eb="65">
      <t>ケッカ</t>
    </rPh>
    <rPh sb="74" eb="76">
      <t>ゲンショウ</t>
    </rPh>
    <rPh sb="84" eb="88">
      <t>ルイジダンタイ</t>
    </rPh>
    <rPh sb="88" eb="91">
      <t>ヘイキンチ</t>
    </rPh>
    <rPh sb="92" eb="94">
      <t>ヒカク</t>
    </rPh>
    <rPh sb="96" eb="98">
      <t>ウワマワ</t>
    </rPh>
    <rPh sb="110" eb="112">
      <t>イジョウ</t>
    </rPh>
    <rPh sb="113" eb="115">
      <t>イジ</t>
    </rPh>
    <rPh sb="123" eb="125">
      <t>アンテイ</t>
    </rPh>
    <rPh sb="127" eb="129">
      <t>ケイエイ</t>
    </rPh>
    <rPh sb="130" eb="131">
      <t>オコナ</t>
    </rPh>
    <rPh sb="140" eb="144">
      <t>リュウドウヒリツ</t>
    </rPh>
    <rPh sb="146" eb="150">
      <t>リュウドウシサン</t>
    </rPh>
    <rPh sb="151" eb="153">
      <t>サクネン</t>
    </rPh>
    <rPh sb="154" eb="156">
      <t>ヒカク</t>
    </rPh>
    <rPh sb="158" eb="160">
      <t>ゾウカ</t>
    </rPh>
    <rPh sb="166" eb="170">
      <t>コウジダイキン</t>
    </rPh>
    <rPh sb="170" eb="171">
      <t>ナド</t>
    </rPh>
    <rPh sb="172" eb="175">
      <t>ミバライキン</t>
    </rPh>
    <rPh sb="176" eb="178">
      <t>ゾウカ</t>
    </rPh>
    <rPh sb="181" eb="185">
      <t>リュウドウフサイ</t>
    </rPh>
    <rPh sb="200" eb="202">
      <t>ゲンショウ</t>
    </rPh>
    <rPh sb="212" eb="215">
      <t>ヘイキンチ</t>
    </rPh>
    <rPh sb="218" eb="220">
      <t>ウワマワ</t>
    </rPh>
    <rPh sb="226" eb="229">
      <t>タンキテキ</t>
    </rPh>
    <rPh sb="230" eb="232">
      <t>サイム</t>
    </rPh>
    <rPh sb="233" eb="234">
      <t>タイ</t>
    </rPh>
    <rPh sb="236" eb="240">
      <t>シハライノウリョク</t>
    </rPh>
    <rPh sb="241" eb="243">
      <t>ジュウブン</t>
    </rPh>
    <rPh sb="244" eb="245">
      <t>ユウ</t>
    </rPh>
    <rPh sb="252" eb="255">
      <t>キギョウサイ</t>
    </rPh>
    <rPh sb="255" eb="257">
      <t>ザンダカ</t>
    </rPh>
    <rPh sb="257" eb="258">
      <t>タイ</t>
    </rPh>
    <rPh sb="258" eb="260">
      <t>キュウスイ</t>
    </rPh>
    <rPh sb="260" eb="262">
      <t>シュウエキ</t>
    </rPh>
    <rPh sb="262" eb="264">
      <t>ヒリツ</t>
    </rPh>
    <rPh sb="266" eb="269">
      <t>キギョウサイ</t>
    </rPh>
    <rPh sb="270" eb="271">
      <t>アラ</t>
    </rPh>
    <rPh sb="273" eb="274">
      <t>カ</t>
    </rPh>
    <rPh sb="275" eb="276">
      <t>イ</t>
    </rPh>
    <rPh sb="280" eb="282">
      <t>ザンダカ</t>
    </rPh>
    <rPh sb="283" eb="285">
      <t>ゾウカ</t>
    </rPh>
    <rPh sb="290" eb="296">
      <t>ブッカコウトウシエン</t>
    </rPh>
    <rPh sb="300" eb="304">
      <t>スイドウリョウキン</t>
    </rPh>
    <rPh sb="304" eb="308">
      <t>キホンリョウキン</t>
    </rPh>
    <rPh sb="308" eb="310">
      <t>メンジョ</t>
    </rPh>
    <rPh sb="313" eb="314">
      <t>ゲツ</t>
    </rPh>
    <rPh sb="318" eb="320">
      <t>ジッシ</t>
    </rPh>
    <rPh sb="333" eb="335">
      <t>ゲンショウ</t>
    </rPh>
    <rPh sb="342" eb="344">
      <t>ケッカ</t>
    </rPh>
    <rPh sb="351" eb="353">
      <t>ゾウカ</t>
    </rPh>
    <rPh sb="359" eb="363">
      <t>ルイジダンタイ</t>
    </rPh>
    <rPh sb="364" eb="367">
      <t>ヘイキンチ</t>
    </rPh>
    <rPh sb="368" eb="369">
      <t>クラ</t>
    </rPh>
    <rPh sb="374" eb="375">
      <t>ヒク</t>
    </rPh>
    <rPh sb="376" eb="378">
      <t>スイジュン</t>
    </rPh>
    <rPh sb="388" eb="393">
      <t>リョウキンカイシュウリツ</t>
    </rPh>
    <rPh sb="406" eb="410">
      <t>キュウスイシュウエキ</t>
    </rPh>
    <rPh sb="411" eb="412">
      <t>オオ</t>
    </rPh>
    <rPh sb="414" eb="416">
      <t>ゲンショウ</t>
    </rPh>
    <rPh sb="430" eb="432">
      <t>ゲンショウ</t>
    </rPh>
    <rPh sb="438" eb="440">
      <t>シタマワ</t>
    </rPh>
    <rPh sb="453" eb="457">
      <t>ケイジョウヒヨウ</t>
    </rPh>
    <rPh sb="458" eb="460">
      <t>ゾウカ</t>
    </rPh>
    <rPh sb="471" eb="473">
      <t>ゾウカ</t>
    </rPh>
    <rPh sb="479" eb="483">
      <t>ルイジダンタイ</t>
    </rPh>
    <rPh sb="486" eb="487">
      <t>ヒク</t>
    </rPh>
    <rPh sb="488" eb="490">
      <t>スイジュン</t>
    </rPh>
    <rPh sb="500" eb="505">
      <t>シセツリヨウリツ</t>
    </rPh>
    <rPh sb="507" eb="510">
      <t>ユウシュウリツ</t>
    </rPh>
    <rPh sb="512" eb="516">
      <t>ルイジダンタイ</t>
    </rPh>
    <rPh sb="517" eb="519">
      <t>ウワマワ</t>
    </rPh>
    <rPh sb="524" eb="527">
      <t>コウリツテキ</t>
    </rPh>
    <rPh sb="528" eb="530">
      <t>シセツ</t>
    </rPh>
    <rPh sb="530" eb="532">
      <t>ウンエイ</t>
    </rPh>
    <rPh sb="533" eb="534">
      <t>オコナ</t>
    </rPh>
    <rPh sb="537" eb="539">
      <t>シュウエキ</t>
    </rPh>
    <rPh sb="540" eb="542">
      <t>ハンエイ</t>
    </rPh>
    <rPh sb="548" eb="5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</si>
</sst>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0.95</c:v>
                </c:pt>
                <c:pt idx="2">
                  <c:v>1.29</c:v>
                </c:pt>
                <c:pt idx="3">
                  <c:v>0.75</c:v>
                </c:pt>
                <c:pt idx="4">
                  <c:v>1.03</c:v>
                </c:pt>
              </c:numCache>
            </c:numRef>
          </c:val>
          <c:extLst>
            <c:ext xmlns:c16="http://schemas.microsoft.com/office/drawing/2014/chart" uri="{C3380CC4-5D6E-409C-BE32-E72D297353CC}">
              <c16:uniqueId val="{00000000-CEFA-45D6-8458-2AB53813C2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CEFA-45D6-8458-2AB53813C2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81.95</c:v>
                </c:pt>
                <c:pt idx="1">
                  <c:v>81.81</c:v>
                </c:pt>
                <c:pt idx="2">
                  <c:v>82.95</c:v>
                </c:pt>
                <c:pt idx="3">
                  <c:v>82</c:v>
                </c:pt>
                <c:pt idx="4">
                  <c:v>82.95</c:v>
                </c:pt>
              </c:numCache>
            </c:numRef>
          </c:val>
          <c:extLst>
            <c:ext xmlns:c16="http://schemas.microsoft.com/office/drawing/2014/chart" uri="{C3380CC4-5D6E-409C-BE32-E72D297353CC}">
              <c16:uniqueId val="{00000000-B0AB-46BA-8E31-5D3DEA7926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B0AB-46BA-8E31-5D3DEA7926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96.01</c:v>
                </c:pt>
                <c:pt idx="1">
                  <c:v>95.93</c:v>
                </c:pt>
                <c:pt idx="2">
                  <c:v>96.82</c:v>
                </c:pt>
                <c:pt idx="3">
                  <c:v>97.03</c:v>
                </c:pt>
                <c:pt idx="4">
                  <c:v>97.75</c:v>
                </c:pt>
              </c:numCache>
            </c:numRef>
          </c:val>
          <c:extLst>
            <c:ext xmlns:c16="http://schemas.microsoft.com/office/drawing/2014/chart" uri="{C3380CC4-5D6E-409C-BE32-E72D297353CC}">
              <c16:uniqueId val="{00000000-EB49-4105-96EB-5CB86AA78C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EB49-4105-96EB-5CB86AA78C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119.85</c:v>
                </c:pt>
                <c:pt idx="1">
                  <c:v>116.91</c:v>
                </c:pt>
                <c:pt idx="2">
                  <c:v>116.6</c:v>
                </c:pt>
                <c:pt idx="3">
                  <c:v>115.18</c:v>
                </c:pt>
                <c:pt idx="4">
                  <c:v>111.68</c:v>
                </c:pt>
              </c:numCache>
            </c:numRef>
          </c:val>
          <c:extLst>
            <c:ext xmlns:c16="http://schemas.microsoft.com/office/drawing/2014/chart" uri="{C3380CC4-5D6E-409C-BE32-E72D297353CC}">
              <c16:uniqueId val="{00000000-7EDC-4B52-9E38-89BA59E49D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7EDC-4B52-9E38-89BA59E49D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43.53</c:v>
                </c:pt>
                <c:pt idx="1">
                  <c:v>43.99</c:v>
                </c:pt>
                <c:pt idx="2">
                  <c:v>44.3</c:v>
                </c:pt>
                <c:pt idx="3">
                  <c:v>44.76</c:v>
                </c:pt>
                <c:pt idx="4">
                  <c:v>44.89</c:v>
                </c:pt>
              </c:numCache>
            </c:numRef>
          </c:val>
          <c:extLst>
            <c:ext xmlns:c16="http://schemas.microsoft.com/office/drawing/2014/chart" uri="{C3380CC4-5D6E-409C-BE32-E72D297353CC}">
              <c16:uniqueId val="{00000000-F808-4C9D-9F1A-AC2A5E534E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F808-4C9D-9F1A-AC2A5E534E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11.04</c:v>
                </c:pt>
                <c:pt idx="1">
                  <c:v>11.55</c:v>
                </c:pt>
                <c:pt idx="2">
                  <c:v>12.41</c:v>
                </c:pt>
                <c:pt idx="3">
                  <c:v>12.56</c:v>
                </c:pt>
                <c:pt idx="4">
                  <c:v>13.02</c:v>
                </c:pt>
              </c:numCache>
            </c:numRef>
          </c:val>
          <c:extLst>
            <c:ext xmlns:c16="http://schemas.microsoft.com/office/drawing/2014/chart" uri="{C3380CC4-5D6E-409C-BE32-E72D297353CC}">
              <c16:uniqueId val="{00000000-84F4-4B90-8934-D2DF30088D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84F4-4B90-8934-D2DF30088D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F-456D-9001-AC67BC3341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B62F-456D-9001-AC67BC3341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430.16</c:v>
                </c:pt>
                <c:pt idx="1">
                  <c:v>516.36</c:v>
                </c:pt>
                <c:pt idx="2">
                  <c:v>467.85</c:v>
                </c:pt>
                <c:pt idx="3">
                  <c:v>645.70000000000005</c:v>
                </c:pt>
                <c:pt idx="4">
                  <c:v>433.87</c:v>
                </c:pt>
              </c:numCache>
            </c:numRef>
          </c:val>
          <c:extLst>
            <c:ext xmlns:c16="http://schemas.microsoft.com/office/drawing/2014/chart" uri="{C3380CC4-5D6E-409C-BE32-E72D297353CC}">
              <c16:uniqueId val="{00000000-23D5-4E54-967D-A1E6F53EB3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23D5-4E54-967D-A1E6F53EB3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25.05</c:v>
                </c:pt>
                <c:pt idx="1">
                  <c:v>21.25</c:v>
                </c:pt>
                <c:pt idx="2">
                  <c:v>20.399999999999999</c:v>
                </c:pt>
                <c:pt idx="3">
                  <c:v>16.52</c:v>
                </c:pt>
                <c:pt idx="4">
                  <c:v>28.52</c:v>
                </c:pt>
              </c:numCache>
            </c:numRef>
          </c:val>
          <c:extLst>
            <c:ext xmlns:c16="http://schemas.microsoft.com/office/drawing/2014/chart" uri="{C3380CC4-5D6E-409C-BE32-E72D297353CC}">
              <c16:uniqueId val="{00000000-5CB8-4A62-BDDC-C439D50299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5CB8-4A62-BDDC-C439D50299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116.05</c:v>
                </c:pt>
                <c:pt idx="1">
                  <c:v>112.6</c:v>
                </c:pt>
                <c:pt idx="2">
                  <c:v>99.73</c:v>
                </c:pt>
                <c:pt idx="3">
                  <c:v>112.11</c:v>
                </c:pt>
                <c:pt idx="4">
                  <c:v>83.27</c:v>
                </c:pt>
              </c:numCache>
            </c:numRef>
          </c:val>
          <c:extLst>
            <c:ext xmlns:c16="http://schemas.microsoft.com/office/drawing/2014/chart" uri="{C3380CC4-5D6E-409C-BE32-E72D297353CC}">
              <c16:uniqueId val="{00000000-5A7E-4382-B31D-914AB14364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5A7E-4382-B31D-914AB14364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121.79</c:v>
                </c:pt>
                <c:pt idx="1">
                  <c:v>125.69</c:v>
                </c:pt>
                <c:pt idx="2">
                  <c:v>126.71</c:v>
                </c:pt>
                <c:pt idx="3">
                  <c:v>125.08</c:v>
                </c:pt>
                <c:pt idx="4">
                  <c:v>130.59</c:v>
                </c:pt>
              </c:numCache>
            </c:numRef>
          </c:val>
          <c:extLst>
            <c:ext xmlns:c16="http://schemas.microsoft.com/office/drawing/2014/chart" uri="{C3380CC4-5D6E-409C-BE32-E72D297353CC}">
              <c16:uniqueId val="{00000000-3E4D-4CDF-97F6-B9D6A2075E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3E4D-4CDF-97F6-B9D6A2075E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安城市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188843</v>
      </c>
      <c r="AM8" s="66"/>
      <c r="AN8" s="66"/>
      <c r="AO8" s="66"/>
      <c r="AP8" s="66"/>
      <c r="AQ8" s="66"/>
      <c r="AR8" s="66"/>
      <c r="AS8" s="66"/>
      <c r="AT8" s="37">
        <f>データ!$S$6</f>
        <v>86.05</v>
      </c>
      <c r="AU8" s="38"/>
      <c r="AV8" s="38"/>
      <c r="AW8" s="38"/>
      <c r="AX8" s="38"/>
      <c r="AY8" s="38"/>
      <c r="AZ8" s="38"/>
      <c r="BA8" s="38"/>
      <c r="BB8" s="55">
        <f>データ!$T$6</f>
        <v>2194.5700000000002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93.79</v>
      </c>
      <c r="J10" s="38"/>
      <c r="K10" s="38"/>
      <c r="L10" s="38"/>
      <c r="M10" s="38"/>
      <c r="N10" s="38"/>
      <c r="O10" s="65"/>
      <c r="P10" s="55">
        <f>データ!$P$6</f>
        <v>99.94</v>
      </c>
      <c r="Q10" s="55"/>
      <c r="R10" s="55"/>
      <c r="S10" s="55"/>
      <c r="T10" s="55"/>
      <c r="U10" s="55"/>
      <c r="V10" s="55"/>
      <c r="W10" s="66">
        <f>データ!$Q$6</f>
        <v>2200</v>
      </c>
      <c r="X10" s="66"/>
      <c r="Y10" s="66"/>
      <c r="Z10" s="66"/>
      <c r="AA10" s="66"/>
      <c r="AB10" s="66"/>
      <c r="AC10" s="66"/>
      <c r="AD10" s="2"/>
      <c r="AE10" s="2"/>
      <c r="AF10" s="2"/>
      <c r="AG10" s="2"/>
      <c r="AH10" s="2"/>
      <c r="AI10" s="2"/>
      <c r="AJ10" s="2"/>
      <c r="AK10" s="2"/>
      <c r="AL10" s="66">
        <f>データ!$U$6</f>
        <v>188541</v>
      </c>
      <c r="AM10" s="66"/>
      <c r="AN10" s="66"/>
      <c r="AO10" s="66"/>
      <c r="AP10" s="66"/>
      <c r="AQ10" s="66"/>
      <c r="AR10" s="66"/>
      <c r="AS10" s="66"/>
      <c r="AT10" s="37">
        <f>データ!$V$6</f>
        <v>86.01</v>
      </c>
      <c r="AU10" s="38"/>
      <c r="AV10" s="38"/>
      <c r="AW10" s="38"/>
      <c r="AX10" s="38"/>
      <c r="AY10" s="38"/>
      <c r="AZ10" s="38"/>
      <c r="BA10" s="38"/>
      <c r="BB10" s="55">
        <f>データ!$W$6</f>
        <v>2192.08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45.6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F64A6V87bUhwXmxHnWm7wh0f4hrZk1rN0L/oNzz99HNnyfEiXy63lUFgIEQZLSm+pVnP7AehLpUGg0WzJFRzQ==" saltValue="8SkqMcq9Z9iSqwEHw5c/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232122</v>
      </c>
      <c r="D6" s="20">
        <f t="shared" si="3"/>
        <v>46</v>
      </c>
      <c r="E6" s="20">
        <f t="shared" si="3"/>
        <v>1</v>
      </c>
      <c r="F6" s="20">
        <f t="shared" si="3"/>
        <v>0</v>
      </c>
      <c r="G6" s="20">
        <f t="shared" si="3"/>
        <v>1</v>
      </c>
      <c r="H6" s="20" t="str">
        <f t="shared" si="3"/>
        <v>愛知県　安城市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93.79</v>
      </c>
      <c r="P6" s="21">
        <f t="shared" si="3"/>
        <v>99.94</v>
      </c>
      <c r="Q6" s="21">
        <f t="shared" si="3"/>
        <v>2200</v>
      </c>
      <c r="R6" s="21">
        <f t="shared" si="3"/>
        <v>188843</v>
      </c>
      <c r="S6" s="21">
        <f t="shared" si="3"/>
        <v>86.05</v>
      </c>
      <c r="T6" s="21">
        <f t="shared" si="3"/>
        <v>2194.5700000000002</v>
      </c>
      <c r="U6" s="21">
        <f t="shared" si="3"/>
        <v>188541</v>
      </c>
      <c r="V6" s="21">
        <f t="shared" si="3"/>
        <v>86.01</v>
      </c>
      <c r="W6" s="21">
        <f t="shared" si="3"/>
        <v>2192.08</v>
      </c>
      <c r="X6" s="22">
        <f>IF(X7="",NA(),X7)</f>
        <v>119.85</v>
      </c>
      <c r="Y6" s="22">
        <f t="shared" ref="Y6:AG6" si="4">IF(Y7="",NA(),Y7)</f>
        <v>116.91</v>
      </c>
      <c r="Z6" s="22">
        <f t="shared" si="4"/>
        <v>116.6</v>
      </c>
      <c r="AA6" s="22">
        <f t="shared" si="4"/>
        <v>115.18</v>
      </c>
      <c r="AB6" s="22">
        <f t="shared" si="4"/>
        <v>111.68</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430.16</v>
      </c>
      <c r="AU6" s="22">
        <f t="shared" ref="AU6:BC6" si="6">IF(AU7="",NA(),AU7)</f>
        <v>516.36</v>
      </c>
      <c r="AV6" s="22">
        <f t="shared" si="6"/>
        <v>467.85</v>
      </c>
      <c r="AW6" s="22">
        <f t="shared" si="6"/>
        <v>645.70000000000005</v>
      </c>
      <c r="AX6" s="22">
        <f t="shared" si="6"/>
        <v>433.87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25.05</v>
      </c>
      <c r="BF6" s="22">
        <f t="shared" ref="BF6:BN6" si="7">IF(BF7="",NA(),BF7)</f>
        <v>21.25</v>
      </c>
      <c r="BG6" s="22">
        <f t="shared" si="7"/>
        <v>20.399999999999999</v>
      </c>
      <c r="BH6" s="22">
        <f t="shared" si="7"/>
        <v>16.52</v>
      </c>
      <c r="BI6" s="22">
        <f t="shared" si="7"/>
        <v>28.52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116.05</v>
      </c>
      <c r="BQ6" s="22">
        <f t="shared" ref="BQ6:BY6" si="8">IF(BQ7="",NA(),BQ7)</f>
        <v>112.6</v>
      </c>
      <c r="BR6" s="22">
        <f t="shared" si="8"/>
        <v>99.73</v>
      </c>
      <c r="BS6" s="22">
        <f t="shared" si="8"/>
        <v>112.11</v>
      </c>
      <c r="BT6" s="22">
        <f t="shared" si="8"/>
        <v>83.27</v>
      </c>
      <c r="BU6" s="22">
        <f t="shared" si="8"/>
        <v>104.84</v>
      </c>
      <c r="BV6" s="22">
        <f t="shared" si="8"/>
        <v>106.11</v>
      </c>
      <c r="BW6" s="22">
        <f t="shared" si="8"/>
        <v>103.75</v>
      </c>
      <c r="BX6" s="22">
        <f t="shared" si="8"/>
        <v>105.3</v>
      </c>
      <c r="BY6" s="22">
        <f t="shared" si="8"/>
        <v>99.41</v>
      </c>
      <c r="BZ6" s="21" t="str">
        <f>IF(BZ7="","",IF(BZ7="-","【-】","【"&amp;SUBSTITUTE(TEXT(BZ7,"#,##0.00"),"-","△")&amp;"】"))</f>
        <v>【97.47】</v>
      </c>
      <c r="CA6" s="22">
        <f>IF(CA7="",NA(),CA7)</f>
        <v>121.79</v>
      </c>
      <c r="CB6" s="22">
        <f t="shared" ref="CB6:CJ6" si="9">IF(CB7="",NA(),CB7)</f>
        <v>125.69</v>
      </c>
      <c r="CC6" s="22">
        <f t="shared" si="9"/>
        <v>126.71</v>
      </c>
      <c r="CD6" s="22">
        <f t="shared" si="9"/>
        <v>125.08</v>
      </c>
      <c r="CE6" s="22">
        <f t="shared" si="9"/>
        <v>130.59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81.95</v>
      </c>
      <c r="CM6" s="22">
        <f t="shared" ref="CM6:CU6" si="10">IF(CM7="",NA(),CM7)</f>
        <v>81.81</v>
      </c>
      <c r="CN6" s="22">
        <f t="shared" si="10"/>
        <v>82.95</v>
      </c>
      <c r="CO6" s="22">
        <f t="shared" si="10"/>
        <v>82</v>
      </c>
      <c r="CP6" s="22">
        <f t="shared" si="10"/>
        <v>82.95</v>
      </c>
      <c r="CQ6" s="22">
        <f t="shared" si="10"/>
        <v>62.32</v>
      </c>
      <c r="CR6" s="22">
        <f t="shared" si="10"/>
        <v>61.71</v>
      </c>
      <c r="CS6" s="22">
        <f t="shared" si="10"/>
        <v>63.12</v>
      </c>
      <c r="CT6" s="22">
        <f t="shared" si="10"/>
        <v>62.57</v>
      </c>
      <c r="CU6" s="22">
        <f t="shared" si="10"/>
        <v>61.56</v>
      </c>
      <c r="CV6" s="21" t="str">
        <f>IF(CV7="","",IF(CV7="-","【-】","【"&amp;SUBSTITUTE(TEXT(CV7,"#,##0.00"),"-","△")&amp;"】"))</f>
        <v>【59.97】</v>
      </c>
      <c r="CW6" s="22">
        <f>IF(CW7="",NA(),CW7)</f>
        <v>96.01</v>
      </c>
      <c r="CX6" s="22">
        <f t="shared" ref="CX6:DF6" si="11">IF(CX7="",NA(),CX7)</f>
        <v>95.93</v>
      </c>
      <c r="CY6" s="22">
        <f t="shared" si="11"/>
        <v>96.82</v>
      </c>
      <c r="CZ6" s="22">
        <f t="shared" si="11"/>
        <v>97.03</v>
      </c>
      <c r="DA6" s="22">
        <f t="shared" si="11"/>
        <v>97.75</v>
      </c>
      <c r="DB6" s="22">
        <f t="shared" si="11"/>
        <v>90.19</v>
      </c>
      <c r="DC6" s="22">
        <f t="shared" si="11"/>
        <v>90.03</v>
      </c>
      <c r="DD6" s="22">
        <f t="shared" si="11"/>
        <v>90.09</v>
      </c>
      <c r="DE6" s="22">
        <f t="shared" si="11"/>
        <v>90.21</v>
      </c>
      <c r="DF6" s="22">
        <f t="shared" si="11"/>
        <v>90.11</v>
      </c>
      <c r="DG6" s="21" t="str">
        <f>IF(DG7="","",IF(DG7="-","【-】","【"&amp;SUBSTITUTE(TEXT(DG7,"#,##0.00"),"-","△")&amp;"】"))</f>
        <v>【89.76】</v>
      </c>
      <c r="DH6" s="22">
        <f>IF(DH7="",NA(),DH7)</f>
        <v>43.53</v>
      </c>
      <c r="DI6" s="22">
        <f t="shared" ref="DI6:DQ6" si="12">IF(DI7="",NA(),DI7)</f>
        <v>43.99</v>
      </c>
      <c r="DJ6" s="22">
        <f t="shared" si="12"/>
        <v>44.3</v>
      </c>
      <c r="DK6" s="22">
        <f t="shared" si="12"/>
        <v>44.76</v>
      </c>
      <c r="DL6" s="22">
        <f t="shared" si="12"/>
        <v>44.89</v>
      </c>
      <c r="DM6" s="22">
        <f t="shared" si="12"/>
        <v>48.86</v>
      </c>
      <c r="DN6" s="22">
        <f t="shared" si="12"/>
        <v>49.6</v>
      </c>
      <c r="DO6" s="22">
        <f t="shared" si="12"/>
        <v>50.31</v>
      </c>
      <c r="DP6" s="22">
        <f t="shared" si="12"/>
        <v>50.74</v>
      </c>
      <c r="DQ6" s="22">
        <f t="shared" si="12"/>
        <v>51.49</v>
      </c>
      <c r="DR6" s="21" t="str">
        <f>IF(DR7="","",IF(DR7="-","【-】","【"&amp;SUBSTITUTE(TEXT(DR7,"#,##0.00"),"-","△")&amp;"】"))</f>
        <v>【51.51】</v>
      </c>
      <c r="DS6" s="22">
        <f>IF(DS7="",NA(),DS7)</f>
        <v>11.04</v>
      </c>
      <c r="DT6" s="22">
        <f t="shared" ref="DT6:EB6" si="13">IF(DT7="",NA(),DT7)</f>
        <v>11.55</v>
      </c>
      <c r="DU6" s="22">
        <f t="shared" si="13"/>
        <v>12.41</v>
      </c>
      <c r="DV6" s="22">
        <f t="shared" si="13"/>
        <v>12.56</v>
      </c>
      <c r="DW6" s="22">
        <f t="shared" si="13"/>
        <v>13.02</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0.87</v>
      </c>
      <c r="EE6" s="22">
        <f t="shared" ref="EE6:EM6" si="14">IF(EE7="",NA(),EE7)</f>
        <v>0.95</v>
      </c>
      <c r="EF6" s="22">
        <f t="shared" si="14"/>
        <v>1.29</v>
      </c>
      <c r="EG6" s="22">
        <f t="shared" si="14"/>
        <v>0.75</v>
      </c>
      <c r="EH6" s="22">
        <f t="shared" si="14"/>
        <v>1.03</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5">
      <c r="A7" s="15"/>
      <c r="B7" s="24">
        <v>2022</v>
      </c>
      <c r="C7" s="24">
        <v>232122</v>
      </c>
      <c r="D7" s="24">
        <v>46</v>
      </c>
      <c r="E7" s="24">
        <v>1</v>
      </c>
      <c r="F7" s="24">
        <v>0</v>
      </c>
      <c r="G7" s="24">
        <v>1</v>
      </c>
      <c r="H7" s="24" t="s">
        <v>92</v>
      </c>
      <c r="I7" s="24" t="s">
        <v>93</v>
      </c>
      <c r="J7" s="24" t="s">
        <v>94</v>
      </c>
      <c r="K7" s="24" t="s">
        <v>95</v>
      </c>
      <c r="L7" s="24" t="s">
        <v>96</v>
      </c>
      <c r="M7" s="24" t="s">
        <v>97</v>
      </c>
      <c r="N7" s="25" t="s">
        <v>98</v>
      </c>
      <c r="O7" s="25">
        <v>93.79</v>
      </c>
      <c r="P7" s="25">
        <v>99.94</v>
      </c>
      <c r="Q7" s="25">
        <v>2200</v>
      </c>
      <c r="R7" s="25">
        <v>188843</v>
      </c>
      <c r="S7" s="25">
        <v>86.05</v>
      </c>
      <c r="T7" s="25">
        <v>2194.5700000000002</v>
      </c>
      <c r="U7" s="25">
        <v>188541</v>
      </c>
      <c r="V7" s="25">
        <v>86.01</v>
      </c>
      <c r="W7" s="25">
        <v>2192.08</v>
      </c>
      <c r="X7" s="25">
        <v>119.85</v>
      </c>
      <c r="Y7" s="25">
        <v>116.91</v>
      </c>
      <c r="Z7" s="25">
        <v>116.6</v>
      </c>
      <c r="AA7" s="25">
        <v>115.18</v>
      </c>
      <c r="AB7" s="25">
        <v>111.68</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430.16</v>
      </c>
      <c r="AU7" s="25">
        <v>516.36</v>
      </c>
      <c r="AV7" s="25">
        <v>467.85</v>
      </c>
      <c r="AW7" s="25">
        <v>645.70000000000005</v>
      </c>
      <c r="AX7" s="25">
        <v>433.87</v>
      </c>
      <c r="AY7" s="25">
        <v>318.89</v>
      </c>
      <c r="AZ7" s="25">
        <v>309.10000000000002</v>
      </c>
      <c r="BA7" s="25">
        <v>306.08</v>
      </c>
      <c r="BB7" s="25">
        <v>306.14999999999998</v>
      </c>
      <c r="BC7" s="25">
        <v>297.54000000000002</v>
      </c>
      <c r="BD7" s="25">
        <v>252.29</v>
      </c>
      <c r="BE7" s="25">
        <v>25.05</v>
      </c>
      <c r="BF7" s="25">
        <v>21.25</v>
      </c>
      <c r="BG7" s="25">
        <v>20.399999999999999</v>
      </c>
      <c r="BH7" s="25">
        <v>16.52</v>
      </c>
      <c r="BI7" s="25">
        <v>28.52</v>
      </c>
      <c r="BJ7" s="25">
        <v>290.07</v>
      </c>
      <c r="BK7" s="25">
        <v>290.42</v>
      </c>
      <c r="BL7" s="25">
        <v>294.66000000000003</v>
      </c>
      <c r="BM7" s="25">
        <v>285.27</v>
      </c>
      <c r="BN7" s="25">
        <v>294.73</v>
      </c>
      <c r="BO7" s="25">
        <v>268.07</v>
      </c>
      <c r="BP7" s="25">
        <v>116.05</v>
      </c>
      <c r="BQ7" s="25">
        <v>112.6</v>
      </c>
      <c r="BR7" s="25">
        <v>99.73</v>
      </c>
      <c r="BS7" s="25">
        <v>112.11</v>
      </c>
      <c r="BT7" s="25">
        <v>83.27</v>
      </c>
      <c r="BU7" s="25">
        <v>104.84</v>
      </c>
      <c r="BV7" s="25">
        <v>106.11</v>
      </c>
      <c r="BW7" s="25">
        <v>103.75</v>
      </c>
      <c r="BX7" s="25">
        <v>105.3</v>
      </c>
      <c r="BY7" s="25">
        <v>99.41</v>
      </c>
      <c r="BZ7" s="25">
        <v>97.47</v>
      </c>
      <c r="CA7" s="25">
        <v>121.79</v>
      </c>
      <c r="CB7" s="25">
        <v>125.69</v>
      </c>
      <c r="CC7" s="25">
        <v>126.71</v>
      </c>
      <c r="CD7" s="25">
        <v>125.08</v>
      </c>
      <c r="CE7" s="25">
        <v>130.59</v>
      </c>
      <c r="CF7" s="25">
        <v>161.82</v>
      </c>
      <c r="CG7" s="25">
        <v>161.03</v>
      </c>
      <c r="CH7" s="25">
        <v>159.93</v>
      </c>
      <c r="CI7" s="25">
        <v>162.77000000000001</v>
      </c>
      <c r="CJ7" s="25">
        <v>170.87</v>
      </c>
      <c r="CK7" s="25">
        <v>174.75</v>
      </c>
      <c r="CL7" s="25">
        <v>81.95</v>
      </c>
      <c r="CM7" s="25">
        <v>81.81</v>
      </c>
      <c r="CN7" s="25">
        <v>82.95</v>
      </c>
      <c r="CO7" s="25">
        <v>82</v>
      </c>
      <c r="CP7" s="25">
        <v>82.95</v>
      </c>
      <c r="CQ7" s="25">
        <v>62.32</v>
      </c>
      <c r="CR7" s="25">
        <v>61.71</v>
      </c>
      <c r="CS7" s="25">
        <v>63.12</v>
      </c>
      <c r="CT7" s="25">
        <v>62.57</v>
      </c>
      <c r="CU7" s="25">
        <v>61.56</v>
      </c>
      <c r="CV7" s="25">
        <v>59.97</v>
      </c>
      <c r="CW7" s="25">
        <v>96.01</v>
      </c>
      <c r="CX7" s="25">
        <v>95.93</v>
      </c>
      <c r="CY7" s="25">
        <v>96.82</v>
      </c>
      <c r="CZ7" s="25">
        <v>97.03</v>
      </c>
      <c r="DA7" s="25">
        <v>97.75</v>
      </c>
      <c r="DB7" s="25">
        <v>90.19</v>
      </c>
      <c r="DC7" s="25">
        <v>90.03</v>
      </c>
      <c r="DD7" s="25">
        <v>90.09</v>
      </c>
      <c r="DE7" s="25">
        <v>90.21</v>
      </c>
      <c r="DF7" s="25">
        <v>90.11</v>
      </c>
      <c r="DG7" s="25">
        <v>89.76</v>
      </c>
      <c r="DH7" s="25">
        <v>43.53</v>
      </c>
      <c r="DI7" s="25">
        <v>43.99</v>
      </c>
      <c r="DJ7" s="25">
        <v>44.3</v>
      </c>
      <c r="DK7" s="25">
        <v>44.76</v>
      </c>
      <c r="DL7" s="25">
        <v>44.89</v>
      </c>
      <c r="DM7" s="25">
        <v>48.86</v>
      </c>
      <c r="DN7" s="25">
        <v>49.6</v>
      </c>
      <c r="DO7" s="25">
        <v>50.31</v>
      </c>
      <c r="DP7" s="25">
        <v>50.74</v>
      </c>
      <c r="DQ7" s="25">
        <v>51.49</v>
      </c>
      <c r="DR7" s="25">
        <v>51.51</v>
      </c>
      <c r="DS7" s="25">
        <v>11.04</v>
      </c>
      <c r="DT7" s="25">
        <v>11.55</v>
      </c>
      <c r="DU7" s="25">
        <v>12.41</v>
      </c>
      <c r="DV7" s="25">
        <v>12.56</v>
      </c>
      <c r="DW7" s="25">
        <v>13.02</v>
      </c>
      <c r="DX7" s="25">
        <v>18.510000000000002</v>
      </c>
      <c r="DY7" s="25">
        <v>20.49</v>
      </c>
      <c r="DZ7" s="25">
        <v>21.34</v>
      </c>
      <c r="EA7" s="25">
        <v>23.27</v>
      </c>
      <c r="EB7" s="25">
        <v>25.18</v>
      </c>
      <c r="EC7" s="25">
        <v>23.75</v>
      </c>
      <c r="ED7" s="25">
        <v>0.87</v>
      </c>
      <c r="EE7" s="25">
        <v>0.95</v>
      </c>
      <c r="EF7" s="25">
        <v>1.29</v>
      </c>
      <c r="EG7" s="25">
        <v>0.75</v>
      </c>
      <c r="EH7" s="25">
        <v>1.03</v>
      </c>
      <c r="EI7" s="25">
        <v>0.7</v>
      </c>
      <c r="EJ7" s="25">
        <v>0.72</v>
      </c>
      <c r="EK7" s="25">
        <v>0.69</v>
      </c>
      <c r="EL7" s="25">
        <v>0.69</v>
      </c>
      <c r="EM7" s="25">
        <v>0.67</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2024-02-07T01:45:22Z</cp:lastPrinted>
  <dcterms:created xsi:type="dcterms:W3CDTF">2023-12-05T00:55:40Z</dcterms:created>
  <dcterms:modified xsi:type="dcterms:W3CDTF">2024-02-22T06:19:28Z</dcterms:modified>
  <cp:category/>
</cp:coreProperties>
</file>