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3　安城市\"/>
    </mc:Choice>
  </mc:AlternateContent>
  <xr:revisionPtr revIDLastSave="0" documentId="13_ncr:1_{52536D06-1DBD-47D7-AD58-5A908785D684}" xr6:coauthVersionLast="47" xr6:coauthVersionMax="47" xr10:uidLastSave="{00000000-0000-0000-0000-000000000000}"/>
  <workbookProtection workbookAlgorithmName="SHA-512" workbookHashValue="LzE9N+KzyZXGCevnoFlofCqG1hOo7gqAvmXx8gY8pihHR741oa2zFUR8Bu5rFQy+7Cl15QGveUWCrkD2B+V3Ew==" workbookSaltValue="zHWmnaYYfdLyWxzKNpZaV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W10" i="4" s="1"/>
  <c r="P6" i="5"/>
  <c r="P10" i="4" s="1"/>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E85" i="4"/>
  <c r="BB10" i="4"/>
  <c r="AD10" i="4"/>
  <c r="BB8" i="4"/>
  <c r="W8" i="4"/>
  <c r="I8" i="4"/>
  <c r="B6" i="4"/>
</calcChain>
</file>

<file path=xl/sharedStrings.xml><?xml version="1.0" encoding="utf-8"?>
<sst xmlns="http://schemas.openxmlformats.org/spreadsheetml/2006/main" count="261" uniqueCount="117">
  <si>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</si>
  <si>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</si>
  <si>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</si>
  <si>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</si>
  <si>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</si>
  <si>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</si>
  <si>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</si>
  <si>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</si>
  <si>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</si>
  <si>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</si>
  <si>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</si>
  <si>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</si>
  <si>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</si>
  <si>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</si>
  <si>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</si>
  <si>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</si>
  <si>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</si>
  <si>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</si>
  <si>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</si>
  <si>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</si>
  <si>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</si>
  <si>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</si>
  <si>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</si>
  <si>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</si>
  <si>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</si>
  <si>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</si>
  <si>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</si>
  <si>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</si>
  <si>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</si>
  <si>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</si>
  <si>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</si>
  <si>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</si>
  <si>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</si>
  <si>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</si>
  <si>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</si>
  <si>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</si>
  <si>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</si>
  <si>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</si>
  <si>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</si>
  <si>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</si>
  <si>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</si>
  <si>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</si>
  <si>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</si>
  <si>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</si>
  <si>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</si>
  <si>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</si>
  <si>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</si>
  <si>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</si>
  <si>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</si>
  <si>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</si>
  <si>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</si>
  <si>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</si>
  <si>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</si>
  <si>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</si>
  <si>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</si>
  <si>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</si>
  <si>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</si>
  <si>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</si>
  <si>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</si>
  <si>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</si>
  <si>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</si>
  <si>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</si>
  <si>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</si>
  <si>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</si>
  <si>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</si>
  <si>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</si>
  <si>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</si>
  <si>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</si>
  <si>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</si>
  <si>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</si>
  <si>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</si>
  <si>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</si>
  <si>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</si>
  <si>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</si>
  <si>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</si>
  <si>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</si>
  <si>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</si>
  <si>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</si>
  <si>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</si>
  <si>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</si>
  <si>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</si>
  <si>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</si>
  <si>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</si>
  <si>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</si>
  <si>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</si>
  <si>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</si>
  <si>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</si>
  <si>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</si>
  <si>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</si>
  <si>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</si>
  <si>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</si>
  <si>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</si>
  <si>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</si>
  <si>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</si>
  <si>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</si>
  <si>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</si>
  <si>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</si>
  <si>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</si>
  <si>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</si>
  <si>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</si>
  <si>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</si>
  <si>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</si>
  <si>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</si>
  <si>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</si>
  <si>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</si>
  <si>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</si>
  <si>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</si>
  <si>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</si>
  <si>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</si>
  <si>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</si>
  <si>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</si>
  <si>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</si>
  <si>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</si>
  <si>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</si>
  <si>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本市の公共下水道事業は、平成５年度から供用を開始しており、令和４年度末で３０年を経過しています。
　耐用年数(５０年)を経過した管渠はないため、②管渠老朽化率は該当ありません。
　また、更新などを必要とする管渠はありませんが、平成２７年度から耐震補強工事を行っています。令和４年度は、耐震補強工事の対象となる管渠がなかったため、③管渠改善率は、0％となっています。</t>
    <phoneticPr fontId="4"/>
  </si>
  <si>
    <t>【健全性について】
　令和４年度における①経常収支比率は、95.89％で、⑤経費回収率は、65.73％となっており、下水道使用料だけでは汚水処理に係る経費が賄えておらず、一般会計繰入金に依存している状況です。今後、経費の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③流動比率は、全国平均値を下回っていますが、これは企業債に係る流動負債が大きいためです。企業債残高及び償還額は減少傾向であるため、同比率は徐々に良化するものと考えられます。
  ④企業債残高対事業規模比率は、全国及び類似団体の平均値を下回っています。これは、企業債償還額に対して借入額が少なく、企業債未償還残高が減少していることによるものと考えられます。しかし、企業債残高に対する一般会計負担額の見込みが減少したため、前年度より比率が高くなりました。一般会計負担額は見込が不透明なため、一般会計に依存しない健全経営に向けて取り組む必要があります。
【効率性について】
　⑥汚水処理原価は、146.69円であり、類似団体平均値は下回っているものの、全国平均値を上回っています。汚水処理費の節減などにより経営の改善に向けて取り組む必要があります。
　⑧水洗化率は、類似団体平均値を上回っているものの、全国平均値を下回っています。更なる水洗化率の向上のため、より効果的な接続促進の取組方法を研究し、水洗化率の向上を図ります。</t>
    <rPh sb="110" eb="112">
      <t>セツゲン</t>
    </rPh>
    <rPh sb="136" eb="138">
      <t>ヒツヨウ</t>
    </rPh>
    <rPh sb="147" eb="149">
      <t>ゲンザイ</t>
    </rPh>
    <rPh sb="150" eb="152">
      <t>ケイエイ</t>
    </rPh>
    <rPh sb="153" eb="156">
      <t>ケンゼンカ</t>
    </rPh>
    <rPh sb="157" eb="158">
      <t>ハカ</t>
    </rPh>
    <rPh sb="161" eb="163">
      <t>レイワ</t>
    </rPh>
    <rPh sb="164" eb="166">
      <t>ネンド</t>
    </rPh>
    <rPh sb="167" eb="169">
      <t>セッチ</t>
    </rPh>
    <rPh sb="171" eb="174">
      <t>アンジョウシ</t>
    </rPh>
    <rPh sb="174" eb="179">
      <t>スイドウジギョウオヨ</t>
    </rPh>
    <rPh sb="180" eb="188">
      <t>ゲスイドウジギョウシンギカイ</t>
    </rPh>
    <rPh sb="209" eb="210">
      <t>オコナ</t>
    </rPh>
    <rPh sb="262" eb="265">
      <t>キギョウサイ</t>
    </rPh>
    <rPh sb="265" eb="267">
      <t>ザンダカ</t>
    </rPh>
    <rPh sb="267" eb="268">
      <t>オヨ</t>
    </rPh>
    <rPh sb="269" eb="272">
      <t>ショウカンガク</t>
    </rPh>
    <rPh sb="273" eb="277">
      <t>ゲンショウケイコウ</t>
    </rPh>
    <rPh sb="416" eb="418">
      <t>ミコミ</t>
    </rPh>
    <rPh sb="451" eb="453">
      <t>ミコミ</t>
    </rPh>
    <rPh sb="606" eb="608">
      <t>ウワマワ</t>
    </rPh>
    <rPh sb="616" eb="621">
      <t>ゼンコクヘイキンチ</t>
    </rPh>
    <rPh sb="622" eb="624">
      <t>シタマワ</t>
    </rPh>
    <rPh sb="630" eb="631">
      <t>サラ</t>
    </rPh>
    <rPh sb="633" eb="637">
      <t>スイセンカリツ</t>
    </rPh>
    <rPh sb="638" eb="640">
      <t>コウジョウ</t>
    </rPh>
    <rPh sb="646" eb="649">
      <t>コウカテキ</t>
    </rPh>
    <rPh sb="650" eb="654">
      <t>セツゾクソクシン</t>
    </rPh>
    <rPh sb="655" eb="657">
      <t>トリクミ</t>
    </rPh>
    <rPh sb="657" eb="659">
      <t>ホウホウ</t>
    </rPh>
    <rPh sb="660" eb="662">
      <t>ケンキュウ</t>
    </rPh>
    <rPh sb="664" eb="668">
      <t>スイセンカリツ</t>
    </rPh>
    <rPh sb="669" eb="671">
      <t>コウジョウ</t>
    </rPh>
    <rPh sb="672" eb="673">
      <t>ハカ</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</si>
  <si>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これらのことを踏まえ、将来のビジョンを分かりやすく使用者に示すとともに、令和２年度に策定した経営戦略について、令和６年度に見直しを行う予定です。</t>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</si>
</sst>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11-4418-B52D-2D9B3D9F5E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7.0000000000000007E-2</c:v>
                </c:pt>
                <c:pt idx="3" formatCode="#,##0.00;&quot;△&quot;#,##0.00">
                  <c:v>0</c:v>
                </c:pt>
                <c:pt idx="4" formatCode="#,##0.00;&quot;△&quot;#,##0.00">
                  <c:v>0</c:v>
                </c:pt>
              </c:numCache>
            </c:numRef>
          </c:val>
          <c:smooth val="0"/>
          <c:extLst>
            <c:ext xmlns:c16="http://schemas.microsoft.com/office/drawing/2014/chart" uri="{C3380CC4-5D6E-409C-BE32-E72D297353CC}">
              <c16:uniqueId val="{00000001-B911-4418-B52D-2D9B3D9F5E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2F-4319-99BB-7842E5B340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2F-4319-99BB-7842E5B340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92.6</c:v>
                </c:pt>
                <c:pt idx="2">
                  <c:v>92.54</c:v>
                </c:pt>
                <c:pt idx="3">
                  <c:v>93.33</c:v>
                </c:pt>
                <c:pt idx="4">
                  <c:v>93.2</c:v>
                </c:pt>
              </c:numCache>
            </c:numRef>
          </c:val>
          <c:extLst>
            <c:ext xmlns:c16="http://schemas.microsoft.com/office/drawing/2014/chart" uri="{C3380CC4-5D6E-409C-BE32-E72D297353CC}">
              <c16:uniqueId val="{00000000-E511-42F9-BF81-B93E52C46D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89.07</c:v>
                </c:pt>
                <c:pt idx="2">
                  <c:v>89.18</c:v>
                </c:pt>
                <c:pt idx="3">
                  <c:v>90.61</c:v>
                </c:pt>
                <c:pt idx="4">
                  <c:v>90.93</c:v>
                </c:pt>
              </c:numCache>
            </c:numRef>
          </c:val>
          <c:smooth val="0"/>
          <c:extLst>
            <c:ext xmlns:c16="http://schemas.microsoft.com/office/drawing/2014/chart" uri="{C3380CC4-5D6E-409C-BE32-E72D297353CC}">
              <c16:uniqueId val="{00000001-E511-42F9-BF81-B93E52C46D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96.45</c:v>
                </c:pt>
                <c:pt idx="2">
                  <c:v>99.43</c:v>
                </c:pt>
                <c:pt idx="3">
                  <c:v>100.02</c:v>
                </c:pt>
                <c:pt idx="4">
                  <c:v>95.89</c:v>
                </c:pt>
              </c:numCache>
            </c:numRef>
          </c:val>
          <c:extLst>
            <c:ext xmlns:c16="http://schemas.microsoft.com/office/drawing/2014/chart" uri="{C3380CC4-5D6E-409C-BE32-E72D297353CC}">
              <c16:uniqueId val="{00000000-EA7E-4BCC-9E34-88D79B296F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104.34</c:v>
                </c:pt>
                <c:pt idx="2">
                  <c:v>105.1</c:v>
                </c:pt>
                <c:pt idx="3">
                  <c:v>105.99</c:v>
                </c:pt>
                <c:pt idx="4">
                  <c:v>101.43</c:v>
                </c:pt>
              </c:numCache>
            </c:numRef>
          </c:val>
          <c:smooth val="0"/>
          <c:extLst>
            <c:ext xmlns:c16="http://schemas.microsoft.com/office/drawing/2014/chart" uri="{C3380CC4-5D6E-409C-BE32-E72D297353CC}">
              <c16:uniqueId val="{00000001-EA7E-4BCC-9E34-88D79B296F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2.9</c:v>
                </c:pt>
                <c:pt idx="2">
                  <c:v>5.66</c:v>
                </c:pt>
                <c:pt idx="3">
                  <c:v>8.35</c:v>
                </c:pt>
                <c:pt idx="4">
                  <c:v>10.93</c:v>
                </c:pt>
              </c:numCache>
            </c:numRef>
          </c:val>
          <c:extLst>
            <c:ext xmlns:c16="http://schemas.microsoft.com/office/drawing/2014/chart" uri="{C3380CC4-5D6E-409C-BE32-E72D297353CC}">
              <c16:uniqueId val="{00000000-8BF6-4A8F-B77E-F1B598CFFF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14.98</c:v>
                </c:pt>
                <c:pt idx="2">
                  <c:v>15.11</c:v>
                </c:pt>
                <c:pt idx="3">
                  <c:v>16.440000000000001</c:v>
                </c:pt>
                <c:pt idx="4">
                  <c:v>18.53</c:v>
                </c:pt>
              </c:numCache>
            </c:numRef>
          </c:val>
          <c:smooth val="0"/>
          <c:extLst>
            <c:ext xmlns:c16="http://schemas.microsoft.com/office/drawing/2014/chart" uri="{C3380CC4-5D6E-409C-BE32-E72D297353CC}">
              <c16:uniqueId val="{00000001-8BF6-4A8F-B77E-F1B598CFFF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9B1-4B2E-A6DA-FBACD866D8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9B1-4B2E-A6DA-FBACD866D8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4B-4B12-A57E-3A38B4F853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44B-4B12-A57E-3A38B4F853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46.25</c:v>
                </c:pt>
                <c:pt idx="2">
                  <c:v>46.47</c:v>
                </c:pt>
                <c:pt idx="3">
                  <c:v>44.22</c:v>
                </c:pt>
                <c:pt idx="4">
                  <c:v>53.17</c:v>
                </c:pt>
              </c:numCache>
            </c:numRef>
          </c:val>
          <c:extLst>
            <c:ext xmlns:c16="http://schemas.microsoft.com/office/drawing/2014/chart" uri="{C3380CC4-5D6E-409C-BE32-E72D297353CC}">
              <c16:uniqueId val="{00000000-6DA6-4C5D-88E4-03C379E0FD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38.15</c:v>
                </c:pt>
                <c:pt idx="2">
                  <c:v>41.15</c:v>
                </c:pt>
                <c:pt idx="3">
                  <c:v>47.34</c:v>
                </c:pt>
                <c:pt idx="4">
                  <c:v>52.1</c:v>
                </c:pt>
              </c:numCache>
            </c:numRef>
          </c:val>
          <c:smooth val="0"/>
          <c:extLst>
            <c:ext xmlns:c16="http://schemas.microsoft.com/office/drawing/2014/chart" uri="{C3380CC4-5D6E-409C-BE32-E72D297353CC}">
              <c16:uniqueId val="{00000001-6DA6-4C5D-88E4-03C379E0FD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293.66000000000003</c:v>
                </c:pt>
                <c:pt idx="2">
                  <c:v>361.39</c:v>
                </c:pt>
                <c:pt idx="3">
                  <c:v>414.81</c:v>
                </c:pt>
                <c:pt idx="4">
                  <c:v>568.30999999999995</c:v>
                </c:pt>
              </c:numCache>
            </c:numRef>
          </c:val>
          <c:extLst>
            <c:ext xmlns:c16="http://schemas.microsoft.com/office/drawing/2014/chart" uri="{C3380CC4-5D6E-409C-BE32-E72D297353CC}">
              <c16:uniqueId val="{00000000-D726-430B-BC51-101E70A190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610.94000000000005</c:v>
                </c:pt>
                <c:pt idx="2">
                  <c:v>648.28</c:v>
                </c:pt>
                <c:pt idx="3">
                  <c:v>736.08</c:v>
                </c:pt>
                <c:pt idx="4">
                  <c:v>841.63</c:v>
                </c:pt>
              </c:numCache>
            </c:numRef>
          </c:val>
          <c:smooth val="0"/>
          <c:extLst>
            <c:ext xmlns:c16="http://schemas.microsoft.com/office/drawing/2014/chart" uri="{C3380CC4-5D6E-409C-BE32-E72D297353CC}">
              <c16:uniqueId val="{00000001-D726-430B-BC51-101E70A190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68.55</c:v>
                </c:pt>
                <c:pt idx="2">
                  <c:v>70</c:v>
                </c:pt>
                <c:pt idx="3">
                  <c:v>69.56</c:v>
                </c:pt>
                <c:pt idx="4">
                  <c:v>65.73</c:v>
                </c:pt>
              </c:numCache>
            </c:numRef>
          </c:val>
          <c:extLst>
            <c:ext xmlns:c16="http://schemas.microsoft.com/office/drawing/2014/chart" uri="{C3380CC4-5D6E-409C-BE32-E72D297353CC}">
              <c16:uniqueId val="{00000000-0436-4926-8CE4-C3C0C9133D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81.86</c:v>
                </c:pt>
                <c:pt idx="2">
                  <c:v>79.3</c:v>
                </c:pt>
                <c:pt idx="3">
                  <c:v>80.33</c:v>
                </c:pt>
                <c:pt idx="4">
                  <c:v>78.239999999999995</c:v>
                </c:pt>
              </c:numCache>
            </c:numRef>
          </c:val>
          <c:smooth val="0"/>
          <c:extLst>
            <c:ext xmlns:c16="http://schemas.microsoft.com/office/drawing/2014/chart" uri="{C3380CC4-5D6E-409C-BE32-E72D297353CC}">
              <c16:uniqueId val="{00000001-0436-4926-8CE4-C3C0C9133D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142.84</c:v>
                </c:pt>
                <c:pt idx="2">
                  <c:v>137.02000000000001</c:v>
                </c:pt>
                <c:pt idx="3">
                  <c:v>137.97</c:v>
                </c:pt>
                <c:pt idx="4">
                  <c:v>146.69</c:v>
                </c:pt>
              </c:numCache>
            </c:numRef>
          </c:val>
          <c:extLst>
            <c:ext xmlns:c16="http://schemas.microsoft.com/office/drawing/2014/chart" uri="{C3380CC4-5D6E-409C-BE32-E72D297353CC}">
              <c16:uniqueId val="{00000000-290F-4334-B74B-24FFEC2B07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154.66</c:v>
                </c:pt>
                <c:pt idx="2">
                  <c:v>157.05000000000001</c:v>
                </c:pt>
                <c:pt idx="3">
                  <c:v>160.01</c:v>
                </c:pt>
                <c:pt idx="4">
                  <c:v>165.77</c:v>
                </c:pt>
              </c:numCache>
            </c:numRef>
          </c:val>
          <c:smooth val="0"/>
          <c:extLst>
            <c:ext xmlns:c16="http://schemas.microsoft.com/office/drawing/2014/chart" uri="{C3380CC4-5D6E-409C-BE32-E72D297353CC}">
              <c16:uniqueId val="{00000001-290F-4334-B74B-24FFEC2B07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Ac2</v>
      </c>
      <c r="X8" s="71"/>
      <c r="Y8" s="71"/>
      <c r="Z8" s="71"/>
      <c r="AA8" s="71"/>
      <c r="AB8" s="71"/>
      <c r="AC8" s="71"/>
      <c r="AD8" s="72" t="str">
        <f>データ!$M$6</f>
        <v>非設置</v>
      </c>
      <c r="AE8" s="72"/>
      <c r="AF8" s="72"/>
      <c r="AG8" s="72"/>
      <c r="AH8" s="72"/>
      <c r="AI8" s="72"/>
      <c r="AJ8" s="72"/>
      <c r="AK8" s="3"/>
      <c r="AL8" s="45">
        <f>データ!S6</f>
        <v>188843</v>
      </c>
      <c r="AM8" s="45"/>
      <c r="AN8" s="45"/>
      <c r="AO8" s="45"/>
      <c r="AP8" s="45"/>
      <c r="AQ8" s="45"/>
      <c r="AR8" s="45"/>
      <c r="AS8" s="45"/>
      <c r="AT8" s="46">
        <f>データ!T6</f>
        <v>86.05</v>
      </c>
      <c r="AU8" s="46"/>
      <c r="AV8" s="46"/>
      <c r="AW8" s="46"/>
      <c r="AX8" s="46"/>
      <c r="AY8" s="46"/>
      <c r="AZ8" s="46"/>
      <c r="BA8" s="46"/>
      <c r="BB8" s="46">
        <f>データ!U6</f>
        <v>2194.5700000000002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70.17</v>
      </c>
      <c r="J10" s="46"/>
      <c r="K10" s="46"/>
      <c r="L10" s="46"/>
      <c r="M10" s="46"/>
      <c r="N10" s="46"/>
      <c r="O10" s="46"/>
      <c r="P10" s="46">
        <f>データ!P6</f>
        <v>75.88</v>
      </c>
      <c r="Q10" s="46"/>
      <c r="R10" s="46"/>
      <c r="S10" s="46"/>
      <c r="T10" s="46"/>
      <c r="U10" s="46"/>
      <c r="V10" s="46"/>
      <c r="W10" s="46">
        <f>データ!Q6</f>
        <v>97.12</v>
      </c>
      <c r="X10" s="46"/>
      <c r="Y10" s="46"/>
      <c r="Z10" s="46"/>
      <c r="AA10" s="46"/>
      <c r="AB10" s="46"/>
      <c r="AC10" s="46"/>
      <c r="AD10" s="45">
        <f>データ!R6</f>
        <v>1650</v>
      </c>
      <c r="AE10" s="45"/>
      <c r="AF10" s="45"/>
      <c r="AG10" s="45"/>
      <c r="AH10" s="45"/>
      <c r="AI10" s="45"/>
      <c r="AJ10" s="45"/>
      <c r="AK10" s="2"/>
      <c r="AL10" s="45">
        <f>データ!V6</f>
        <v>143146</v>
      </c>
      <c r="AM10" s="45"/>
      <c r="AN10" s="45"/>
      <c r="AO10" s="45"/>
      <c r="AP10" s="45"/>
      <c r="AQ10" s="45"/>
      <c r="AR10" s="45"/>
      <c r="AS10" s="45"/>
      <c r="AT10" s="46">
        <f>データ!W6</f>
        <v>21.44</v>
      </c>
      <c r="AU10" s="46"/>
      <c r="AV10" s="46"/>
      <c r="AW10" s="46"/>
      <c r="AX10" s="46"/>
      <c r="AY10" s="46"/>
      <c r="AZ10" s="46"/>
      <c r="BA10" s="46"/>
      <c r="BB10" s="46">
        <f>データ!X6</f>
        <v>6676.59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tbt9f3YMHSsjFVhgFmjrCjLyWHz0+l+44a8XtzTcuOudB2GvUfL9aZ5Rz+zFzotRkyN3/3so9fg/xVUuuqGpw==" saltValue="wGuUhwiwGuxzw7i8QJqj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232122</v>
      </c>
      <c r="D6" s="19">
        <f t="shared" si="3"/>
        <v>46</v>
      </c>
      <c r="E6" s="19">
        <f t="shared" si="3"/>
        <v>17</v>
      </c>
      <c r="F6" s="19">
        <f t="shared" si="3"/>
        <v>1</v>
      </c>
      <c r="G6" s="19">
        <f t="shared" si="3"/>
        <v>0</v>
      </c>
      <c r="H6" s="19" t="str">
        <f t="shared" si="3"/>
        <v>愛知県　安城市</v>
      </c>
      <c r="I6" s="19" t="str">
        <f t="shared" si="3"/>
        <v>法適用</v>
      </c>
      <c r="J6" s="19" t="str">
        <f t="shared" si="3"/>
        <v>下水道事業</v>
      </c>
      <c r="K6" s="19" t="str">
        <f t="shared" si="3"/>
        <v>公共下水道</v>
      </c>
      <c r="L6" s="19" t="str">
        <f t="shared" si="3"/>
        <v>Ac2</v>
      </c>
      <c r="M6" s="19" t="str">
        <f t="shared" si="3"/>
        <v>非設置</v>
      </c>
      <c r="N6" s="20" t="str">
        <f t="shared" si="3"/>
        <v>-</v>
      </c>
      <c r="O6" s="20">
        <f t="shared" si="3"/>
        <v>70.17</v>
      </c>
      <c r="P6" s="20">
        <f t="shared" si="3"/>
        <v>75.88</v>
      </c>
      <c r="Q6" s="20">
        <f t="shared" si="3"/>
        <v>97.12</v>
      </c>
      <c r="R6" s="20">
        <f t="shared" si="3"/>
        <v>1650</v>
      </c>
      <c r="S6" s="20">
        <f t="shared" si="3"/>
        <v>188843</v>
      </c>
      <c r="T6" s="20">
        <f t="shared" si="3"/>
        <v>86.05</v>
      </c>
      <c r="U6" s="20">
        <f t="shared" si="3"/>
        <v>2194.5700000000002</v>
      </c>
      <c r="V6" s="20">
        <f t="shared" si="3"/>
        <v>143146</v>
      </c>
      <c r="W6" s="20">
        <f t="shared" si="3"/>
        <v>21.44</v>
      </c>
      <c r="X6" s="20">
        <f t="shared" si="3"/>
        <v>6676.59</v>
      </c>
      <c r="Y6" s="21" t="str">
        <f>IF(Y7="",NA(),Y7)</f>
        <v>-</v>
      </c>
      <c r="Z6" s="21">
        <f t="shared" ref="Z6:AH6" si="4">IF(Z7="",NA(),Z7)</f>
        <v>96.45</v>
      </c>
      <c r="AA6" s="21">
        <f t="shared" si="4"/>
        <v>99.43</v>
      </c>
      <c r="AB6" s="21">
        <f t="shared" si="4"/>
        <v>100.02</v>
      </c>
      <c r="AC6" s="21">
        <f t="shared" si="4"/>
        <v>95.89</v>
      </c>
      <c r="AD6" s="21" t="str">
        <f t="shared" si="4"/>
        <v>-</v>
      </c>
      <c r="AE6" s="21">
        <f t="shared" si="4"/>
        <v>104.34</v>
      </c>
      <c r="AF6" s="21">
        <f t="shared" si="4"/>
        <v>105.1</v>
      </c>
      <c r="AG6" s="21">
        <f t="shared" si="4"/>
        <v>105.99</v>
      </c>
      <c r="AH6" s="21">
        <f t="shared" si="4"/>
        <v>101.43</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【3.15】</v>
      </c>
      <c r="AU6" s="21" t="str">
        <f>IF(AU7="",NA(),AU7)</f>
        <v>-</v>
      </c>
      <c r="AV6" s="21">
        <f t="shared" ref="AV6:BD6" si="6">IF(AV7="",NA(),AV7)</f>
        <v>46.25</v>
      </c>
      <c r="AW6" s="21">
        <f t="shared" si="6"/>
        <v>46.47</v>
      </c>
      <c r="AX6" s="21">
        <f t="shared" si="6"/>
        <v>44.22</v>
      </c>
      <c r="AY6" s="21">
        <f t="shared" si="6"/>
        <v>53.17</v>
      </c>
      <c r="AZ6" s="21" t="str">
        <f t="shared" si="6"/>
        <v>-</v>
      </c>
      <c r="BA6" s="21">
        <f t="shared" si="6"/>
        <v>38.15</v>
      </c>
      <c r="BB6" s="21">
        <f t="shared" si="6"/>
        <v>41.15</v>
      </c>
      <c r="BC6" s="21">
        <f t="shared" si="6"/>
        <v>47.34</v>
      </c>
      <c r="BD6" s="21">
        <f t="shared" si="6"/>
        <v>52.1</v>
      </c>
      <c r="BE6" s="20" t="str">
        <f>IF(BE7="","",IF(BE7="-","【-】","【"&amp;SUBSTITUTE(TEXT(BE7,"#,##0.00"),"-","△")&amp;"】"))</f>
        <v>【73.44】</v>
      </c>
      <c r="BF6" s="21" t="str">
        <f>IF(BF7="",NA(),BF7)</f>
        <v>-</v>
      </c>
      <c r="BG6" s="21">
        <f t="shared" ref="BG6:BO6" si="7">IF(BG7="",NA(),BG7)</f>
        <v>293.66000000000003</v>
      </c>
      <c r="BH6" s="21">
        <f t="shared" si="7"/>
        <v>361.39</v>
      </c>
      <c r="BI6" s="21">
        <f t="shared" si="7"/>
        <v>414.81</v>
      </c>
      <c r="BJ6" s="21">
        <f t="shared" si="7"/>
        <v>568.30999999999995</v>
      </c>
      <c r="BK6" s="21" t="str">
        <f t="shared" si="7"/>
        <v>-</v>
      </c>
      <c r="BL6" s="21">
        <f t="shared" si="7"/>
        <v>610.94000000000005</v>
      </c>
      <c r="BM6" s="21">
        <f t="shared" si="7"/>
        <v>648.28</v>
      </c>
      <c r="BN6" s="21">
        <f t="shared" si="7"/>
        <v>736.08</v>
      </c>
      <c r="BO6" s="21">
        <f t="shared" si="7"/>
        <v>841.63</v>
      </c>
      <c r="BP6" s="20" t="str">
        <f>IF(BP7="","",IF(BP7="-","【-】","【"&amp;SUBSTITUTE(TEXT(BP7,"#,##0.00"),"-","△")&amp;"】"))</f>
        <v>【652.82】</v>
      </c>
      <c r="BQ6" s="21" t="str">
        <f>IF(BQ7="",NA(),BQ7)</f>
        <v>-</v>
      </c>
      <c r="BR6" s="21">
        <f t="shared" ref="BR6:BZ6" si="8">IF(BR7="",NA(),BR7)</f>
        <v>68.55</v>
      </c>
      <c r="BS6" s="21">
        <f t="shared" si="8"/>
        <v>70</v>
      </c>
      <c r="BT6" s="21">
        <f t="shared" si="8"/>
        <v>69.56</v>
      </c>
      <c r="BU6" s="21">
        <f t="shared" si="8"/>
        <v>65.73</v>
      </c>
      <c r="BV6" s="21" t="str">
        <f t="shared" si="8"/>
        <v>-</v>
      </c>
      <c r="BW6" s="21">
        <f t="shared" si="8"/>
        <v>81.86</v>
      </c>
      <c r="BX6" s="21">
        <f t="shared" si="8"/>
        <v>79.3</v>
      </c>
      <c r="BY6" s="21">
        <f t="shared" si="8"/>
        <v>80.33</v>
      </c>
      <c r="BZ6" s="21">
        <f t="shared" si="8"/>
        <v>78.239999999999995</v>
      </c>
      <c r="CA6" s="20" t="str">
        <f>IF(CA7="","",IF(CA7="-","【-】","【"&amp;SUBSTITUTE(TEXT(CA7,"#,##0.00"),"-","△")&amp;"】"))</f>
        <v>【97.61】</v>
      </c>
      <c r="CB6" s="21" t="str">
        <f>IF(CB7="",NA(),CB7)</f>
        <v>-</v>
      </c>
      <c r="CC6" s="21">
        <f t="shared" ref="CC6:CK6" si="9">IF(CC7="",NA(),CC7)</f>
        <v>142.84</v>
      </c>
      <c r="CD6" s="21">
        <f t="shared" si="9"/>
        <v>137.02000000000001</v>
      </c>
      <c r="CE6" s="21">
        <f t="shared" si="9"/>
        <v>137.97</v>
      </c>
      <c r="CF6" s="21">
        <f t="shared" si="9"/>
        <v>146.69</v>
      </c>
      <c r="CG6" s="21" t="str">
        <f t="shared" si="9"/>
        <v>-</v>
      </c>
      <c r="CH6" s="21">
        <f t="shared" si="9"/>
        <v>154.66</v>
      </c>
      <c r="CI6" s="21">
        <f t="shared" si="9"/>
        <v>157.05000000000001</v>
      </c>
      <c r="CJ6" s="21">
        <f t="shared" si="9"/>
        <v>160.01</v>
      </c>
      <c r="CK6" s="21">
        <f t="shared" si="9"/>
        <v>165.77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f t="shared" ref="CY6:DG6" si="11">IF(CY7="",NA(),CY7)</f>
        <v>92.6</v>
      </c>
      <c r="CZ6" s="21">
        <f t="shared" si="11"/>
        <v>92.54</v>
      </c>
      <c r="DA6" s="21">
        <f t="shared" si="11"/>
        <v>93.33</v>
      </c>
      <c r="DB6" s="21">
        <f t="shared" si="11"/>
        <v>93.2</v>
      </c>
      <c r="DC6" s="21" t="str">
        <f t="shared" si="11"/>
        <v>-</v>
      </c>
      <c r="DD6" s="21">
        <f t="shared" si="11"/>
        <v>89.07</v>
      </c>
      <c r="DE6" s="21">
        <f t="shared" si="11"/>
        <v>89.18</v>
      </c>
      <c r="DF6" s="21">
        <f t="shared" si="11"/>
        <v>90.61</v>
      </c>
      <c r="DG6" s="21">
        <f t="shared" si="11"/>
        <v>90.93</v>
      </c>
      <c r="DH6" s="20" t="str">
        <f>IF(DH7="","",IF(DH7="-","【-】","【"&amp;SUBSTITUTE(TEXT(DH7,"#,##0.00"),"-","△")&amp;"】"))</f>
        <v>【95.82】</v>
      </c>
      <c r="DI6" s="21" t="str">
        <f>IF(DI7="",NA(),DI7)</f>
        <v>-</v>
      </c>
      <c r="DJ6" s="21">
        <f t="shared" ref="DJ6:DR6" si="12">IF(DJ7="",NA(),DJ7)</f>
        <v>2.9</v>
      </c>
      <c r="DK6" s="21">
        <f t="shared" si="12"/>
        <v>5.66</v>
      </c>
      <c r="DL6" s="21">
        <f t="shared" si="12"/>
        <v>8.35</v>
      </c>
      <c r="DM6" s="21">
        <f t="shared" si="12"/>
        <v>10.93</v>
      </c>
      <c r="DN6" s="21" t="str">
        <f t="shared" si="12"/>
        <v>-</v>
      </c>
      <c r="DO6" s="21">
        <f t="shared" si="12"/>
        <v>14.98</v>
      </c>
      <c r="DP6" s="21">
        <f t="shared" si="12"/>
        <v>15.11</v>
      </c>
      <c r="DQ6" s="21">
        <f t="shared" si="12"/>
        <v>16.440000000000001</v>
      </c>
      <c r="DR6" s="21">
        <f t="shared" si="12"/>
        <v>18.53</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0.03</v>
      </c>
      <c r="EL6" s="21">
        <f t="shared" si="14"/>
        <v>7.0000000000000007E-2</v>
      </c>
      <c r="EM6" s="20">
        <f t="shared" si="14"/>
        <v>0</v>
      </c>
      <c r="EN6" s="20">
        <f t="shared" si="14"/>
        <v>0</v>
      </c>
      <c r="EO6" s="20" t="str">
        <f>IF(EO7="","",IF(EO7="-","【-】","【"&amp;SUBSTITUTE(TEXT(EO7,"#,##0.00"),"-","△")&amp;"】"))</f>
        <v>【0.23】</v>
      </c>
    </row>
    <row r="7" spans="1:148" s="22" customFormat="1" x14ac:dyDescent="0.25">
      <c r="A7" s="14"/>
      <c r="B7" s="23">
        <v>2022</v>
      </c>
      <c r="C7" s="23">
        <v>232122</v>
      </c>
      <c r="D7" s="23">
        <v>46</v>
      </c>
      <c r="E7" s="23">
        <v>17</v>
      </c>
      <c r="F7" s="23">
        <v>1</v>
      </c>
      <c r="G7" s="23">
        <v>0</v>
      </c>
      <c r="H7" s="23" t="s">
        <v>96</v>
      </c>
      <c r="I7" s="23" t="s">
        <v>97</v>
      </c>
      <c r="J7" s="23" t="s">
        <v>98</v>
      </c>
      <c r="K7" s="23" t="s">
        <v>99</v>
      </c>
      <c r="L7" s="23" t="s">
        <v>100</v>
      </c>
      <c r="M7" s="23" t="s">
        <v>101</v>
      </c>
      <c r="N7" s="24" t="s">
        <v>102</v>
      </c>
      <c r="O7" s="24">
        <v>70.17</v>
      </c>
      <c r="P7" s="24">
        <v>75.88</v>
      </c>
      <c r="Q7" s="24">
        <v>97.12</v>
      </c>
      <c r="R7" s="24">
        <v>1650</v>
      </c>
      <c r="S7" s="24">
        <v>188843</v>
      </c>
      <c r="T7" s="24">
        <v>86.05</v>
      </c>
      <c r="U7" s="24">
        <v>2194.5700000000002</v>
      </c>
      <c r="V7" s="24">
        <v>143146</v>
      </c>
      <c r="W7" s="24">
        <v>21.44</v>
      </c>
      <c r="X7" s="24">
        <v>6676.59</v>
      </c>
      <c r="Y7" s="24" t="s">
        <v>102</v>
      </c>
      <c r="Z7" s="24">
        <v>96.45</v>
      </c>
      <c r="AA7" s="24">
        <v>99.43</v>
      </c>
      <c r="AB7" s="24">
        <v>100.02</v>
      </c>
      <c r="AC7" s="24">
        <v>95.89</v>
      </c>
      <c r="AD7" s="24" t="s">
        <v>102</v>
      </c>
      <c r="AE7" s="24">
        <v>104.34</v>
      </c>
      <c r="AF7" s="24">
        <v>105.1</v>
      </c>
      <c r="AG7" s="24">
        <v>105.99</v>
      </c>
      <c r="AH7" s="24">
        <v>101.43</v>
      </c>
      <c r="AI7" s="24">
        <v>106.11</v>
      </c>
      <c r="AJ7" s="24" t="s">
        <v>102</v>
      </c>
      <c r="AK7" s="24">
        <v>0</v>
      </c>
      <c r="AL7" s="24">
        <v>0</v>
      </c>
      <c r="AM7" s="24">
        <v>0</v>
      </c>
      <c r="AN7" s="24">
        <v>0</v>
      </c>
      <c r="AO7" s="24" t="s">
        <v>102</v>
      </c>
      <c r="AP7" s="24">
        <v>0</v>
      </c>
      <c r="AQ7" s="24">
        <v>0</v>
      </c>
      <c r="AR7" s="24">
        <v>0</v>
      </c>
      <c r="AS7" s="24">
        <v>0</v>
      </c>
      <c r="AT7" s="24">
        <v>3.15</v>
      </c>
      <c r="AU7" s="24" t="s">
        <v>102</v>
      </c>
      <c r="AV7" s="24">
        <v>46.25</v>
      </c>
      <c r="AW7" s="24">
        <v>46.47</v>
      </c>
      <c r="AX7" s="24">
        <v>44.22</v>
      </c>
      <c r="AY7" s="24">
        <v>53.17</v>
      </c>
      <c r="AZ7" s="24" t="s">
        <v>102</v>
      </c>
      <c r="BA7" s="24">
        <v>38.15</v>
      </c>
      <c r="BB7" s="24">
        <v>41.15</v>
      </c>
      <c r="BC7" s="24">
        <v>47.34</v>
      </c>
      <c r="BD7" s="24">
        <v>52.1</v>
      </c>
      <c r="BE7" s="24">
        <v>73.44</v>
      </c>
      <c r="BF7" s="24" t="s">
        <v>102</v>
      </c>
      <c r="BG7" s="24">
        <v>293.66000000000003</v>
      </c>
      <c r="BH7" s="24">
        <v>361.39</v>
      </c>
      <c r="BI7" s="24">
        <v>414.81</v>
      </c>
      <c r="BJ7" s="24">
        <v>568.30999999999995</v>
      </c>
      <c r="BK7" s="24" t="s">
        <v>102</v>
      </c>
      <c r="BL7" s="24">
        <v>610.94000000000005</v>
      </c>
      <c r="BM7" s="24">
        <v>648.28</v>
      </c>
      <c r="BN7" s="24">
        <v>736.08</v>
      </c>
      <c r="BO7" s="24">
        <v>841.63</v>
      </c>
      <c r="BP7" s="24">
        <v>652.82000000000005</v>
      </c>
      <c r="BQ7" s="24" t="s">
        <v>102</v>
      </c>
      <c r="BR7" s="24">
        <v>68.55</v>
      </c>
      <c r="BS7" s="24">
        <v>70</v>
      </c>
      <c r="BT7" s="24">
        <v>69.56</v>
      </c>
      <c r="BU7" s="24">
        <v>65.73</v>
      </c>
      <c r="BV7" s="24" t="s">
        <v>102</v>
      </c>
      <c r="BW7" s="24">
        <v>81.86</v>
      </c>
      <c r="BX7" s="24">
        <v>79.3</v>
      </c>
      <c r="BY7" s="24">
        <v>80.33</v>
      </c>
      <c r="BZ7" s="24">
        <v>78.239999999999995</v>
      </c>
      <c r="CA7" s="24">
        <v>97.61</v>
      </c>
      <c r="CB7" s="24" t="s">
        <v>102</v>
      </c>
      <c r="CC7" s="24">
        <v>142.84</v>
      </c>
      <c r="CD7" s="24">
        <v>137.02000000000001</v>
      </c>
      <c r="CE7" s="24">
        <v>137.97</v>
      </c>
      <c r="CF7" s="24">
        <v>146.69</v>
      </c>
      <c r="CG7" s="24" t="s">
        <v>102</v>
      </c>
      <c r="CH7" s="24">
        <v>154.66</v>
      </c>
      <c r="CI7" s="24">
        <v>157.05000000000001</v>
      </c>
      <c r="CJ7" s="24">
        <v>160.01</v>
      </c>
      <c r="CK7" s="24">
        <v>165.77</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v>92.6</v>
      </c>
      <c r="CZ7" s="24">
        <v>92.54</v>
      </c>
      <c r="DA7" s="24">
        <v>93.33</v>
      </c>
      <c r="DB7" s="24">
        <v>93.2</v>
      </c>
      <c r="DC7" s="24" t="s">
        <v>102</v>
      </c>
      <c r="DD7" s="24">
        <v>89.07</v>
      </c>
      <c r="DE7" s="24">
        <v>89.18</v>
      </c>
      <c r="DF7" s="24">
        <v>90.61</v>
      </c>
      <c r="DG7" s="24">
        <v>90.93</v>
      </c>
      <c r="DH7" s="24">
        <v>95.82</v>
      </c>
      <c r="DI7" s="24" t="s">
        <v>102</v>
      </c>
      <c r="DJ7" s="24">
        <v>2.9</v>
      </c>
      <c r="DK7" s="24">
        <v>5.66</v>
      </c>
      <c r="DL7" s="24">
        <v>8.35</v>
      </c>
      <c r="DM7" s="24">
        <v>10.93</v>
      </c>
      <c r="DN7" s="24" t="s">
        <v>102</v>
      </c>
      <c r="DO7" s="24">
        <v>14.98</v>
      </c>
      <c r="DP7" s="24">
        <v>15.11</v>
      </c>
      <c r="DQ7" s="24">
        <v>16.440000000000001</v>
      </c>
      <c r="DR7" s="24">
        <v>18.53</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v>
      </c>
      <c r="EJ7" s="24" t="s">
        <v>102</v>
      </c>
      <c r="EK7" s="24">
        <v>0.03</v>
      </c>
      <c r="EL7" s="24">
        <v>7.0000000000000007E-2</v>
      </c>
      <c r="EM7" s="24">
        <v>0</v>
      </c>
      <c r="EN7" s="24">
        <v>0</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2024-02-22T01:37:25Z</cp:lastPrinted>
  <dcterms:created xsi:type="dcterms:W3CDTF">2023-12-12T00:47:46Z</dcterms:created>
  <dcterms:modified xsi:type="dcterms:W3CDTF">2024-02-22T01:56:11Z</dcterms:modified>
  <cp:category/>
</cp:coreProperties>
</file>