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5 市町村から回答\13　安城市\"/>
    </mc:Choice>
  </mc:AlternateContent>
  <xr:revisionPtr revIDLastSave="0" documentId="13_ncr:1_{BB4F7449-8F49-4F55-B270-C4214D005E90}" xr6:coauthVersionLast="47" xr6:coauthVersionMax="47" xr10:uidLastSave="{00000000-0000-0000-0000-000000000000}"/>
  <workbookProtection workbookAlgorithmName="SHA-512" workbookHashValue="vYolt5iFpHa861HjMbVB8SegdpZ0IB2HtInJtZNTKMYSOTEQFNPB+5jN+V412KQmd3V69SwslziMoUWQgBXJUg==" workbookSaltValue="j1Ltdqs2ZOTQVfASThtFyA==" workbookSpinCount="100000" lockStructure="1"/>
  <bookViews>
    <workbookView xWindow="-98" yWindow="-98" windowWidth="17115" windowHeight="108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F85" i="4"/>
  <c r="E85" i="4"/>
  <c r="AL10" i="4"/>
  <c r="BB8" i="4"/>
  <c r="AL8" i="4"/>
  <c r="P8" i="4"/>
  <c r="I8" i="4"/>
</calcChain>
</file>

<file path=xl/sharedStrings.xml><?xml version="1.0" encoding="utf-8"?>
<sst xmlns="http://schemas.openxmlformats.org/spreadsheetml/2006/main" count="253" uniqueCount="116">
  <si>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</si>
  <si>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</si>
  <si>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</si>
  <si>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</si>
  <si>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</si>
  <si>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</si>
  <si>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</si>
  <si>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</si>
  <si>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</si>
  <si>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</si>
  <si>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</si>
  <si>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</si>
  <si>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</si>
  <si>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</si>
  <si>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</si>
  <si>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</si>
  <si>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</si>
  <si>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</si>
  <si>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</si>
  <si>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</si>
  <si>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</si>
  <si>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</si>
  <si>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</si>
  <si>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</si>
  <si>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</si>
  <si>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</si>
  <si>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</si>
  <si>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</si>
  <si>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</si>
  <si>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</si>
  <si>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</si>
  <si>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</si>
  <si>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</si>
  <si>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</si>
  <si>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</si>
  <si>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</si>
  <si>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</si>
  <si>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</si>
  <si>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</si>
  <si>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</si>
  <si>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</si>
  <si>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</si>
  <si>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</si>
  <si>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</si>
  <si>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</si>
  <si>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</si>
  <si>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</si>
  <si>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</si>
  <si>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</si>
  <si>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</si>
  <si>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</si>
  <si>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</si>
  <si>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</si>
  <si>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</si>
  <si>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</si>
  <si>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</si>
  <si>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</si>
  <si>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</si>
  <si>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</si>
  <si>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</si>
  <si>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</si>
  <si>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</si>
  <si>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</si>
  <si>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</si>
  <si>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</si>
  <si>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</si>
  <si>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</si>
  <si>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</si>
  <si>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</si>
  <si>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</si>
  <si>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</si>
  <si>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</si>
  <si>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</si>
  <si>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</si>
  <si>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</si>
  <si>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</si>
  <si>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</si>
  <si>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</si>
  <si>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</si>
  <si>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</si>
  <si>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</si>
  <si>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</si>
  <si>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</si>
  <si>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</si>
  <si>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</si>
  <si>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</si>
  <si>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</si>
  <si>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</si>
  <si>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</si>
  <si>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</si>
  <si>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</si>
  <si>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</si>
  <si>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</si>
  <si>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</si>
  <si>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</si>
  <si>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安城市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</si>
  <si>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</si>
  <si>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</si>
  <si>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</si>
  <si>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</si>
  <si>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</si>
  <si>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</si>
  <si>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</si>
  <si>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</si>
  <si>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</si>
  <si>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</si>
  <si>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</si>
  <si>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</si>
  <si>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</si>
  <si>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</si>
  <si>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</si>
  <si>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</si>
  <si>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</si>
  <si>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今後、下水道施設の老朽化に伴う更新などに多額の費用が必要となるとともに、物価高騰による費用の増加が予測される一方で、人口減少や節水意識の向上などにより使用料収入が減少することが想定されます。
　安定的な下水道サービスの継続のために、維持管理の効率化などによる経費節減や下水道接続促進活動などによる財源の確保に努める必要があります。また、現在、経営の健全化を図るため令和４年度に設置した安城市水道事業及び下水道事業審議会において、適正な使用料の設定について検討を行っています。
　これらのことを踏まえ、将来のビジョンを分かりやすく使用者に示すとともに、令和２年度に策定した経営戦略について、令和６年度に見直しを行う予定です。</t>
    <rPh sb="158" eb="160">
      <t>ヒツヨウ</t>
    </rPh>
    <phoneticPr fontId="4"/>
  </si>
  <si>
    <t>【健全性について】
　令和４年度における①経常収支比率は、100.03％で、⑤経費回収率は、69.89％となっており、下水道使用料だけでは汚水処理に係る経費が賄えておらず、一般会計繰入金に依存している状況です。今後、経費の節減や下水道接続促進活動などによる財源の確保に努める必要があります。また、現在、経営の健全化を図るため令和４年度に設置した安城市水道事業及び下水道事業審議会において、適正な使用料の設定について検討を行っています。
　③流動比率の値は61.27％と全国及び類似団体の平均値を回っていますが100％を下回っており、短期的な債務に対する支払能力が十分とは言えない状況です。今後は企業債残高が減少することから、同比率は徐々に良化するものと考えられます。
　④企業債残高対事業規模比率は、全国及び類似団体の平均値を下回っています。これは、農業集落排水事業の管渠整備が終了し、新たな借り入れを行っておらず、企業債残高が減少しているためです。
【効率性について】
　⑥汚水処理原価は149.46円であり、全国及び類似団体平均値を下回っており、⑦施設利用率は82.36%であり、各平均値を上回っていることから、他団体と比べ効率的な運営を行えているといえます。しかし、処理場（福釜東部浄化センター）の老朽化が進んでおり、維持管理の効率化を図るため、令和９年度には処理場を廃止し公共下水道へ接続する予定です。
　⑧水洗化率は、全国及び類似団体平均値を上回っています。これは、接続促進の取組みなどによるものと考えられます。更なる水洗化率の向上のため、より効果的な接続促進の取組方法を研究し、水洗化率の向上を図ります。</t>
    <rPh sb="111" eb="113">
      <t>セツゲン</t>
    </rPh>
    <rPh sb="137" eb="139">
      <t>ヒツヨウ</t>
    </rPh>
    <rPh sb="476" eb="481">
      <t>シセツリヨウリツ</t>
    </rPh>
    <rPh sb="540" eb="546">
      <t>フカマトウブジョウカ</t>
    </rPh>
    <rPh sb="583" eb="586">
      <t>ショリジョウ</t>
    </rPh>
    <rPh sb="587" eb="589">
      <t>ハイシ</t>
    </rPh>
    <rPh sb="590" eb="595">
      <t>コウキョウゲスイドウ</t>
    </rPh>
    <rPh sb="596" eb="598">
      <t>セツゾク</t>
    </rPh>
    <rPh sb="600" eb="602">
      <t>ヨテイ</t>
    </rPh>
    <rPh sb="606" eb="607">
      <t>ハカ</t>
    </rPh>
    <rPh sb="614" eb="616">
      <t>ゼンコク</t>
    </rPh>
    <rPh sb="616" eb="617">
      <t>オヨ</t>
    </rPh>
    <rPh sb="626" eb="628">
      <t>ウワマワ</t>
    </rPh>
    <phoneticPr fontId="4"/>
  </si>
  <si>
    <t>　①有形固定資産減価償却率について、全国及び類似団体の平均値と比べ低い水準です。しかし、今後、施設の法定耐用年数の経過時期が集中し、同比率が高くなることが考えられます。
　このことから、老朽化の進んでいる処理場（福釜東部浄化センター）は、令和９年度には公共下水道への接続に伴い廃止し、管路施設のみを公共下水道事業（特定環境保全公共下水道事業含む）に引き継ぐ予定です。
　本市の農業集落排水事業は、平成１１年度から供用を開始しており、令和４年度末で２４年を経過しています。
　耐用年数(５０年)を経過した管渠はないため、②管渠老朽化率は該当ありません。
　また、現在のところ、更新などを必要とする管渠はないため、③管渠改善率は該当ありません。</t>
    <rPh sb="93" eb="96">
      <t>ロウキュウカ</t>
    </rPh>
    <rPh sb="97" eb="98">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</si>
</sst>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4F4B-4BA0-BC64-F67E39FC731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0.02</c:v>
                </c:pt>
                <c:pt idx="2">
                  <c:v>0.25</c:v>
                </c:pt>
                <c:pt idx="3">
                  <c:v>0.05</c:v>
                </c:pt>
                <c:pt idx="4">
                  <c:v>0.03</c:v>
                </c:pt>
              </c:numCache>
            </c:numRef>
          </c:val>
          <c:smooth val="0"/>
          <c:extLst>
            <c:ext xmlns:c16="http://schemas.microsoft.com/office/drawing/2014/chart" uri="{C3380CC4-5D6E-409C-BE32-E72D297353CC}">
              <c16:uniqueId val="{00000001-4F4B-4BA0-BC64-F67E39FC731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81.25</c:v>
                </c:pt>
                <c:pt idx="2">
                  <c:v>85.42</c:v>
                </c:pt>
                <c:pt idx="3">
                  <c:v>84.58</c:v>
                </c:pt>
                <c:pt idx="4">
                  <c:v>82.36</c:v>
                </c:pt>
              </c:numCache>
            </c:numRef>
          </c:val>
          <c:extLst>
            <c:ext xmlns:c16="http://schemas.microsoft.com/office/drawing/2014/chart" uri="{C3380CC4-5D6E-409C-BE32-E72D297353CC}">
              <c16:uniqueId val="{00000000-5262-43FC-B684-C3A16F76529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50.14</c:v>
                </c:pt>
                <c:pt idx="2">
                  <c:v>54.83</c:v>
                </c:pt>
                <c:pt idx="3">
                  <c:v>66.53</c:v>
                </c:pt>
                <c:pt idx="4">
                  <c:v>52.35</c:v>
                </c:pt>
              </c:numCache>
            </c:numRef>
          </c:val>
          <c:smooth val="0"/>
          <c:extLst>
            <c:ext xmlns:c16="http://schemas.microsoft.com/office/drawing/2014/chart" uri="{C3380CC4-5D6E-409C-BE32-E72D297353CC}">
              <c16:uniqueId val="{00000001-5262-43FC-B684-C3A16F76529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99.03</c:v>
                </c:pt>
                <c:pt idx="2">
                  <c:v>99.18</c:v>
                </c:pt>
                <c:pt idx="3">
                  <c:v>99.15</c:v>
                </c:pt>
                <c:pt idx="4">
                  <c:v>99.15</c:v>
                </c:pt>
              </c:numCache>
            </c:numRef>
          </c:val>
          <c:extLst>
            <c:ext xmlns:c16="http://schemas.microsoft.com/office/drawing/2014/chart" uri="{C3380CC4-5D6E-409C-BE32-E72D297353CC}">
              <c16:uniqueId val="{00000000-6898-4418-B45B-21386D19760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84.98</c:v>
                </c:pt>
                <c:pt idx="2">
                  <c:v>84.7</c:v>
                </c:pt>
                <c:pt idx="3">
                  <c:v>84.67</c:v>
                </c:pt>
                <c:pt idx="4">
                  <c:v>84.39</c:v>
                </c:pt>
              </c:numCache>
            </c:numRef>
          </c:val>
          <c:smooth val="0"/>
          <c:extLst>
            <c:ext xmlns:c16="http://schemas.microsoft.com/office/drawing/2014/chart" uri="{C3380CC4-5D6E-409C-BE32-E72D297353CC}">
              <c16:uniqueId val="{00000001-6898-4418-B45B-21386D19760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93.47</c:v>
                </c:pt>
                <c:pt idx="2">
                  <c:v>100.29</c:v>
                </c:pt>
                <c:pt idx="3">
                  <c:v>100.44</c:v>
                </c:pt>
                <c:pt idx="4">
                  <c:v>100.03</c:v>
                </c:pt>
              </c:numCache>
            </c:numRef>
          </c:val>
          <c:extLst>
            <c:ext xmlns:c16="http://schemas.microsoft.com/office/drawing/2014/chart" uri="{C3380CC4-5D6E-409C-BE32-E72D297353CC}">
              <c16:uniqueId val="{00000000-EC0A-431D-B7FB-8C31FD6E417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103.6</c:v>
                </c:pt>
                <c:pt idx="2">
                  <c:v>106.37</c:v>
                </c:pt>
                <c:pt idx="3">
                  <c:v>106.07</c:v>
                </c:pt>
                <c:pt idx="4">
                  <c:v>105.5</c:v>
                </c:pt>
              </c:numCache>
            </c:numRef>
          </c:val>
          <c:smooth val="0"/>
          <c:extLst>
            <c:ext xmlns:c16="http://schemas.microsoft.com/office/drawing/2014/chart" uri="{C3380CC4-5D6E-409C-BE32-E72D297353CC}">
              <c16:uniqueId val="{00000001-EC0A-431D-B7FB-8C31FD6E417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6.27</c:v>
                </c:pt>
                <c:pt idx="2">
                  <c:v>9.2799999999999994</c:v>
                </c:pt>
                <c:pt idx="3">
                  <c:v>12.14</c:v>
                </c:pt>
                <c:pt idx="4">
                  <c:v>14.98</c:v>
                </c:pt>
              </c:numCache>
            </c:numRef>
          </c:val>
          <c:extLst>
            <c:ext xmlns:c16="http://schemas.microsoft.com/office/drawing/2014/chart" uri="{C3380CC4-5D6E-409C-BE32-E72D297353CC}">
              <c16:uniqueId val="{00000000-4A71-4411-9D98-C96D42DE8AF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23.06</c:v>
                </c:pt>
                <c:pt idx="2">
                  <c:v>20.34</c:v>
                </c:pt>
                <c:pt idx="3">
                  <c:v>21.85</c:v>
                </c:pt>
                <c:pt idx="4">
                  <c:v>25.19</c:v>
                </c:pt>
              </c:numCache>
            </c:numRef>
          </c:val>
          <c:smooth val="0"/>
          <c:extLst>
            <c:ext xmlns:c16="http://schemas.microsoft.com/office/drawing/2014/chart" uri="{C3380CC4-5D6E-409C-BE32-E72D297353CC}">
              <c16:uniqueId val="{00000001-4A71-4411-9D98-C96D42DE8AF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315-48D5-9BE1-90C92DB2BC4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B315-48D5-9BE1-90C92DB2BC4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31.96</c:v>
                </c:pt>
                <c:pt idx="2">
                  <c:v>30.06</c:v>
                </c:pt>
                <c:pt idx="3">
                  <c:v>28.83</c:v>
                </c:pt>
                <c:pt idx="4">
                  <c:v>29.11</c:v>
                </c:pt>
              </c:numCache>
            </c:numRef>
          </c:val>
          <c:extLst>
            <c:ext xmlns:c16="http://schemas.microsoft.com/office/drawing/2014/chart" uri="{C3380CC4-5D6E-409C-BE32-E72D297353CC}">
              <c16:uniqueId val="{00000000-F60A-4F69-90BA-B759A82D476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193.99</c:v>
                </c:pt>
                <c:pt idx="2">
                  <c:v>139.02000000000001</c:v>
                </c:pt>
                <c:pt idx="3">
                  <c:v>132.04</c:v>
                </c:pt>
                <c:pt idx="4">
                  <c:v>145.43</c:v>
                </c:pt>
              </c:numCache>
            </c:numRef>
          </c:val>
          <c:smooth val="0"/>
          <c:extLst>
            <c:ext xmlns:c16="http://schemas.microsoft.com/office/drawing/2014/chart" uri="{C3380CC4-5D6E-409C-BE32-E72D297353CC}">
              <c16:uniqueId val="{00000001-F60A-4F69-90BA-B759A82D476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69.989999999999995</c:v>
                </c:pt>
                <c:pt idx="2">
                  <c:v>51.07</c:v>
                </c:pt>
                <c:pt idx="3">
                  <c:v>58.41</c:v>
                </c:pt>
                <c:pt idx="4">
                  <c:v>61.27</c:v>
                </c:pt>
              </c:numCache>
            </c:numRef>
          </c:val>
          <c:extLst>
            <c:ext xmlns:c16="http://schemas.microsoft.com/office/drawing/2014/chart" uri="{C3380CC4-5D6E-409C-BE32-E72D297353CC}">
              <c16:uniqueId val="{00000000-0C4B-44FB-A971-682E5B70F86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26.99</c:v>
                </c:pt>
                <c:pt idx="2">
                  <c:v>29.13</c:v>
                </c:pt>
                <c:pt idx="3">
                  <c:v>35.69</c:v>
                </c:pt>
                <c:pt idx="4">
                  <c:v>38.4</c:v>
                </c:pt>
              </c:numCache>
            </c:numRef>
          </c:val>
          <c:smooth val="0"/>
          <c:extLst>
            <c:ext xmlns:c16="http://schemas.microsoft.com/office/drawing/2014/chart" uri="{C3380CC4-5D6E-409C-BE32-E72D297353CC}">
              <c16:uniqueId val="{00000001-0C4B-44FB-A971-682E5B70F86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576.41</c:v>
                </c:pt>
                <c:pt idx="2">
                  <c:v>476.2</c:v>
                </c:pt>
                <c:pt idx="3">
                  <c:v>393.23</c:v>
                </c:pt>
                <c:pt idx="4">
                  <c:v>310.3</c:v>
                </c:pt>
              </c:numCache>
            </c:numRef>
          </c:val>
          <c:extLst>
            <c:ext xmlns:c16="http://schemas.microsoft.com/office/drawing/2014/chart" uri="{C3380CC4-5D6E-409C-BE32-E72D297353CC}">
              <c16:uniqueId val="{00000000-0D77-4FDC-B4AC-B4A5B909FFD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826.83</c:v>
                </c:pt>
                <c:pt idx="2">
                  <c:v>867.83</c:v>
                </c:pt>
                <c:pt idx="3">
                  <c:v>791.76</c:v>
                </c:pt>
                <c:pt idx="4">
                  <c:v>900.82</c:v>
                </c:pt>
              </c:numCache>
            </c:numRef>
          </c:val>
          <c:smooth val="0"/>
          <c:extLst>
            <c:ext xmlns:c16="http://schemas.microsoft.com/office/drawing/2014/chart" uri="{C3380CC4-5D6E-409C-BE32-E72D297353CC}">
              <c16:uniqueId val="{00000001-0D77-4FDC-B4AC-B4A5B909FFD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61.6</c:v>
                </c:pt>
                <c:pt idx="2">
                  <c:v>69.73</c:v>
                </c:pt>
                <c:pt idx="3">
                  <c:v>66.989999999999995</c:v>
                </c:pt>
                <c:pt idx="4">
                  <c:v>69.89</c:v>
                </c:pt>
              </c:numCache>
            </c:numRef>
          </c:val>
          <c:extLst>
            <c:ext xmlns:c16="http://schemas.microsoft.com/office/drawing/2014/chart" uri="{C3380CC4-5D6E-409C-BE32-E72D297353CC}">
              <c16:uniqueId val="{00000000-88DF-494A-A0CC-7042A9B7EBD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57.31</c:v>
                </c:pt>
                <c:pt idx="2">
                  <c:v>57.08</c:v>
                </c:pt>
                <c:pt idx="3">
                  <c:v>56.26</c:v>
                </c:pt>
                <c:pt idx="4">
                  <c:v>52.94</c:v>
                </c:pt>
              </c:numCache>
            </c:numRef>
          </c:val>
          <c:smooth val="0"/>
          <c:extLst>
            <c:ext xmlns:c16="http://schemas.microsoft.com/office/drawing/2014/chart" uri="{C3380CC4-5D6E-409C-BE32-E72D297353CC}">
              <c16:uniqueId val="{00000001-88DF-494A-A0CC-7042A9B7EBD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170.37</c:v>
                </c:pt>
                <c:pt idx="2">
                  <c:v>149.57</c:v>
                </c:pt>
                <c:pt idx="3">
                  <c:v>155.55000000000001</c:v>
                </c:pt>
                <c:pt idx="4">
                  <c:v>149.46</c:v>
                </c:pt>
              </c:numCache>
            </c:numRef>
          </c:val>
          <c:extLst>
            <c:ext xmlns:c16="http://schemas.microsoft.com/office/drawing/2014/chart" uri="{C3380CC4-5D6E-409C-BE32-E72D297353CC}">
              <c16:uniqueId val="{00000000-6260-480A-B9C9-50A2C9E989B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6260-480A-B9C9-50A2C9E989B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59765625" defaultRowHeight="12.75" x14ac:dyDescent="0.25"/>
  <cols>
    <col min="1" max="1" width="2.59765625" customWidth="1"/>
    <col min="2" max="62" width="3.73046875" customWidth="1"/>
    <col min="64" max="78" width="3.1328125" customWidth="1"/>
    <col min="79" max="79" width="4.46484375" bestFit="1" customWidth="1"/>
    <col min="81" max="82" width="4.46484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30" t="str">
        <f>データ!H6</f>
        <v>愛知県　安城市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188843</v>
      </c>
      <c r="AM8" s="42"/>
      <c r="AN8" s="42"/>
      <c r="AO8" s="42"/>
      <c r="AP8" s="42"/>
      <c r="AQ8" s="42"/>
      <c r="AR8" s="42"/>
      <c r="AS8" s="42"/>
      <c r="AT8" s="35">
        <f>データ!T6</f>
        <v>86.05</v>
      </c>
      <c r="AU8" s="35"/>
      <c r="AV8" s="35"/>
      <c r="AW8" s="35"/>
      <c r="AX8" s="35"/>
      <c r="AY8" s="35"/>
      <c r="AZ8" s="35"/>
      <c r="BA8" s="35"/>
      <c r="BB8" s="35">
        <f>データ!U6</f>
        <v>2194.5700000000002</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5">
      <c r="A10" s="2"/>
      <c r="B10" s="35" t="str">
        <f>データ!N6</f>
        <v>-</v>
      </c>
      <c r="C10" s="35"/>
      <c r="D10" s="35"/>
      <c r="E10" s="35"/>
      <c r="F10" s="35"/>
      <c r="G10" s="35"/>
      <c r="H10" s="35"/>
      <c r="I10" s="35">
        <f>データ!O6</f>
        <v>91.15</v>
      </c>
      <c r="J10" s="35"/>
      <c r="K10" s="35"/>
      <c r="L10" s="35"/>
      <c r="M10" s="35"/>
      <c r="N10" s="35"/>
      <c r="O10" s="35"/>
      <c r="P10" s="35">
        <f>データ!P6</f>
        <v>1</v>
      </c>
      <c r="Q10" s="35"/>
      <c r="R10" s="35"/>
      <c r="S10" s="35"/>
      <c r="T10" s="35"/>
      <c r="U10" s="35"/>
      <c r="V10" s="35"/>
      <c r="W10" s="35">
        <f>データ!Q6</f>
        <v>100.55</v>
      </c>
      <c r="X10" s="35"/>
      <c r="Y10" s="35"/>
      <c r="Z10" s="35"/>
      <c r="AA10" s="35"/>
      <c r="AB10" s="35"/>
      <c r="AC10" s="35"/>
      <c r="AD10" s="42">
        <f>データ!R6</f>
        <v>1650</v>
      </c>
      <c r="AE10" s="42"/>
      <c r="AF10" s="42"/>
      <c r="AG10" s="42"/>
      <c r="AH10" s="42"/>
      <c r="AI10" s="42"/>
      <c r="AJ10" s="42"/>
      <c r="AK10" s="2"/>
      <c r="AL10" s="42">
        <f>データ!V6</f>
        <v>1891</v>
      </c>
      <c r="AM10" s="42"/>
      <c r="AN10" s="42"/>
      <c r="AO10" s="42"/>
      <c r="AP10" s="42"/>
      <c r="AQ10" s="42"/>
      <c r="AR10" s="42"/>
      <c r="AS10" s="42"/>
      <c r="AT10" s="35">
        <f>データ!W6</f>
        <v>0.52</v>
      </c>
      <c r="AU10" s="35"/>
      <c r="AV10" s="35"/>
      <c r="AW10" s="35"/>
      <c r="AX10" s="35"/>
      <c r="AY10" s="35"/>
      <c r="AZ10" s="35"/>
      <c r="BA10" s="35"/>
      <c r="BB10" s="35">
        <f>データ!X6</f>
        <v>3636.54</v>
      </c>
      <c r="BC10" s="35"/>
      <c r="BD10" s="35"/>
      <c r="BE10" s="35"/>
      <c r="BF10" s="35"/>
      <c r="BG10" s="35"/>
      <c r="BH10" s="35"/>
      <c r="BI10" s="35"/>
      <c r="BJ10" s="2"/>
      <c r="BK10" s="2"/>
      <c r="BL10" s="61" t="s">
        <v>22</v>
      </c>
      <c r="BM10" s="62"/>
      <c r="BN10" s="63" t="s">
        <v>23</v>
      </c>
      <c r="BO10" s="63"/>
      <c r="BP10" s="63"/>
      <c r="BQ10" s="63"/>
      <c r="BR10" s="63"/>
      <c r="BS10" s="63"/>
      <c r="BT10" s="63"/>
      <c r="BU10" s="63"/>
      <c r="BV10" s="63"/>
      <c r="BW10" s="63"/>
      <c r="BX10" s="63"/>
      <c r="BY10" s="64"/>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114</v>
      </c>
      <c r="BM16" s="81"/>
      <c r="BN16" s="81"/>
      <c r="BO16" s="81"/>
      <c r="BP16" s="81"/>
      <c r="BQ16" s="81"/>
      <c r="BR16" s="81"/>
      <c r="BS16" s="81"/>
      <c r="BT16" s="81"/>
      <c r="BU16" s="81"/>
      <c r="BV16" s="81"/>
      <c r="BW16" s="81"/>
      <c r="BX16" s="81"/>
      <c r="BY16" s="81"/>
      <c r="BZ16" s="82"/>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6" t="s">
        <v>115</v>
      </c>
      <c r="BM47" s="87"/>
      <c r="BN47" s="87"/>
      <c r="BO47" s="87"/>
      <c r="BP47" s="87"/>
      <c r="BQ47" s="87"/>
      <c r="BR47" s="87"/>
      <c r="BS47" s="87"/>
      <c r="BT47" s="87"/>
      <c r="BU47" s="87"/>
      <c r="BV47" s="87"/>
      <c r="BW47" s="87"/>
      <c r="BX47" s="87"/>
      <c r="BY47" s="87"/>
      <c r="BZ47" s="88"/>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6"/>
      <c r="BM48" s="87"/>
      <c r="BN48" s="87"/>
      <c r="BO48" s="87"/>
      <c r="BP48" s="87"/>
      <c r="BQ48" s="87"/>
      <c r="BR48" s="87"/>
      <c r="BS48" s="87"/>
      <c r="BT48" s="87"/>
      <c r="BU48" s="87"/>
      <c r="BV48" s="87"/>
      <c r="BW48" s="87"/>
      <c r="BX48" s="87"/>
      <c r="BY48" s="87"/>
      <c r="BZ48" s="88"/>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6"/>
      <c r="BM49" s="87"/>
      <c r="BN49" s="87"/>
      <c r="BO49" s="87"/>
      <c r="BP49" s="87"/>
      <c r="BQ49" s="87"/>
      <c r="BR49" s="87"/>
      <c r="BS49" s="87"/>
      <c r="BT49" s="87"/>
      <c r="BU49" s="87"/>
      <c r="BV49" s="87"/>
      <c r="BW49" s="87"/>
      <c r="BX49" s="87"/>
      <c r="BY49" s="87"/>
      <c r="BZ49" s="88"/>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6"/>
      <c r="BM50" s="87"/>
      <c r="BN50" s="87"/>
      <c r="BO50" s="87"/>
      <c r="BP50" s="87"/>
      <c r="BQ50" s="87"/>
      <c r="BR50" s="87"/>
      <c r="BS50" s="87"/>
      <c r="BT50" s="87"/>
      <c r="BU50" s="87"/>
      <c r="BV50" s="87"/>
      <c r="BW50" s="87"/>
      <c r="BX50" s="87"/>
      <c r="BY50" s="87"/>
      <c r="BZ50" s="88"/>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6"/>
      <c r="BM51" s="87"/>
      <c r="BN51" s="87"/>
      <c r="BO51" s="87"/>
      <c r="BP51" s="87"/>
      <c r="BQ51" s="87"/>
      <c r="BR51" s="87"/>
      <c r="BS51" s="87"/>
      <c r="BT51" s="87"/>
      <c r="BU51" s="87"/>
      <c r="BV51" s="87"/>
      <c r="BW51" s="87"/>
      <c r="BX51" s="87"/>
      <c r="BY51" s="87"/>
      <c r="BZ51" s="88"/>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6"/>
      <c r="BM52" s="87"/>
      <c r="BN52" s="87"/>
      <c r="BO52" s="87"/>
      <c r="BP52" s="87"/>
      <c r="BQ52" s="87"/>
      <c r="BR52" s="87"/>
      <c r="BS52" s="87"/>
      <c r="BT52" s="87"/>
      <c r="BU52" s="87"/>
      <c r="BV52" s="87"/>
      <c r="BW52" s="87"/>
      <c r="BX52" s="87"/>
      <c r="BY52" s="87"/>
      <c r="BZ52" s="88"/>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6"/>
      <c r="BM53" s="87"/>
      <c r="BN53" s="87"/>
      <c r="BO53" s="87"/>
      <c r="BP53" s="87"/>
      <c r="BQ53" s="87"/>
      <c r="BR53" s="87"/>
      <c r="BS53" s="87"/>
      <c r="BT53" s="87"/>
      <c r="BU53" s="87"/>
      <c r="BV53" s="87"/>
      <c r="BW53" s="87"/>
      <c r="BX53" s="87"/>
      <c r="BY53" s="87"/>
      <c r="BZ53" s="88"/>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6"/>
      <c r="BM54" s="87"/>
      <c r="BN54" s="87"/>
      <c r="BO54" s="87"/>
      <c r="BP54" s="87"/>
      <c r="BQ54" s="87"/>
      <c r="BR54" s="87"/>
      <c r="BS54" s="87"/>
      <c r="BT54" s="87"/>
      <c r="BU54" s="87"/>
      <c r="BV54" s="87"/>
      <c r="BW54" s="87"/>
      <c r="BX54" s="87"/>
      <c r="BY54" s="87"/>
      <c r="BZ54" s="88"/>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6"/>
      <c r="BM55" s="87"/>
      <c r="BN55" s="87"/>
      <c r="BO55" s="87"/>
      <c r="BP55" s="87"/>
      <c r="BQ55" s="87"/>
      <c r="BR55" s="87"/>
      <c r="BS55" s="87"/>
      <c r="BT55" s="87"/>
      <c r="BU55" s="87"/>
      <c r="BV55" s="87"/>
      <c r="BW55" s="87"/>
      <c r="BX55" s="87"/>
      <c r="BY55" s="87"/>
      <c r="BZ55" s="88"/>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6"/>
      <c r="BM56" s="87"/>
      <c r="BN56" s="87"/>
      <c r="BO56" s="87"/>
      <c r="BP56" s="87"/>
      <c r="BQ56" s="87"/>
      <c r="BR56" s="87"/>
      <c r="BS56" s="87"/>
      <c r="BT56" s="87"/>
      <c r="BU56" s="87"/>
      <c r="BV56" s="87"/>
      <c r="BW56" s="87"/>
      <c r="BX56" s="87"/>
      <c r="BY56" s="87"/>
      <c r="BZ56" s="88"/>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6"/>
      <c r="BM57" s="87"/>
      <c r="BN57" s="87"/>
      <c r="BO57" s="87"/>
      <c r="BP57" s="87"/>
      <c r="BQ57" s="87"/>
      <c r="BR57" s="87"/>
      <c r="BS57" s="87"/>
      <c r="BT57" s="87"/>
      <c r="BU57" s="87"/>
      <c r="BV57" s="87"/>
      <c r="BW57" s="87"/>
      <c r="BX57" s="87"/>
      <c r="BY57" s="87"/>
      <c r="BZ57" s="88"/>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6"/>
      <c r="BM58" s="87"/>
      <c r="BN58" s="87"/>
      <c r="BO58" s="87"/>
      <c r="BP58" s="87"/>
      <c r="BQ58" s="87"/>
      <c r="BR58" s="87"/>
      <c r="BS58" s="87"/>
      <c r="BT58" s="87"/>
      <c r="BU58" s="87"/>
      <c r="BV58" s="87"/>
      <c r="BW58" s="87"/>
      <c r="BX58" s="87"/>
      <c r="BY58" s="87"/>
      <c r="BZ58" s="88"/>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6"/>
      <c r="BM59" s="87"/>
      <c r="BN59" s="87"/>
      <c r="BO59" s="87"/>
      <c r="BP59" s="87"/>
      <c r="BQ59" s="87"/>
      <c r="BR59" s="87"/>
      <c r="BS59" s="87"/>
      <c r="BT59" s="87"/>
      <c r="BU59" s="87"/>
      <c r="BV59" s="87"/>
      <c r="BW59" s="87"/>
      <c r="BX59" s="87"/>
      <c r="BY59" s="87"/>
      <c r="BZ59" s="88"/>
    </row>
    <row r="60" spans="1:78" ht="13.5" customHeight="1" x14ac:dyDescent="0.2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86"/>
      <c r="BM60" s="87"/>
      <c r="BN60" s="87"/>
      <c r="BO60" s="87"/>
      <c r="BP60" s="87"/>
      <c r="BQ60" s="87"/>
      <c r="BR60" s="87"/>
      <c r="BS60" s="87"/>
      <c r="BT60" s="87"/>
      <c r="BU60" s="87"/>
      <c r="BV60" s="87"/>
      <c r="BW60" s="87"/>
      <c r="BX60" s="87"/>
      <c r="BY60" s="87"/>
      <c r="BZ60" s="88"/>
    </row>
    <row r="61" spans="1:78" ht="13.5" customHeight="1" x14ac:dyDescent="0.2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86"/>
      <c r="BM61" s="87"/>
      <c r="BN61" s="87"/>
      <c r="BO61" s="87"/>
      <c r="BP61" s="87"/>
      <c r="BQ61" s="87"/>
      <c r="BR61" s="87"/>
      <c r="BS61" s="87"/>
      <c r="BT61" s="87"/>
      <c r="BU61" s="87"/>
      <c r="BV61" s="87"/>
      <c r="BW61" s="87"/>
      <c r="BX61" s="87"/>
      <c r="BY61" s="87"/>
      <c r="BZ61" s="88"/>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6"/>
      <c r="BM62" s="87"/>
      <c r="BN62" s="87"/>
      <c r="BO62" s="87"/>
      <c r="BP62" s="87"/>
      <c r="BQ62" s="87"/>
      <c r="BR62" s="87"/>
      <c r="BS62" s="87"/>
      <c r="BT62" s="87"/>
      <c r="BU62" s="87"/>
      <c r="BV62" s="87"/>
      <c r="BW62" s="87"/>
      <c r="BX62" s="87"/>
      <c r="BY62" s="87"/>
      <c r="BZ62" s="88"/>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9"/>
      <c r="BM63" s="90"/>
      <c r="BN63" s="90"/>
      <c r="BO63" s="90"/>
      <c r="BP63" s="90"/>
      <c r="BQ63" s="90"/>
      <c r="BR63" s="90"/>
      <c r="BS63" s="90"/>
      <c r="BT63" s="90"/>
      <c r="BU63" s="90"/>
      <c r="BV63" s="90"/>
      <c r="BW63" s="90"/>
      <c r="BX63" s="90"/>
      <c r="BY63" s="90"/>
      <c r="BZ63" s="91"/>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113</v>
      </c>
      <c r="BM66" s="66"/>
      <c r="BN66" s="66"/>
      <c r="BO66" s="66"/>
      <c r="BP66" s="66"/>
      <c r="BQ66" s="66"/>
      <c r="BR66" s="66"/>
      <c r="BS66" s="66"/>
      <c r="BT66" s="66"/>
      <c r="BU66" s="66"/>
      <c r="BV66" s="66"/>
      <c r="BW66" s="66"/>
      <c r="BX66" s="66"/>
      <c r="BY66" s="66"/>
      <c r="BZ66" s="67"/>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n9Z7Jay/u/SJOPMlPL4G7CMXp08ibGgRQpwwmFuIg5NP2D8fOXyLWt/qRAuyPNdXANUDoUA2BHSY6SXf+dWunA==" saltValue="AR1MEeuK8gDwNrJe16H1z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2.75" x14ac:dyDescent="0.25"/>
  <cols>
    <col min="2" max="144" width="11.86328125" customWidth="1"/>
  </cols>
  <sheetData>
    <row r="1" spans="1:148" x14ac:dyDescent="0.2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2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5">
      <c r="A6" s="14" t="s">
        <v>94</v>
      </c>
      <c r="B6" s="19">
        <f>B7</f>
        <v>2022</v>
      </c>
      <c r="C6" s="19">
        <f t="shared" ref="C6:X6" si="3">C7</f>
        <v>232122</v>
      </c>
      <c r="D6" s="19">
        <f t="shared" si="3"/>
        <v>46</v>
      </c>
      <c r="E6" s="19">
        <f t="shared" si="3"/>
        <v>17</v>
      </c>
      <c r="F6" s="19">
        <f t="shared" si="3"/>
        <v>5</v>
      </c>
      <c r="G6" s="19">
        <f t="shared" si="3"/>
        <v>0</v>
      </c>
      <c r="H6" s="19" t="str">
        <f t="shared" si="3"/>
        <v>愛知県　安城市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91.15</v>
      </c>
      <c r="P6" s="20">
        <f t="shared" si="3"/>
        <v>1</v>
      </c>
      <c r="Q6" s="20">
        <f t="shared" si="3"/>
        <v>100.55</v>
      </c>
      <c r="R6" s="20">
        <f t="shared" si="3"/>
        <v>1650</v>
      </c>
      <c r="S6" s="20">
        <f t="shared" si="3"/>
        <v>188843</v>
      </c>
      <c r="T6" s="20">
        <f t="shared" si="3"/>
        <v>86.05</v>
      </c>
      <c r="U6" s="20">
        <f t="shared" si="3"/>
        <v>2194.5700000000002</v>
      </c>
      <c r="V6" s="20">
        <f t="shared" si="3"/>
        <v>1891</v>
      </c>
      <c r="W6" s="20">
        <f t="shared" si="3"/>
        <v>0.52</v>
      </c>
      <c r="X6" s="20">
        <f t="shared" si="3"/>
        <v>3636.54</v>
      </c>
      <c r="Y6" s="21" t="str">
        <f>IF(Y7="",NA(),Y7)</f>
        <v>-</v>
      </c>
      <c r="Z6" s="21">
        <f t="shared" ref="Z6:AH6" si="4">IF(Z7="",NA(),Z7)</f>
        <v>93.47</v>
      </c>
      <c r="AA6" s="21">
        <f t="shared" si="4"/>
        <v>100.29</v>
      </c>
      <c r="AB6" s="21">
        <f t="shared" si="4"/>
        <v>100.44</v>
      </c>
      <c r="AC6" s="21">
        <f t="shared" si="4"/>
        <v>100.03</v>
      </c>
      <c r="AD6" s="21" t="str">
        <f t="shared" si="4"/>
        <v>-</v>
      </c>
      <c r="AE6" s="21">
        <f t="shared" si="4"/>
        <v>103.6</v>
      </c>
      <c r="AF6" s="21">
        <f t="shared" si="4"/>
        <v>106.37</v>
      </c>
      <c r="AG6" s="21">
        <f t="shared" si="4"/>
        <v>106.07</v>
      </c>
      <c r="AH6" s="21">
        <f t="shared" si="4"/>
        <v>105.5</v>
      </c>
      <c r="AI6" s="20" t="str">
        <f>IF(AI7="","",IF(AI7="-","【-】","【"&amp;SUBSTITUTE(TEXT(AI7,"#,##0.00"),"-","△")&amp;"】"))</f>
        <v>【103.61】</v>
      </c>
      <c r="AJ6" s="21" t="str">
        <f>IF(AJ7="",NA(),AJ7)</f>
        <v>-</v>
      </c>
      <c r="AK6" s="21">
        <f t="shared" ref="AK6:AS6" si="5">IF(AK7="",NA(),AK7)</f>
        <v>31.96</v>
      </c>
      <c r="AL6" s="21">
        <f t="shared" si="5"/>
        <v>30.06</v>
      </c>
      <c r="AM6" s="21">
        <f t="shared" si="5"/>
        <v>28.83</v>
      </c>
      <c r="AN6" s="21">
        <f t="shared" si="5"/>
        <v>29.11</v>
      </c>
      <c r="AO6" s="21" t="str">
        <f t="shared" si="5"/>
        <v>-</v>
      </c>
      <c r="AP6" s="21">
        <f t="shared" si="5"/>
        <v>193.99</v>
      </c>
      <c r="AQ6" s="21">
        <f t="shared" si="5"/>
        <v>139.02000000000001</v>
      </c>
      <c r="AR6" s="21">
        <f t="shared" si="5"/>
        <v>132.04</v>
      </c>
      <c r="AS6" s="21">
        <f t="shared" si="5"/>
        <v>145.43</v>
      </c>
      <c r="AT6" s="20" t="str">
        <f>IF(AT7="","",IF(AT7="-","【-】","【"&amp;SUBSTITUTE(TEXT(AT7,"#,##0.00"),"-","△")&amp;"】"))</f>
        <v>【133.62】</v>
      </c>
      <c r="AU6" s="21" t="str">
        <f>IF(AU7="",NA(),AU7)</f>
        <v>-</v>
      </c>
      <c r="AV6" s="21">
        <f t="shared" ref="AV6:BD6" si="6">IF(AV7="",NA(),AV7)</f>
        <v>69.989999999999995</v>
      </c>
      <c r="AW6" s="21">
        <f t="shared" si="6"/>
        <v>51.07</v>
      </c>
      <c r="AX6" s="21">
        <f t="shared" si="6"/>
        <v>58.41</v>
      </c>
      <c r="AY6" s="21">
        <f t="shared" si="6"/>
        <v>61.27</v>
      </c>
      <c r="AZ6" s="21" t="str">
        <f t="shared" si="6"/>
        <v>-</v>
      </c>
      <c r="BA6" s="21">
        <f t="shared" si="6"/>
        <v>26.99</v>
      </c>
      <c r="BB6" s="21">
        <f t="shared" si="6"/>
        <v>29.13</v>
      </c>
      <c r="BC6" s="21">
        <f t="shared" si="6"/>
        <v>35.69</v>
      </c>
      <c r="BD6" s="21">
        <f t="shared" si="6"/>
        <v>38.4</v>
      </c>
      <c r="BE6" s="20" t="str">
        <f>IF(BE7="","",IF(BE7="-","【-】","【"&amp;SUBSTITUTE(TEXT(BE7,"#,##0.00"),"-","△")&amp;"】"))</f>
        <v>【36.94】</v>
      </c>
      <c r="BF6" s="21" t="str">
        <f>IF(BF7="",NA(),BF7)</f>
        <v>-</v>
      </c>
      <c r="BG6" s="21">
        <f t="shared" ref="BG6:BO6" si="7">IF(BG7="",NA(),BG7)</f>
        <v>576.41</v>
      </c>
      <c r="BH6" s="21">
        <f t="shared" si="7"/>
        <v>476.2</v>
      </c>
      <c r="BI6" s="21">
        <f t="shared" si="7"/>
        <v>393.23</v>
      </c>
      <c r="BJ6" s="21">
        <f t="shared" si="7"/>
        <v>310.3</v>
      </c>
      <c r="BK6" s="21" t="str">
        <f t="shared" si="7"/>
        <v>-</v>
      </c>
      <c r="BL6" s="21">
        <f t="shared" si="7"/>
        <v>826.83</v>
      </c>
      <c r="BM6" s="21">
        <f t="shared" si="7"/>
        <v>867.83</v>
      </c>
      <c r="BN6" s="21">
        <f t="shared" si="7"/>
        <v>791.76</v>
      </c>
      <c r="BO6" s="21">
        <f t="shared" si="7"/>
        <v>900.82</v>
      </c>
      <c r="BP6" s="20" t="str">
        <f>IF(BP7="","",IF(BP7="-","【-】","【"&amp;SUBSTITUTE(TEXT(BP7,"#,##0.00"),"-","△")&amp;"】"))</f>
        <v>【809.19】</v>
      </c>
      <c r="BQ6" s="21" t="str">
        <f>IF(BQ7="",NA(),BQ7)</f>
        <v>-</v>
      </c>
      <c r="BR6" s="21">
        <f t="shared" ref="BR6:BZ6" si="8">IF(BR7="",NA(),BR7)</f>
        <v>61.6</v>
      </c>
      <c r="BS6" s="21">
        <f t="shared" si="8"/>
        <v>69.73</v>
      </c>
      <c r="BT6" s="21">
        <f t="shared" si="8"/>
        <v>66.989999999999995</v>
      </c>
      <c r="BU6" s="21">
        <f t="shared" si="8"/>
        <v>69.89</v>
      </c>
      <c r="BV6" s="21" t="str">
        <f t="shared" si="8"/>
        <v>-</v>
      </c>
      <c r="BW6" s="21">
        <f t="shared" si="8"/>
        <v>57.31</v>
      </c>
      <c r="BX6" s="21">
        <f t="shared" si="8"/>
        <v>57.08</v>
      </c>
      <c r="BY6" s="21">
        <f t="shared" si="8"/>
        <v>56.26</v>
      </c>
      <c r="BZ6" s="21">
        <f t="shared" si="8"/>
        <v>52.94</v>
      </c>
      <c r="CA6" s="20" t="str">
        <f>IF(CA7="","",IF(CA7="-","【-】","【"&amp;SUBSTITUTE(TEXT(CA7,"#,##0.00"),"-","△")&amp;"】"))</f>
        <v>【57.02】</v>
      </c>
      <c r="CB6" s="21" t="str">
        <f>IF(CB7="",NA(),CB7)</f>
        <v>-</v>
      </c>
      <c r="CC6" s="21">
        <f t="shared" ref="CC6:CK6" si="9">IF(CC7="",NA(),CC7)</f>
        <v>170.37</v>
      </c>
      <c r="CD6" s="21">
        <f t="shared" si="9"/>
        <v>149.57</v>
      </c>
      <c r="CE6" s="21">
        <f t="shared" si="9"/>
        <v>155.55000000000001</v>
      </c>
      <c r="CF6" s="21">
        <f t="shared" si="9"/>
        <v>149.46</v>
      </c>
      <c r="CG6" s="21" t="str">
        <f t="shared" si="9"/>
        <v>-</v>
      </c>
      <c r="CH6" s="21">
        <f t="shared" si="9"/>
        <v>273.52</v>
      </c>
      <c r="CI6" s="21">
        <f t="shared" si="9"/>
        <v>274.99</v>
      </c>
      <c r="CJ6" s="21">
        <f t="shared" si="9"/>
        <v>282.08999999999997</v>
      </c>
      <c r="CK6" s="21">
        <f t="shared" si="9"/>
        <v>303.27999999999997</v>
      </c>
      <c r="CL6" s="20" t="str">
        <f>IF(CL7="","",IF(CL7="-","【-】","【"&amp;SUBSTITUTE(TEXT(CL7,"#,##0.00"),"-","△")&amp;"】"))</f>
        <v>【273.68】</v>
      </c>
      <c r="CM6" s="21" t="str">
        <f>IF(CM7="",NA(),CM7)</f>
        <v>-</v>
      </c>
      <c r="CN6" s="21">
        <f t="shared" ref="CN6:CV6" si="10">IF(CN7="",NA(),CN7)</f>
        <v>81.25</v>
      </c>
      <c r="CO6" s="21">
        <f t="shared" si="10"/>
        <v>85.42</v>
      </c>
      <c r="CP6" s="21">
        <f t="shared" si="10"/>
        <v>84.58</v>
      </c>
      <c r="CQ6" s="21">
        <f t="shared" si="10"/>
        <v>82.36</v>
      </c>
      <c r="CR6" s="21" t="str">
        <f t="shared" si="10"/>
        <v>-</v>
      </c>
      <c r="CS6" s="21">
        <f t="shared" si="10"/>
        <v>50.14</v>
      </c>
      <c r="CT6" s="21">
        <f t="shared" si="10"/>
        <v>54.83</v>
      </c>
      <c r="CU6" s="21">
        <f t="shared" si="10"/>
        <v>66.53</v>
      </c>
      <c r="CV6" s="21">
        <f t="shared" si="10"/>
        <v>52.35</v>
      </c>
      <c r="CW6" s="20" t="str">
        <f>IF(CW7="","",IF(CW7="-","【-】","【"&amp;SUBSTITUTE(TEXT(CW7,"#,##0.00"),"-","△")&amp;"】"))</f>
        <v>【52.55】</v>
      </c>
      <c r="CX6" s="21" t="str">
        <f>IF(CX7="",NA(),CX7)</f>
        <v>-</v>
      </c>
      <c r="CY6" s="21">
        <f t="shared" ref="CY6:DG6" si="11">IF(CY7="",NA(),CY7)</f>
        <v>99.03</v>
      </c>
      <c r="CZ6" s="21">
        <f t="shared" si="11"/>
        <v>99.18</v>
      </c>
      <c r="DA6" s="21">
        <f t="shared" si="11"/>
        <v>99.15</v>
      </c>
      <c r="DB6" s="21">
        <f t="shared" si="11"/>
        <v>99.15</v>
      </c>
      <c r="DC6" s="21" t="str">
        <f t="shared" si="11"/>
        <v>-</v>
      </c>
      <c r="DD6" s="21">
        <f t="shared" si="11"/>
        <v>84.98</v>
      </c>
      <c r="DE6" s="21">
        <f t="shared" si="11"/>
        <v>84.7</v>
      </c>
      <c r="DF6" s="21">
        <f t="shared" si="11"/>
        <v>84.67</v>
      </c>
      <c r="DG6" s="21">
        <f t="shared" si="11"/>
        <v>84.39</v>
      </c>
      <c r="DH6" s="20" t="str">
        <f>IF(DH7="","",IF(DH7="-","【-】","【"&amp;SUBSTITUTE(TEXT(DH7,"#,##0.00"),"-","△")&amp;"】"))</f>
        <v>【87.30】</v>
      </c>
      <c r="DI6" s="21" t="str">
        <f>IF(DI7="",NA(),DI7)</f>
        <v>-</v>
      </c>
      <c r="DJ6" s="21">
        <f t="shared" ref="DJ6:DR6" si="12">IF(DJ7="",NA(),DJ7)</f>
        <v>6.27</v>
      </c>
      <c r="DK6" s="21">
        <f t="shared" si="12"/>
        <v>9.2799999999999994</v>
      </c>
      <c r="DL6" s="21">
        <f t="shared" si="12"/>
        <v>12.14</v>
      </c>
      <c r="DM6" s="21">
        <f t="shared" si="12"/>
        <v>14.98</v>
      </c>
      <c r="DN6" s="21" t="str">
        <f t="shared" si="12"/>
        <v>-</v>
      </c>
      <c r="DO6" s="21">
        <f t="shared" si="12"/>
        <v>23.06</v>
      </c>
      <c r="DP6" s="21">
        <f t="shared" si="12"/>
        <v>20.34</v>
      </c>
      <c r="DQ6" s="21">
        <f t="shared" si="12"/>
        <v>21.85</v>
      </c>
      <c r="DR6" s="21">
        <f t="shared" si="12"/>
        <v>25.19</v>
      </c>
      <c r="DS6" s="20" t="str">
        <f>IF(DS7="","",IF(DS7="-","【-】","【"&amp;SUBSTITUTE(TEXT(DS7,"#,##0.00"),"-","△")&amp;"】"))</f>
        <v>【27.11】</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【0.00】</v>
      </c>
      <c r="EE6" s="21" t="str">
        <f>IF(EE7="",NA(),EE7)</f>
        <v>-</v>
      </c>
      <c r="EF6" s="20">
        <f t="shared" ref="EF6:EN6" si="14">IF(EF7="",NA(),EF7)</f>
        <v>0</v>
      </c>
      <c r="EG6" s="20">
        <f t="shared" si="14"/>
        <v>0</v>
      </c>
      <c r="EH6" s="20">
        <f t="shared" si="14"/>
        <v>0</v>
      </c>
      <c r="EI6" s="20">
        <f t="shared" si="14"/>
        <v>0</v>
      </c>
      <c r="EJ6" s="21" t="str">
        <f t="shared" si="14"/>
        <v>-</v>
      </c>
      <c r="EK6" s="21">
        <f t="shared" si="14"/>
        <v>0.02</v>
      </c>
      <c r="EL6" s="21">
        <f t="shared" si="14"/>
        <v>0.25</v>
      </c>
      <c r="EM6" s="21">
        <f t="shared" si="14"/>
        <v>0.05</v>
      </c>
      <c r="EN6" s="21">
        <f t="shared" si="14"/>
        <v>0.03</v>
      </c>
      <c r="EO6" s="20" t="str">
        <f>IF(EO7="","",IF(EO7="-","【-】","【"&amp;SUBSTITUTE(TEXT(EO7,"#,##0.00"),"-","△")&amp;"】"))</f>
        <v>【0.02】</v>
      </c>
    </row>
    <row r="7" spans="1:148" s="22" customFormat="1" x14ac:dyDescent="0.25">
      <c r="A7" s="14"/>
      <c r="B7" s="23">
        <v>2022</v>
      </c>
      <c r="C7" s="23">
        <v>232122</v>
      </c>
      <c r="D7" s="23">
        <v>46</v>
      </c>
      <c r="E7" s="23">
        <v>17</v>
      </c>
      <c r="F7" s="23">
        <v>5</v>
      </c>
      <c r="G7" s="23">
        <v>0</v>
      </c>
      <c r="H7" s="23" t="s">
        <v>95</v>
      </c>
      <c r="I7" s="23" t="s">
        <v>96</v>
      </c>
      <c r="J7" s="23" t="s">
        <v>97</v>
      </c>
      <c r="K7" s="23" t="s">
        <v>98</v>
      </c>
      <c r="L7" s="23" t="s">
        <v>99</v>
      </c>
      <c r="M7" s="23" t="s">
        <v>100</v>
      </c>
      <c r="N7" s="24" t="s">
        <v>101</v>
      </c>
      <c r="O7" s="24">
        <v>91.15</v>
      </c>
      <c r="P7" s="24">
        <v>1</v>
      </c>
      <c r="Q7" s="24">
        <v>100.55</v>
      </c>
      <c r="R7" s="24">
        <v>1650</v>
      </c>
      <c r="S7" s="24">
        <v>188843</v>
      </c>
      <c r="T7" s="24">
        <v>86.05</v>
      </c>
      <c r="U7" s="24">
        <v>2194.5700000000002</v>
      </c>
      <c r="V7" s="24">
        <v>1891</v>
      </c>
      <c r="W7" s="24">
        <v>0.52</v>
      </c>
      <c r="X7" s="24">
        <v>3636.54</v>
      </c>
      <c r="Y7" s="24" t="s">
        <v>101</v>
      </c>
      <c r="Z7" s="24">
        <v>93.47</v>
      </c>
      <c r="AA7" s="24">
        <v>100.29</v>
      </c>
      <c r="AB7" s="24">
        <v>100.44</v>
      </c>
      <c r="AC7" s="24">
        <v>100.03</v>
      </c>
      <c r="AD7" s="24" t="s">
        <v>101</v>
      </c>
      <c r="AE7" s="24">
        <v>103.6</v>
      </c>
      <c r="AF7" s="24">
        <v>106.37</v>
      </c>
      <c r="AG7" s="24">
        <v>106.07</v>
      </c>
      <c r="AH7" s="24">
        <v>105.5</v>
      </c>
      <c r="AI7" s="24">
        <v>103.61</v>
      </c>
      <c r="AJ7" s="24" t="s">
        <v>101</v>
      </c>
      <c r="AK7" s="24">
        <v>31.96</v>
      </c>
      <c r="AL7" s="24">
        <v>30.06</v>
      </c>
      <c r="AM7" s="24">
        <v>28.83</v>
      </c>
      <c r="AN7" s="24">
        <v>29.11</v>
      </c>
      <c r="AO7" s="24" t="s">
        <v>101</v>
      </c>
      <c r="AP7" s="24">
        <v>193.99</v>
      </c>
      <c r="AQ7" s="24">
        <v>139.02000000000001</v>
      </c>
      <c r="AR7" s="24">
        <v>132.04</v>
      </c>
      <c r="AS7" s="24">
        <v>145.43</v>
      </c>
      <c r="AT7" s="24">
        <v>133.62</v>
      </c>
      <c r="AU7" s="24" t="s">
        <v>101</v>
      </c>
      <c r="AV7" s="24">
        <v>69.989999999999995</v>
      </c>
      <c r="AW7" s="24">
        <v>51.07</v>
      </c>
      <c r="AX7" s="24">
        <v>58.41</v>
      </c>
      <c r="AY7" s="24">
        <v>61.27</v>
      </c>
      <c r="AZ7" s="24" t="s">
        <v>101</v>
      </c>
      <c r="BA7" s="24">
        <v>26.99</v>
      </c>
      <c r="BB7" s="24">
        <v>29.13</v>
      </c>
      <c r="BC7" s="24">
        <v>35.69</v>
      </c>
      <c r="BD7" s="24">
        <v>38.4</v>
      </c>
      <c r="BE7" s="24">
        <v>36.94</v>
      </c>
      <c r="BF7" s="24" t="s">
        <v>101</v>
      </c>
      <c r="BG7" s="24">
        <v>576.41</v>
      </c>
      <c r="BH7" s="24">
        <v>476.2</v>
      </c>
      <c r="BI7" s="24">
        <v>393.23</v>
      </c>
      <c r="BJ7" s="24">
        <v>310.3</v>
      </c>
      <c r="BK7" s="24" t="s">
        <v>101</v>
      </c>
      <c r="BL7" s="24">
        <v>826.83</v>
      </c>
      <c r="BM7" s="24">
        <v>867.83</v>
      </c>
      <c r="BN7" s="24">
        <v>791.76</v>
      </c>
      <c r="BO7" s="24">
        <v>900.82</v>
      </c>
      <c r="BP7" s="24">
        <v>809.19</v>
      </c>
      <c r="BQ7" s="24" t="s">
        <v>101</v>
      </c>
      <c r="BR7" s="24">
        <v>61.6</v>
      </c>
      <c r="BS7" s="24">
        <v>69.73</v>
      </c>
      <c r="BT7" s="24">
        <v>66.989999999999995</v>
      </c>
      <c r="BU7" s="24">
        <v>69.89</v>
      </c>
      <c r="BV7" s="24" t="s">
        <v>101</v>
      </c>
      <c r="BW7" s="24">
        <v>57.31</v>
      </c>
      <c r="BX7" s="24">
        <v>57.08</v>
      </c>
      <c r="BY7" s="24">
        <v>56.26</v>
      </c>
      <c r="BZ7" s="24">
        <v>52.94</v>
      </c>
      <c r="CA7" s="24">
        <v>57.02</v>
      </c>
      <c r="CB7" s="24" t="s">
        <v>101</v>
      </c>
      <c r="CC7" s="24">
        <v>170.37</v>
      </c>
      <c r="CD7" s="24">
        <v>149.57</v>
      </c>
      <c r="CE7" s="24">
        <v>155.55000000000001</v>
      </c>
      <c r="CF7" s="24">
        <v>149.46</v>
      </c>
      <c r="CG7" s="24" t="s">
        <v>101</v>
      </c>
      <c r="CH7" s="24">
        <v>273.52</v>
      </c>
      <c r="CI7" s="24">
        <v>274.99</v>
      </c>
      <c r="CJ7" s="24">
        <v>282.08999999999997</v>
      </c>
      <c r="CK7" s="24">
        <v>303.27999999999997</v>
      </c>
      <c r="CL7" s="24">
        <v>273.68</v>
      </c>
      <c r="CM7" s="24" t="s">
        <v>101</v>
      </c>
      <c r="CN7" s="24">
        <v>81.25</v>
      </c>
      <c r="CO7" s="24">
        <v>85.42</v>
      </c>
      <c r="CP7" s="24">
        <v>84.58</v>
      </c>
      <c r="CQ7" s="24">
        <v>82.36</v>
      </c>
      <c r="CR7" s="24" t="s">
        <v>101</v>
      </c>
      <c r="CS7" s="24">
        <v>50.14</v>
      </c>
      <c r="CT7" s="24">
        <v>54.83</v>
      </c>
      <c r="CU7" s="24">
        <v>66.53</v>
      </c>
      <c r="CV7" s="24">
        <v>52.35</v>
      </c>
      <c r="CW7" s="24">
        <v>52.55</v>
      </c>
      <c r="CX7" s="24" t="s">
        <v>101</v>
      </c>
      <c r="CY7" s="24">
        <v>99.03</v>
      </c>
      <c r="CZ7" s="24">
        <v>99.18</v>
      </c>
      <c r="DA7" s="24">
        <v>99.15</v>
      </c>
      <c r="DB7" s="24">
        <v>99.15</v>
      </c>
      <c r="DC7" s="24" t="s">
        <v>101</v>
      </c>
      <c r="DD7" s="24">
        <v>84.98</v>
      </c>
      <c r="DE7" s="24">
        <v>84.7</v>
      </c>
      <c r="DF7" s="24">
        <v>84.67</v>
      </c>
      <c r="DG7" s="24">
        <v>84.39</v>
      </c>
      <c r="DH7" s="24">
        <v>87.3</v>
      </c>
      <c r="DI7" s="24" t="s">
        <v>101</v>
      </c>
      <c r="DJ7" s="24">
        <v>6.27</v>
      </c>
      <c r="DK7" s="24">
        <v>9.2799999999999994</v>
      </c>
      <c r="DL7" s="24">
        <v>12.14</v>
      </c>
      <c r="DM7" s="24">
        <v>14.98</v>
      </c>
      <c r="DN7" s="24" t="s">
        <v>101</v>
      </c>
      <c r="DO7" s="24">
        <v>23.06</v>
      </c>
      <c r="DP7" s="24">
        <v>20.34</v>
      </c>
      <c r="DQ7" s="24">
        <v>21.85</v>
      </c>
      <c r="DR7" s="24">
        <v>25.19</v>
      </c>
      <c r="DS7" s="24">
        <v>27.11</v>
      </c>
      <c r="DT7" s="24" t="s">
        <v>101</v>
      </c>
      <c r="DU7" s="24">
        <v>0</v>
      </c>
      <c r="DV7" s="24">
        <v>0</v>
      </c>
      <c r="DW7" s="24">
        <v>0</v>
      </c>
      <c r="DX7" s="24">
        <v>0</v>
      </c>
      <c r="DY7" s="24" t="s">
        <v>101</v>
      </c>
      <c r="DZ7" s="24">
        <v>0</v>
      </c>
      <c r="EA7" s="24">
        <v>0</v>
      </c>
      <c r="EB7" s="24">
        <v>0</v>
      </c>
      <c r="EC7" s="24">
        <v>0</v>
      </c>
      <c r="ED7" s="24">
        <v>0</v>
      </c>
      <c r="EE7" s="24" t="s">
        <v>101</v>
      </c>
      <c r="EF7" s="24">
        <v>0</v>
      </c>
      <c r="EG7" s="24">
        <v>0</v>
      </c>
      <c r="EH7" s="24">
        <v>0</v>
      </c>
      <c r="EI7" s="24">
        <v>0</v>
      </c>
      <c r="EJ7" s="24" t="s">
        <v>101</v>
      </c>
      <c r="EK7" s="24">
        <v>0.02</v>
      </c>
      <c r="EL7" s="24">
        <v>0.25</v>
      </c>
      <c r="EM7" s="24">
        <v>0.05</v>
      </c>
      <c r="EN7" s="24">
        <v>0.03</v>
      </c>
      <c r="EO7" s="24">
        <v>0.02</v>
      </c>
    </row>
    <row r="8" spans="1:148"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5">
      <c r="B11">
        <v>4</v>
      </c>
      <c r="C11">
        <v>3</v>
      </c>
      <c r="D11">
        <v>2</v>
      </c>
      <c r="E11">
        <v>1</v>
      </c>
      <c r="F11">
        <v>0</v>
      </c>
      <c r="G11" t="s">
        <v>107</v>
      </c>
    </row>
    <row r="12" spans="1:148" x14ac:dyDescent="0.25">
      <c r="B12">
        <v>1</v>
      </c>
      <c r="C12">
        <v>1</v>
      </c>
      <c r="D12">
        <v>2</v>
      </c>
      <c r="E12">
        <v>3</v>
      </c>
      <c r="F12">
        <v>4</v>
      </c>
      <c r="G12" t="s">
        <v>108</v>
      </c>
    </row>
    <row r="13" spans="1:148" x14ac:dyDescent="0.25">
      <c r="B13" t="s">
        <v>109</v>
      </c>
      <c r="C13" t="s">
        <v>110</v>
      </c>
      <c r="D13" t="s">
        <v>111</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2024-02-27T02:03:36Z</cp:lastPrinted>
  <dcterms:created xsi:type="dcterms:W3CDTF">2023-12-12T01:02:42Z</dcterms:created>
  <dcterms:modified xsi:type="dcterms:W3CDTF">2024-02-27T02:03:55Z</dcterms:modified>
  <cp:category/>
</cp:coreProperties>
</file>