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維持管理課\20　施設管理係\04自動車駐車場\34 公営企業\R5公営企業\20240117_【照会、2_7（水）期限】公営企業に係る経営比較分析表（令和4年度決算）の分析表について\回答作成中\"/>
    </mc:Choice>
  </mc:AlternateContent>
  <xr:revisionPtr revIDLastSave="0" documentId="13_ncr:1_{31FFE482-2BA8-4A6E-93B4-03182751D0A9}" xr6:coauthVersionLast="47" xr6:coauthVersionMax="47" xr10:uidLastSave="{00000000-0000-0000-0000-000000000000}"/>
  <workbookProtection workbookAlgorithmName="SHA-512" workbookHashValue="WTzfs0WKZNeUeLYpsKI0iyrUxVYLxH56+fL82SYipcmea4k5M/5MMR4wf7l1UbBD9RgK9+oqST+Eoz0KiHyqVw==" workbookSaltValue="zSh8nrXSaA1XKceUr01GDQ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V76" i="4" s="1"/>
  <c r="CM7" i="5"/>
  <c r="BZ7" i="5"/>
  <c r="BY7" i="5"/>
  <c r="LH53" i="4" s="1"/>
  <c r="BX7" i="5"/>
  <c r="BW7" i="5"/>
  <c r="BV7" i="5"/>
  <c r="BU7" i="5"/>
  <c r="BT7" i="5"/>
  <c r="LH52" i="4" s="1"/>
  <c r="BS7" i="5"/>
  <c r="BR7" i="5"/>
  <c r="BQ7" i="5"/>
  <c r="BO7" i="5"/>
  <c r="BN7" i="5"/>
  <c r="BM7" i="5"/>
  <c r="BL7" i="5"/>
  <c r="BK7" i="5"/>
  <c r="EL53" i="4" s="1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BZ31" i="4" s="1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KO53" i="4"/>
  <c r="JV53" i="4"/>
  <c r="JC53" i="4"/>
  <c r="HJ53" i="4"/>
  <c r="GQ53" i="4"/>
  <c r="FX53" i="4"/>
  <c r="FE53" i="4"/>
  <c r="CS53" i="4"/>
  <c r="BZ53" i="4"/>
  <c r="BG53" i="4"/>
  <c r="AN53" i="4"/>
  <c r="U53" i="4"/>
  <c r="MA52" i="4"/>
  <c r="KO52" i="4"/>
  <c r="JV52" i="4"/>
  <c r="JC52" i="4"/>
  <c r="HJ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BZ51" i="4"/>
  <c r="GQ30" i="4"/>
  <c r="LT76" i="4"/>
  <c r="GQ51" i="4"/>
  <c r="LH30" i="4"/>
  <c r="BZ30" i="4"/>
  <c r="IE76" i="4"/>
  <c r="BG30" i="4"/>
  <c r="AV76" i="4"/>
  <c r="KO51" i="4"/>
  <c r="LE76" i="4"/>
  <c r="FX51" i="4"/>
  <c r="KO30" i="4"/>
  <c r="HP76" i="4"/>
  <c r="BG51" i="4"/>
  <c r="FX30" i="4"/>
  <c r="HA76" i="4"/>
  <c r="AN51" i="4"/>
  <c r="FE30" i="4"/>
  <c r="FE51" i="4"/>
  <c r="JV30" i="4"/>
  <c r="AN30" i="4"/>
  <c r="JV51" i="4"/>
  <c r="KP76" i="4"/>
  <c r="AG76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<sst xmlns="http://schemas.openxmlformats.org/spreadsheetml/2006/main" count="278" uniqueCount="142">
  <si>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</si>
  <si>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</si>
  <si>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</si>
  <si>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</si>
  <si>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</si>
  <si>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</si>
  <si>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</si>
  <si>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</si>
  <si>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</si>
  <si>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</si>
  <si>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</si>
  <si>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</si>
  <si>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</si>
  <si>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</si>
  <si>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</si>
  <si>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</si>
  <si>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</si>
  <si>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</si>
  <si>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</si>
  <si>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</si>
  <si>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</si>
  <si>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</si>
  <si>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</si>
  <si>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</si>
  <si>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</si>
  <si>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</si>
  <si>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</si>
  <si>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</si>
  <si>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</si>
  <si>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</si>
  <si>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</si>
  <si>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</si>
  <si>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</si>
  <si>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</si>
  <si>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</si>
  <si>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</si>
  <si>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</si>
  <si>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</si>
  <si>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</si>
  <si>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</si>
  <si>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</si>
  <si>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</si>
  <si>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</si>
  <si>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</si>
  <si>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</si>
  <si>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</si>
  <si>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</si>
  <si>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</si>
  <si>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</si>
  <si>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</si>
  <si>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</si>
  <si>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</si>
  <si>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</si>
  <si>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</si>
  <si>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</si>
  <si>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</si>
  <si>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</si>
  <si>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</si>
  <si>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</si>
  <si>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</si>
  <si>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</si>
  <si>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</si>
  <si>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</si>
  <si>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</si>
  <si>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</si>
  <si>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</si>
  <si>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</si>
  <si>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</si>
  <si>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</si>
  <si>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</si>
  <si>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</si>
  <si>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</si>
  <si>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</si>
  <si>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</si>
  <si>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</si>
  <si>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</si>
  <si>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</si>
  <si>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</si>
  <si>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</si>
  <si>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</si>
  <si>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</si>
  <si>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</si>
  <si>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</si>
  <si>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</si>
  <si>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</si>
  <si>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</si>
  <si>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</si>
  <si>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</si>
  <si>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</si>
  <si>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</si>
  <si>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</si>
  <si>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</si>
  <si>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</si>
  <si>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</si>
  <si>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</si>
  <si>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</si>
  <si>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</si>
  <si>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</si>
  <si>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</si>
  <si>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</si>
  <si>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</si>
  <si>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</si>
  <si>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</si>
  <si>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</si>
  <si>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</si>
  <si>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</si>
  <si>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</si>
  <si>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</si>
  <si>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</si>
  <si>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</si>
  <si>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</si>
  <si>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</si>
  <si>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</si>
  <si>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</si>
  <si>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</si>
  <si>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</si>
  <si>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</si>
  <si>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</si>
  <si>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</si>
  <si>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</si>
  <si>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</si>
  <si>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</si>
  <si>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</si>
  <si>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</si>
  <si>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</si>
  <si>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</si>
  <si>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</si>
  <si>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</si>
  <si>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</si>
  <si>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</si>
  <si>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</si>
  <si>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</si>
  <si>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</si>
  <si>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</si>
  <si>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</si>
  <si>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</si>
  <si>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</si>
  <si>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</si>
  <si>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時間貸・定期貸併用駐車場であり、定期利用が多く時間貸利用が少ないため、経常的に平均値を下回っていると考えられる。R02以降はコロナ禍により、また、R03は精算機器の更新を行い総費用が多かったため、①収益的収支比率、④売上高GOP比率及び⑤EBITDAが例年と比べ大きく下回ったが、R04は回復傾向を示した。</t>
    <rPh sb="35" eb="38">
      <t>ケイジョウテキ</t>
    </rPh>
    <rPh sb="59" eb="61">
      <t>イコウ</t>
    </rPh>
    <rPh sb="65" eb="66">
      <t>カ</t>
    </rPh>
    <rPh sb="101" eb="102">
      <t>テキ</t>
    </rPh>
    <rPh sb="102" eb="106">
      <t>シュウシヒリツ</t>
    </rPh>
    <rPh sb="108" eb="110">
      <t>ウリアゲ</t>
    </rPh>
    <rPh sb="110" eb="111">
      <t>タカ</t>
    </rPh>
    <rPh sb="114" eb="116">
      <t>ヒリツ</t>
    </rPh>
    <rPh sb="116" eb="117">
      <t>オヨ</t>
    </rPh>
    <rPh sb="144" eb="148">
      <t>カイフクケイコウ</t>
    </rPh>
    <rPh sb="149" eb="150">
      <t>シメ</t>
    </rPh>
    <phoneticPr fontId="5"/>
  </si>
  <si>
    <t>⑩企業債残高対料金収入比率について、H26に改修工事を行った際に企業債を発行し、償還計画に基づき計画的な地方債償還を行い、R06に償還を完了する予定で、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</t>
    <rPh sb="76" eb="78">
      <t>イコウ</t>
    </rPh>
    <rPh sb="79" eb="81">
      <t>リョウコウ</t>
    </rPh>
    <rPh sb="82" eb="84">
      <t>ケイエイ</t>
    </rPh>
    <rPh sb="85" eb="87">
      <t>キタイ</t>
    </rPh>
    <rPh sb="123" eb="124">
      <t>リツ</t>
    </rPh>
    <phoneticPr fontId="15"/>
  </si>
  <si>
    <t>⑪稼働率について平均値と比べ低くなっているが、これは時間貸・定期貸併用駐車場であり、かつ定期利用が多いため、１台あたりの駐車時間が長く１日の平均台数が少ない状況となっていることによる。しかし、市主要駅や商業施設が周辺にあり、利用者の傾向として通勤等によるパーク＆ライドが目的であるため、駐車場としてのニーズはあると考えられる。　</t>
    <rPh sb="101" eb="103">
      <t>ショウギョウ</t>
    </rPh>
    <rPh sb="103" eb="105">
      <t>シセツ</t>
    </rPh>
    <phoneticPr fontId="5"/>
  </si>
  <si>
    <t>収益、稼動率ともに平均値より低くなっており、企業債償還金もあるため経営状況は赤字となっている。今後の経営改善化のために、当駐車場については、時間貸利用を増やす方策を検討する必要がある。</t>
    <rPh sb="60" eb="6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</si>
</sst>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109.9</c:v>
                </c:pt>
                <c:pt idx="1">
                  <c:v>96</c:v>
                </c:pt>
                <c:pt idx="2">
                  <c:v>77</c:v>
                </c:pt>
                <c:pt idx="3">
                  <c:v>32.1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C-4304-8AFD-7099E5FA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C-4304-8AFD-7099E5FA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285.89999999999998</c:v>
                </c:pt>
                <c:pt idx="1">
                  <c:v>259</c:v>
                </c:pt>
                <c:pt idx="2">
                  <c:v>251</c:v>
                </c:pt>
                <c:pt idx="3">
                  <c:v>181.1</c:v>
                </c:pt>
                <c:pt idx="4">
                  <c:v>125.4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1-4404-8641-E469559A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1-4404-8641-E469559A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99-4E82-8E19-0F37B5DB0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9-4E82-8E19-0F37B5DB0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DDA-4C56-B9AF-597BF246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A-4C56-B9AF-597BF246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D-43AF-96CB-FAA9A2A0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D-43AF-96CB-FAA9A2A0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B-4B8C-9FD1-D44F8EEC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B-4B8C-9FD1-D44F8EEC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84.2</c:v>
                </c:pt>
                <c:pt idx="2">
                  <c:v>69.7</c:v>
                </c:pt>
                <c:pt idx="3">
                  <c:v>78.900000000000006</c:v>
                </c:pt>
                <c:pt idx="4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D-4050-BC3A-72A56587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D-4050-BC3A-72A56587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48</c:v>
                </c:pt>
                <c:pt idx="2">
                  <c:v>33.200000000000003</c:v>
                </c:pt>
                <c:pt idx="3">
                  <c:v>-151.19999999999999</c:v>
                </c:pt>
                <c:pt idx="4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5-435A-A3E7-D5752537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5-435A-A3E7-D5752537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5344</c:v>
                </c:pt>
                <c:pt idx="1">
                  <c:v>4142</c:v>
                </c:pt>
                <c:pt idx="2">
                  <c:v>2373</c:v>
                </c:pt>
                <c:pt idx="3">
                  <c:v>-11219</c:v>
                </c:pt>
                <c:pt idx="4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82E-B29B-D3B35B0A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6-482E-B29B-D3B35B0A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安城駅東駐車場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1933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44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76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140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109.9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96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77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32.1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76.900000000000006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85.5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84.2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69.7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78.900000000000006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73.7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384.2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754.2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383.4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338.4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1268.9000000000001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3.8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2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10.199999999999999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5.0999999999999996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1.9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279.89999999999998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295.5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224.4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251.9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291.5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57.1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48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33.200000000000003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-151.19999999999999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32.9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5344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4142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2373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-11219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2355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30.4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33.6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-122.5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8.5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122282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40410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285.89999999999998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259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251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181.1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125.4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83.1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54.4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47.6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UJhQW6q+VqxSEaqm94G9ZV4Y9NC1DCEf/bperI/DZxErUprdOiCs9SJUXhBP4C7mjewd/fqc5V1ek9jlfK6rA==" saltValue="ttvl+zE2Jzk58eZ16jJ6j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104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105</v>
      </c>
      <c r="AX5" s="47" t="s">
        <v>104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107</v>
      </c>
      <c r="BH5" s="47" t="s">
        <v>103</v>
      </c>
      <c r="BI5" s="47" t="s">
        <v>104</v>
      </c>
      <c r="BJ5" s="47" t="s">
        <v>108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91</v>
      </c>
      <c r="BS5" s="47" t="s">
        <v>103</v>
      </c>
      <c r="BT5" s="47" t="s">
        <v>109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110</v>
      </c>
      <c r="CE5" s="47" t="s">
        <v>104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107</v>
      </c>
      <c r="CQ5" s="47" t="s">
        <v>92</v>
      </c>
      <c r="CR5" s="47" t="s">
        <v>111</v>
      </c>
      <c r="CS5" s="47" t="s">
        <v>112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113</v>
      </c>
      <c r="DA5" s="47" t="s">
        <v>107</v>
      </c>
      <c r="DB5" s="47" t="s">
        <v>92</v>
      </c>
      <c r="DC5" s="47" t="s">
        <v>111</v>
      </c>
      <c r="DD5" s="47" t="s">
        <v>106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107</v>
      </c>
      <c r="DM5" s="47" t="s">
        <v>103</v>
      </c>
      <c r="DN5" s="47" t="s">
        <v>109</v>
      </c>
      <c r="DO5" s="47" t="s">
        <v>108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114</v>
      </c>
      <c r="B6" s="48">
        <f>B8</f>
        <v>2022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愛知県安城市</v>
      </c>
      <c r="I6" s="48" t="str">
        <f t="shared" si="1"/>
        <v>安城駅東駐車場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44</v>
      </c>
      <c r="S6" s="50" t="str">
        <f t="shared" si="1"/>
        <v>駅</v>
      </c>
      <c r="T6" s="50" t="str">
        <f t="shared" si="1"/>
        <v>無</v>
      </c>
      <c r="U6" s="51">
        <f t="shared" si="1"/>
        <v>1933</v>
      </c>
      <c r="V6" s="51">
        <f t="shared" si="1"/>
        <v>76</v>
      </c>
      <c r="W6" s="51">
        <f t="shared" si="1"/>
        <v>140</v>
      </c>
      <c r="X6" s="50" t="str">
        <f t="shared" si="1"/>
        <v>代行制</v>
      </c>
      <c r="Y6" s="52">
        <f>IF(Y8="-",NA(),Y8)</f>
        <v>109.9</v>
      </c>
      <c r="Z6" s="52">
        <f t="shared" ref="Z6:AH6" si="2">IF(Z8="-",NA(),Z8)</f>
        <v>96</v>
      </c>
      <c r="AA6" s="52">
        <f t="shared" si="2"/>
        <v>77</v>
      </c>
      <c r="AB6" s="52">
        <f t="shared" si="2"/>
        <v>32.1</v>
      </c>
      <c r="AC6" s="52">
        <f t="shared" si="2"/>
        <v>76.900000000000006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57.1</v>
      </c>
      <c r="BG6" s="52">
        <f t="shared" ref="BG6:BO6" si="5">IF(BG8="-",NA(),BG8)</f>
        <v>48</v>
      </c>
      <c r="BH6" s="52">
        <f t="shared" si="5"/>
        <v>33.200000000000003</v>
      </c>
      <c r="BI6" s="52">
        <f t="shared" si="5"/>
        <v>-151.19999999999999</v>
      </c>
      <c r="BJ6" s="52">
        <f t="shared" si="5"/>
        <v>32.9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5344</v>
      </c>
      <c r="BR6" s="53">
        <f t="shared" ref="BR6:BZ6" si="6">IF(BR8="-",NA(),BR8)</f>
        <v>4142</v>
      </c>
      <c r="BS6" s="53">
        <f t="shared" si="6"/>
        <v>2373</v>
      </c>
      <c r="BT6" s="53">
        <f t="shared" si="6"/>
        <v>-11219</v>
      </c>
      <c r="BU6" s="53">
        <f t="shared" si="6"/>
        <v>2355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122282</v>
      </c>
      <c r="CN6" s="51">
        <f t="shared" si="7"/>
        <v>40410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285.89999999999998</v>
      </c>
      <c r="DA6" s="52">
        <f t="shared" ref="DA6:DI6" si="8">IF(DA8="-",NA(),DA8)</f>
        <v>259</v>
      </c>
      <c r="DB6" s="52">
        <f t="shared" si="8"/>
        <v>251</v>
      </c>
      <c r="DC6" s="52">
        <f t="shared" si="8"/>
        <v>181.1</v>
      </c>
      <c r="DD6" s="52">
        <f t="shared" si="8"/>
        <v>125.4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85.5</v>
      </c>
      <c r="DL6" s="52">
        <f t="shared" ref="DL6:DT6" si="9">IF(DL8="-",NA(),DL8)</f>
        <v>84.2</v>
      </c>
      <c r="DM6" s="52">
        <f t="shared" si="9"/>
        <v>69.7</v>
      </c>
      <c r="DN6" s="52">
        <f t="shared" si="9"/>
        <v>78.900000000000006</v>
      </c>
      <c r="DO6" s="52">
        <f t="shared" si="9"/>
        <v>73.7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116</v>
      </c>
      <c r="B7" s="48">
        <f t="shared" ref="B7:X7" si="10">B8</f>
        <v>2022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愛知県　安城市</v>
      </c>
      <c r="I7" s="48" t="str">
        <f t="shared" si="10"/>
        <v>安城駅東駐車場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44</v>
      </c>
      <c r="S7" s="50" t="str">
        <f t="shared" si="10"/>
        <v>駅</v>
      </c>
      <c r="T7" s="50" t="str">
        <f t="shared" si="10"/>
        <v>無</v>
      </c>
      <c r="U7" s="51">
        <f t="shared" si="10"/>
        <v>1933</v>
      </c>
      <c r="V7" s="51">
        <f t="shared" si="10"/>
        <v>76</v>
      </c>
      <c r="W7" s="51">
        <f t="shared" si="10"/>
        <v>140</v>
      </c>
      <c r="X7" s="50" t="str">
        <f t="shared" si="10"/>
        <v>代行制</v>
      </c>
      <c r="Y7" s="52">
        <f>Y8</f>
        <v>109.9</v>
      </c>
      <c r="Z7" s="52">
        <f t="shared" ref="Z7:AH7" si="11">Z8</f>
        <v>96</v>
      </c>
      <c r="AA7" s="52">
        <f t="shared" si="11"/>
        <v>77</v>
      </c>
      <c r="AB7" s="52">
        <f t="shared" si="11"/>
        <v>32.1</v>
      </c>
      <c r="AC7" s="52">
        <f t="shared" si="11"/>
        <v>76.900000000000006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57.1</v>
      </c>
      <c r="BG7" s="52">
        <f t="shared" ref="BG7:BO7" si="14">BG8</f>
        <v>48</v>
      </c>
      <c r="BH7" s="52">
        <f t="shared" si="14"/>
        <v>33.200000000000003</v>
      </c>
      <c r="BI7" s="52">
        <f t="shared" si="14"/>
        <v>-151.19999999999999</v>
      </c>
      <c r="BJ7" s="52">
        <f t="shared" si="14"/>
        <v>32.9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5344</v>
      </c>
      <c r="BR7" s="53">
        <f t="shared" ref="BR7:BZ7" si="15">BR8</f>
        <v>4142</v>
      </c>
      <c r="BS7" s="53">
        <f t="shared" si="15"/>
        <v>2373</v>
      </c>
      <c r="BT7" s="53">
        <f t="shared" si="15"/>
        <v>-11219</v>
      </c>
      <c r="BU7" s="53">
        <f t="shared" si="15"/>
        <v>2355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118</v>
      </c>
      <c r="CL7" s="49"/>
      <c r="CM7" s="51">
        <f>CM8</f>
        <v>122282</v>
      </c>
      <c r="CN7" s="51">
        <f>CN8</f>
        <v>40410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119</v>
      </c>
      <c r="CY7" s="49"/>
      <c r="CZ7" s="52">
        <f>CZ8</f>
        <v>285.89999999999998</v>
      </c>
      <c r="DA7" s="52">
        <f t="shared" ref="DA7:DI7" si="16">DA8</f>
        <v>259</v>
      </c>
      <c r="DB7" s="52">
        <f t="shared" si="16"/>
        <v>251</v>
      </c>
      <c r="DC7" s="52">
        <f t="shared" si="16"/>
        <v>181.1</v>
      </c>
      <c r="DD7" s="52">
        <f t="shared" si="16"/>
        <v>125.4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85.5</v>
      </c>
      <c r="DL7" s="52">
        <f t="shared" ref="DL7:DT7" si="17">DL8</f>
        <v>84.2</v>
      </c>
      <c r="DM7" s="52">
        <f t="shared" si="17"/>
        <v>69.7</v>
      </c>
      <c r="DN7" s="52">
        <f t="shared" si="17"/>
        <v>78.900000000000006</v>
      </c>
      <c r="DO7" s="52">
        <f t="shared" si="17"/>
        <v>73.7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232122</v>
      </c>
      <c r="D8" s="55">
        <v>47</v>
      </c>
      <c r="E8" s="55">
        <v>14</v>
      </c>
      <c r="F8" s="55">
        <v>0</v>
      </c>
      <c r="G8" s="55">
        <v>3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44</v>
      </c>
      <c r="S8" s="57" t="s">
        <v>130</v>
      </c>
      <c r="T8" s="57" t="s">
        <v>131</v>
      </c>
      <c r="U8" s="58">
        <v>1933</v>
      </c>
      <c r="V8" s="58">
        <v>76</v>
      </c>
      <c r="W8" s="58">
        <v>140</v>
      </c>
      <c r="X8" s="57" t="s">
        <v>132</v>
      </c>
      <c r="Y8" s="59">
        <v>109.9</v>
      </c>
      <c r="Z8" s="59">
        <v>96</v>
      </c>
      <c r="AA8" s="59">
        <v>77</v>
      </c>
      <c r="AB8" s="59">
        <v>32.1</v>
      </c>
      <c r="AC8" s="59">
        <v>76.900000000000006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57.1</v>
      </c>
      <c r="BG8" s="59">
        <v>48</v>
      </c>
      <c r="BH8" s="59">
        <v>33.200000000000003</v>
      </c>
      <c r="BI8" s="59">
        <v>-151.19999999999999</v>
      </c>
      <c r="BJ8" s="59">
        <v>32.9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5344</v>
      </c>
      <c r="BR8" s="60">
        <v>4142</v>
      </c>
      <c r="BS8" s="60">
        <v>2373</v>
      </c>
      <c r="BT8" s="61">
        <v>-11219</v>
      </c>
      <c r="BU8" s="61">
        <v>2355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122282</v>
      </c>
      <c r="CN8" s="58">
        <v>40410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285.89999999999998</v>
      </c>
      <c r="DA8" s="59">
        <v>259</v>
      </c>
      <c r="DB8" s="59">
        <v>251</v>
      </c>
      <c r="DC8" s="59">
        <v>181.1</v>
      </c>
      <c r="DD8" s="59">
        <v>125.4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85.5</v>
      </c>
      <c r="DL8" s="59">
        <v>84.2</v>
      </c>
      <c r="DM8" s="59">
        <v>69.7</v>
      </c>
      <c r="DN8" s="59">
        <v>78.900000000000006</v>
      </c>
      <c r="DO8" s="59">
        <v>73.7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2024-01-11T00:11:38Z</dcterms:created>
  <dcterms:modified xsi:type="dcterms:W3CDTF">2024-02-05T09:27:52Z</dcterms:modified>
  <cp:category/>
</cp:coreProperties>
</file>