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j2007\維持管理課\20　施設管理係\04自動車駐車場\34 公営企業\R5公営企業\20240117_【照会、2_7（水）期限】公営企業に係る経営比較分析表（令和4年度決算）の分析表について\回答作成中\"/>
    </mc:Choice>
  </mc:AlternateContent>
  <xr:revisionPtr revIDLastSave="0" documentId="13_ncr:1_{C96E8307-B000-4F0E-85B8-5712EF15E4D3}" xr6:coauthVersionLast="47" xr6:coauthVersionMax="47" xr10:uidLastSave="{00000000-0000-0000-0000-000000000000}"/>
  <workbookProtection workbookAlgorithmName="SHA-512" workbookHashValue="mgoUrdSkDujbu+FmTTRDeKZxYuCfiL91wKH0RNPl5S3iqbpzwOE2K2YflNZtYUJO7lrCcXwLj5yC5YUsACK3cg==" workbookSaltValue="S2W6Qam5ArBLYUiVHBGCYA==" workbookSpinCount="100000" lockStructure="1"/>
  <bookViews>
    <workbookView xWindow="-108" yWindow="-108" windowWidth="23256" windowHeight="1257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DP7" i="5"/>
  <c r="DO7" i="5"/>
  <c r="DN7" i="5"/>
  <c r="DM7" i="5"/>
  <c r="DL7" i="5"/>
  <c r="JV31" i="4" s="1"/>
  <c r="DK7" i="5"/>
  <c r="DI7" i="5"/>
  <c r="MI78" i="4" s="1"/>
  <c r="DH7" i="5"/>
  <c r="DG7" i="5"/>
  <c r="DF7" i="5"/>
  <c r="KP78" i="4" s="1"/>
  <c r="DE7" i="5"/>
  <c r="KA78" i="4" s="1"/>
  <c r="DD7" i="5"/>
  <c r="DC7" i="5"/>
  <c r="LT77" i="4" s="1"/>
  <c r="DB7" i="5"/>
  <c r="DA7" i="5"/>
  <c r="CZ7" i="5"/>
  <c r="CN7" i="5"/>
  <c r="CM7" i="5"/>
  <c r="BZ7" i="5"/>
  <c r="MA53" i="4" s="1"/>
  <c r="BY7" i="5"/>
  <c r="BX7" i="5"/>
  <c r="BW7" i="5"/>
  <c r="BV7" i="5"/>
  <c r="BU7" i="5"/>
  <c r="BT7" i="5"/>
  <c r="BS7" i="5"/>
  <c r="BR7" i="5"/>
  <c r="JV52" i="4" s="1"/>
  <c r="BQ7" i="5"/>
  <c r="BO7" i="5"/>
  <c r="BN7" i="5"/>
  <c r="BM7" i="5"/>
  <c r="BL7" i="5"/>
  <c r="BK7" i="5"/>
  <c r="BJ7" i="5"/>
  <c r="BI7" i="5"/>
  <c r="BH7" i="5"/>
  <c r="BG7" i="5"/>
  <c r="BF7" i="5"/>
  <c r="BD7" i="5"/>
  <c r="BC7" i="5"/>
  <c r="BB7" i="5"/>
  <c r="BA7" i="5"/>
  <c r="AZ7" i="5"/>
  <c r="U53" i="4" s="1"/>
  <c r="AY7" i="5"/>
  <c r="AX7" i="5"/>
  <c r="AW7" i="5"/>
  <c r="AV7" i="5"/>
  <c r="AU7" i="5"/>
  <c r="AS7" i="5"/>
  <c r="AR7" i="5"/>
  <c r="AQ7" i="5"/>
  <c r="AP7" i="5"/>
  <c r="AO7" i="5"/>
  <c r="AN7" i="5"/>
  <c r="AM7" i="5"/>
  <c r="AL7" i="5"/>
  <c r="AK7" i="5"/>
  <c r="AJ7" i="5"/>
  <c r="AH7" i="5"/>
  <c r="CS32" i="4" s="1"/>
  <c r="AG7" i="5"/>
  <c r="AF7" i="5"/>
  <c r="AE7" i="5"/>
  <c r="AD7" i="5"/>
  <c r="AC7" i="5"/>
  <c r="AB7" i="5"/>
  <c r="AA7" i="5"/>
  <c r="Z7" i="5"/>
  <c r="AN31" i="4" s="1"/>
  <c r="Y7" i="5"/>
  <c r="X7" i="5"/>
  <c r="W7" i="5"/>
  <c r="V7" i="5"/>
  <c r="U7" i="5"/>
  <c r="T7" i="5"/>
  <c r="S7" i="5"/>
  <c r="R7" i="5"/>
  <c r="Q7" i="5"/>
  <c r="P7" i="5"/>
  <c r="O7" i="5"/>
  <c r="N7" i="5"/>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E88" i="4"/>
  <c r="B88" i="4"/>
  <c r="LT78" i="4"/>
  <c r="LE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LH53" i="4"/>
  <c r="KO53" i="4"/>
  <c r="JV53" i="4"/>
  <c r="JC53" i="4"/>
  <c r="HJ53" i="4"/>
  <c r="GQ53" i="4"/>
  <c r="FX53" i="4"/>
  <c r="FE53" i="4"/>
  <c r="EL53" i="4"/>
  <c r="CS53" i="4"/>
  <c r="BZ53" i="4"/>
  <c r="BG53" i="4"/>
  <c r="AN53" i="4"/>
  <c r="MA52" i="4"/>
  <c r="LH52" i="4"/>
  <c r="KO52" i="4"/>
  <c r="JC52" i="4"/>
  <c r="HJ52" i="4"/>
  <c r="GQ52" i="4"/>
  <c r="FX52" i="4"/>
  <c r="FE52" i="4"/>
  <c r="EL52" i="4"/>
  <c r="CS52" i="4"/>
  <c r="BZ52" i="4"/>
  <c r="BG52" i="4"/>
  <c r="AN52" i="4"/>
  <c r="U52" i="4"/>
  <c r="MA32" i="4"/>
  <c r="LH32" i="4"/>
  <c r="JV32" i="4"/>
  <c r="JC32" i="4"/>
  <c r="HJ32" i="4"/>
  <c r="GQ32" i="4"/>
  <c r="FX32" i="4"/>
  <c r="FE32" i="4"/>
  <c r="EL32" i="4"/>
  <c r="BZ32" i="4"/>
  <c r="BG32" i="4"/>
  <c r="AN32" i="4"/>
  <c r="U32" i="4"/>
  <c r="MA31" i="4"/>
  <c r="LH31" i="4"/>
  <c r="KO31" i="4"/>
  <c r="JC31" i="4"/>
  <c r="HJ31" i="4"/>
  <c r="GQ31" i="4"/>
  <c r="FX31" i="4"/>
  <c r="FE31" i="4"/>
  <c r="EL31" i="4"/>
  <c r="CS31" i="4"/>
  <c r="BZ31" i="4"/>
  <c r="BG31" i="4"/>
  <c r="U31" i="4"/>
  <c r="LJ10" i="4"/>
  <c r="JQ10" i="4"/>
  <c r="HX10" i="4"/>
  <c r="DU10" i="4"/>
  <c r="CF10" i="4"/>
  <c r="B10" i="4"/>
  <c r="LJ8" i="4"/>
  <c r="JQ8" i="4"/>
  <c r="HX8" i="4"/>
  <c r="FJ8" i="4"/>
  <c r="DU8" i="4"/>
  <c r="CF8" i="4"/>
  <c r="B6" i="4" l="1"/>
  <c r="MA51" i="4"/>
  <c r="IT76" i="4"/>
  <c r="CS51" i="4"/>
  <c r="HJ30" i="4"/>
  <c r="MI76" i="4"/>
  <c r="HJ51" i="4"/>
  <c r="MA30" i="4"/>
  <c r="CS30" i="4"/>
  <c r="BZ76" i="4"/>
  <c r="C11" i="5"/>
  <c r="D11" i="5"/>
  <c r="E11" i="5"/>
  <c r="B11" i="5"/>
  <c r="BK76" i="4" l="1"/>
  <c r="LH51" i="4"/>
  <c r="LT76" i="4"/>
  <c r="IE76" i="4"/>
  <c r="BZ51" i="4"/>
  <c r="GQ30" i="4"/>
  <c r="BZ30" i="4"/>
  <c r="GQ51" i="4"/>
  <c r="LH30" i="4"/>
  <c r="HP76" i="4"/>
  <c r="BG51" i="4"/>
  <c r="KO51" i="4"/>
  <c r="BG30" i="4"/>
  <c r="AV76" i="4"/>
  <c r="LE76" i="4"/>
  <c r="FX51" i="4"/>
  <c r="KO30" i="4"/>
  <c r="FX30" i="4"/>
  <c r="JV30" i="4"/>
  <c r="HA76" i="4"/>
  <c r="AN51" i="4"/>
  <c r="FE30" i="4"/>
  <c r="AN30" i="4"/>
  <c r="AG76" i="4"/>
  <c r="JV51" i="4"/>
  <c r="KP76" i="4"/>
  <c r="FE51" i="4"/>
  <c r="KA76" i="4"/>
  <c r="EL51" i="4"/>
  <c r="JC30" i="4"/>
  <c r="U51" i="4"/>
  <c r="EL30" i="4"/>
  <c r="U30" i="4"/>
  <c r="R76" i="4"/>
  <c r="JC51" i="4"/>
  <c r="GL76"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<sst xmlns="http://schemas.openxmlformats.org/spreadsheetml/2006/main" count="278" uniqueCount="133">
  <si>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</si>
  <si>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</si>
  <si>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</si>
  <si>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</si>
  <si>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</si>
  <si>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</si>
  <si>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</si>
  <si>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</si>
  <si>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</si>
  <si>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</si>
  <si>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</si>
  <si>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</si>
  <si>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</si>
  <si>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</si>
  <si>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</si>
  <si>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</si>
  <si>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</si>
  <si>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</si>
  <si>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</si>
  <si>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</si>
  <si>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</si>
  <si>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</si>
  <si>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</si>
  <si>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</si>
  <si>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</si>
  <si>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</si>
  <si>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</si>
  <si>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</si>
  <si>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</si>
  <si>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</si>
  <si>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</si>
  <si>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</si>
  <si>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</si>
  <si>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</si>
  <si>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</si>
  <si>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</si>
  <si>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</si>
  <si>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</si>
  <si>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</si>
  <si>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</si>
  <si>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</si>
  <si>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</si>
  <si>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</si>
  <si>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</si>
  <si>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</si>
  <si>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</si>
  <si>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</si>
  <si>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</si>
  <si>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</si>
  <si>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</si>
  <si>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</si>
  <si>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</si>
  <si>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</si>
  <si>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</si>
  <si>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</si>
  <si>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</si>
  <si>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</si>
  <si>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</si>
  <si>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</si>
  <si>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</si>
  <si>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</si>
  <si>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</si>
  <si>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</si>
  <si>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</si>
  <si>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</si>
  <si>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</si>
  <si>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</si>
  <si>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</si>
  <si>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</si>
  <si>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</si>
  <si>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</si>
  <si>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</si>
  <si>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</si>
  <si>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</si>
  <si>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</si>
  <si>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</si>
  <si>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</si>
  <si>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</si>
  <si>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</si>
  <si>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</si>
  <si>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</si>
  <si>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</si>
  <si>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</si>
  <si>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</si>
  <si>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</si>
  <si>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</si>
  <si>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</si>
  <si>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</si>
  <si>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</si>
  <si>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</si>
  <si>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</si>
  <si>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</si>
  <si>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</si>
  <si>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</si>
  <si>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</si>
  <si>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</si>
  <si>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</si>
  <si>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</si>
  <si>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</si>
  <si>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</si>
  <si>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</si>
  <si>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当該値(N-3)</t>
    <phoneticPr fontId="5"/>
  </si>
  <si>
    <t>当該値(N-2)</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</si>
  <si>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</si>
  <si>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</si>
  <si>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</si>
  <si>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</si>
  <si>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</si>
  <si>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</si>
  <si>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</si>
  <si>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</si>
  <si>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</si>
  <si>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安城駅北口広場駐車場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</si>
  <si>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</si>
  <si>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</si>
  <si>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</si>
  <si>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</si>
  <si>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</si>
  <si>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</si>
  <si>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</si>
  <si>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</si>
  <si>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</si>
  <si>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</si>
  <si>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</si>
  <si>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</si>
  <si>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</si>
  <si>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</si>
  <si>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</si>
  <si>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</si>
  <si>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H30は精算機器更新のため、R02はコロナ禍のため、①収益的収支比率が100％を下回り、④売上高GOP比率も低下した。その他の年度は①収益的収支比率が100％を上回り、④売上高GOP比率も増加し黒字を示している。⑤EBITDAは平均値を下回っているが一定の水準で推移しており、収益性は安定している。</t>
    <rPh sb="4" eb="6">
      <t>セイサン</t>
    </rPh>
    <rPh sb="6" eb="8">
      <t>キキ</t>
    </rPh>
    <rPh sb="8" eb="10">
      <t>コウシン</t>
    </rPh>
    <rPh sb="21" eb="22">
      <t>カ</t>
    </rPh>
    <rPh sb="54" eb="56">
      <t>テイカ</t>
    </rPh>
    <rPh sb="61" eb="62">
      <t>タ</t>
    </rPh>
    <rPh sb="63" eb="65">
      <t>ネンド</t>
    </rPh>
    <rPh sb="80" eb="81">
      <t>ウエ</t>
    </rPh>
    <rPh sb="94" eb="96">
      <t>ゾウカ</t>
    </rPh>
    <rPh sb="97" eb="99">
      <t>クロジ</t>
    </rPh>
    <rPh sb="100" eb="101">
      <t>シメ</t>
    </rPh>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</si>
  <si>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rPh sb="0" eb="2">
      <t>チホウ</t>
    </rPh>
    <rPh sb="2" eb="4">
      <t>コウエイ</t>
    </rPh>
    <rPh sb="4" eb="6">
      <t>キギョウ</t>
    </rPh>
    <rPh sb="6" eb="7">
      <t>ホウ</t>
    </rPh>
    <rPh sb="8" eb="10">
      <t>テキヨウ</t>
    </rPh>
    <rPh sb="19" eb="21">
      <t>ユウケイ</t>
    </rPh>
    <rPh sb="21" eb="23">
      <t>コテイ</t>
    </rPh>
    <rPh sb="23" eb="25">
      <t>シサン</t>
    </rPh>
    <rPh sb="25" eb="27">
      <t>ゲンカ</t>
    </rPh>
    <rPh sb="27" eb="29">
      <t>ショウキャク</t>
    </rPh>
    <rPh sb="29" eb="30">
      <t>リツ</t>
    </rPh>
    <rPh sb="30" eb="31">
      <t>オヨ</t>
    </rPh>
    <rPh sb="33" eb="35">
      <t>ルイセキ</t>
    </rPh>
    <rPh sb="35" eb="37">
      <t>ケッソン</t>
    </rPh>
    <rPh sb="37" eb="38">
      <t>キン</t>
    </rPh>
    <rPh sb="38" eb="40">
      <t>ヒリツ</t>
    </rPh>
    <rPh sb="61" eb="63">
      <t>キギョウ</t>
    </rPh>
    <rPh sb="63" eb="64">
      <t>サイ</t>
    </rPh>
    <rPh sb="64" eb="66">
      <t>ザンダカ</t>
    </rPh>
    <rPh sb="66" eb="67">
      <t>タイ</t>
    </rPh>
    <rPh sb="67" eb="69">
      <t>リョウキン</t>
    </rPh>
    <rPh sb="69" eb="71">
      <t>シュウニュウ</t>
    </rPh>
    <rPh sb="71" eb="73">
      <t>ヒリツ</t>
    </rPh>
    <rPh sb="79" eb="82">
      <t>キギョウサイ</t>
    </rPh>
    <rPh sb="82" eb="84">
      <t>ザンダカ</t>
    </rPh>
    <rPh sb="85" eb="86">
      <t>ナ</t>
    </rPh>
    <phoneticPr fontId="5"/>
  </si>
  <si>
    <t xml:space="preserve">駅の送迎等の利用が多いため、短時間利用が多く１区画あたりの駐車台数が多いため、⑪稼働率が平均値を上回るが、R02、R03は例年よりも稼働率の低下が見られる。しかし市主要駅や商業施設が周辺にあり、利用者の傾向として駅の送迎や商業施設の訪問を目的としているため、駐車場としてのニーズはあると考えられる。
</t>
    <rPh sb="48" eb="50">
      <t>ウワマワ</t>
    </rPh>
    <rPh sb="61" eb="63">
      <t>レイネン</t>
    </rPh>
    <rPh sb="66" eb="68">
      <t>カドウ</t>
    </rPh>
    <rPh sb="68" eb="69">
      <t>リツ</t>
    </rPh>
    <rPh sb="70" eb="72">
      <t>テイカ</t>
    </rPh>
    <rPh sb="73" eb="74">
      <t>ミ</t>
    </rPh>
    <phoneticPr fontId="5"/>
  </si>
  <si>
    <t>H30は精算機器更新のため、R02はコロナ禍のため、収益が減少したものの、他会計補助金等に頼ることなく概ね黒字経営を続けられている。駅の送迎等による短時間利用の駐車場として安定した収入を得ており、今後も継続して経営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</si>
</sst>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45.2</c:v>
                </c:pt>
                <c:pt idx="1">
                  <c:v>366.5</c:v>
                </c:pt>
                <c:pt idx="2">
                  <c:v>89.1</c:v>
                </c:pt>
                <c:pt idx="3">
                  <c:v>144.6</c:v>
                </c:pt>
                <c:pt idx="4">
                  <c:v>133</c:v>
                </c:pt>
              </c:numCache>
            </c:numRef>
          </c:val>
          <c:extLst>
            <c:ext xmlns:c16="http://schemas.microsoft.com/office/drawing/2014/chart" uri="{C3380CC4-5D6E-409C-BE32-E72D297353CC}">
              <c16:uniqueId val="{00000000-02D4-4C82-BDD4-B7FF56AA125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02D4-4C82-BDD4-B7FF56AA125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F85-488A-B316-DE01FFDB121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CF85-488A-B316-DE01FFDB121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59A-47DA-A288-386AA44F9C9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59A-47DA-A288-386AA44F9C9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68F-473D-AFF3-EA10C8B37B1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68F-473D-AFF3-EA10C8B37B1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15B-49DA-A850-44A7AE4656D8}"/>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F15B-49DA-A850-44A7AE4656D8}"/>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DF6-4244-B220-883F2FDEA3A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8DF6-4244-B220-883F2FDEA3A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475</c:v>
                </c:pt>
                <c:pt idx="1">
                  <c:v>500</c:v>
                </c:pt>
                <c:pt idx="2">
                  <c:v>275</c:v>
                </c:pt>
                <c:pt idx="3">
                  <c:v>350</c:v>
                </c:pt>
                <c:pt idx="4">
                  <c:v>450</c:v>
                </c:pt>
              </c:numCache>
            </c:numRef>
          </c:val>
          <c:extLst>
            <c:ext xmlns:c16="http://schemas.microsoft.com/office/drawing/2014/chart" uri="{C3380CC4-5D6E-409C-BE32-E72D297353CC}">
              <c16:uniqueId val="{00000000-0EDA-4F77-81B6-584BB61BC8B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0EDA-4F77-81B6-584BB61BC8B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-121</c:v>
                </c:pt>
                <c:pt idx="1">
                  <c:v>72.7</c:v>
                </c:pt>
                <c:pt idx="2">
                  <c:v>-12.3</c:v>
                </c:pt>
                <c:pt idx="3">
                  <c:v>30.9</c:v>
                </c:pt>
                <c:pt idx="4">
                  <c:v>24.8</c:v>
                </c:pt>
              </c:numCache>
            </c:numRef>
          </c:val>
          <c:extLst>
            <c:ext xmlns:c16="http://schemas.microsoft.com/office/drawing/2014/chart" uri="{C3380CC4-5D6E-409C-BE32-E72D297353CC}">
              <c16:uniqueId val="{00000000-1502-4C14-92C4-2946C71F540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1502-4C14-92C4-2946C71F540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-1186</c:v>
                </c:pt>
                <c:pt idx="1">
                  <c:v>677</c:v>
                </c:pt>
                <c:pt idx="2">
                  <c:v>-25</c:v>
                </c:pt>
                <c:pt idx="3">
                  <c:v>100</c:v>
                </c:pt>
                <c:pt idx="4">
                  <c:v>126</c:v>
                </c:pt>
              </c:numCache>
            </c:numRef>
          </c:val>
          <c:extLst>
            <c:ext xmlns:c16="http://schemas.microsoft.com/office/drawing/2014/chart" uri="{C3380CC4-5D6E-409C-BE32-E72D297353CC}">
              <c16:uniqueId val="{00000000-47AE-418F-A457-E3622959670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47AE-418F-A457-E3622959670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愛知県安城市　安城駅北口広場駐車場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99</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119</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32</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4</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129</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45.2</v>
      </c>
      <c r="V31" s="113"/>
      <c r="W31" s="113"/>
      <c r="X31" s="113"/>
      <c r="Y31" s="113"/>
      <c r="Z31" s="113"/>
      <c r="AA31" s="113"/>
      <c r="AB31" s="113"/>
      <c r="AC31" s="113"/>
      <c r="AD31" s="113"/>
      <c r="AE31" s="113"/>
      <c r="AF31" s="113"/>
      <c r="AG31" s="113"/>
      <c r="AH31" s="113"/>
      <c r="AI31" s="113"/>
      <c r="AJ31" s="113"/>
      <c r="AK31" s="113"/>
      <c r="AL31" s="113"/>
      <c r="AM31" s="113"/>
      <c r="AN31" s="113">
        <f>データ!Z7</f>
        <v>366.5</v>
      </c>
      <c r="AO31" s="113"/>
      <c r="AP31" s="113"/>
      <c r="AQ31" s="113"/>
      <c r="AR31" s="113"/>
      <c r="AS31" s="113"/>
      <c r="AT31" s="113"/>
      <c r="AU31" s="113"/>
      <c r="AV31" s="113"/>
      <c r="AW31" s="113"/>
      <c r="AX31" s="113"/>
      <c r="AY31" s="113"/>
      <c r="AZ31" s="113"/>
      <c r="BA31" s="113"/>
      <c r="BB31" s="113"/>
      <c r="BC31" s="113"/>
      <c r="BD31" s="113"/>
      <c r="BE31" s="113"/>
      <c r="BF31" s="113"/>
      <c r="BG31" s="113">
        <f>データ!AA7</f>
        <v>89.1</v>
      </c>
      <c r="BH31" s="113"/>
      <c r="BI31" s="113"/>
      <c r="BJ31" s="113"/>
      <c r="BK31" s="113"/>
      <c r="BL31" s="113"/>
      <c r="BM31" s="113"/>
      <c r="BN31" s="113"/>
      <c r="BO31" s="113"/>
      <c r="BP31" s="113"/>
      <c r="BQ31" s="113"/>
      <c r="BR31" s="113"/>
      <c r="BS31" s="113"/>
      <c r="BT31" s="113"/>
      <c r="BU31" s="113"/>
      <c r="BV31" s="113"/>
      <c r="BW31" s="113"/>
      <c r="BX31" s="113"/>
      <c r="BY31" s="113"/>
      <c r="BZ31" s="113">
        <f>データ!AB7</f>
        <v>144.6</v>
      </c>
      <c r="CA31" s="113"/>
      <c r="CB31" s="113"/>
      <c r="CC31" s="113"/>
      <c r="CD31" s="113"/>
      <c r="CE31" s="113"/>
      <c r="CF31" s="113"/>
      <c r="CG31" s="113"/>
      <c r="CH31" s="113"/>
      <c r="CI31" s="113"/>
      <c r="CJ31" s="113"/>
      <c r="CK31" s="113"/>
      <c r="CL31" s="113"/>
      <c r="CM31" s="113"/>
      <c r="CN31" s="113"/>
      <c r="CO31" s="113"/>
      <c r="CP31" s="113"/>
      <c r="CQ31" s="113"/>
      <c r="CR31" s="113"/>
      <c r="CS31" s="113">
        <f>データ!AC7</f>
        <v>133</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475</v>
      </c>
      <c r="JD31" s="115"/>
      <c r="JE31" s="115"/>
      <c r="JF31" s="115"/>
      <c r="JG31" s="115"/>
      <c r="JH31" s="115"/>
      <c r="JI31" s="115"/>
      <c r="JJ31" s="115"/>
      <c r="JK31" s="115"/>
      <c r="JL31" s="115"/>
      <c r="JM31" s="115"/>
      <c r="JN31" s="115"/>
      <c r="JO31" s="115"/>
      <c r="JP31" s="115"/>
      <c r="JQ31" s="115"/>
      <c r="JR31" s="115"/>
      <c r="JS31" s="115"/>
      <c r="JT31" s="115"/>
      <c r="JU31" s="116"/>
      <c r="JV31" s="114">
        <f>データ!DL7</f>
        <v>500</v>
      </c>
      <c r="JW31" s="115"/>
      <c r="JX31" s="115"/>
      <c r="JY31" s="115"/>
      <c r="JZ31" s="115"/>
      <c r="KA31" s="115"/>
      <c r="KB31" s="115"/>
      <c r="KC31" s="115"/>
      <c r="KD31" s="115"/>
      <c r="KE31" s="115"/>
      <c r="KF31" s="115"/>
      <c r="KG31" s="115"/>
      <c r="KH31" s="115"/>
      <c r="KI31" s="115"/>
      <c r="KJ31" s="115"/>
      <c r="KK31" s="115"/>
      <c r="KL31" s="115"/>
      <c r="KM31" s="115"/>
      <c r="KN31" s="116"/>
      <c r="KO31" s="114">
        <f>データ!DM7</f>
        <v>275</v>
      </c>
      <c r="KP31" s="115"/>
      <c r="KQ31" s="115"/>
      <c r="KR31" s="115"/>
      <c r="KS31" s="115"/>
      <c r="KT31" s="115"/>
      <c r="KU31" s="115"/>
      <c r="KV31" s="115"/>
      <c r="KW31" s="115"/>
      <c r="KX31" s="115"/>
      <c r="KY31" s="115"/>
      <c r="KZ31" s="115"/>
      <c r="LA31" s="115"/>
      <c r="LB31" s="115"/>
      <c r="LC31" s="115"/>
      <c r="LD31" s="115"/>
      <c r="LE31" s="115"/>
      <c r="LF31" s="115"/>
      <c r="LG31" s="116"/>
      <c r="LH31" s="114">
        <f>データ!DN7</f>
        <v>350</v>
      </c>
      <c r="LI31" s="115"/>
      <c r="LJ31" s="115"/>
      <c r="LK31" s="115"/>
      <c r="LL31" s="115"/>
      <c r="LM31" s="115"/>
      <c r="LN31" s="115"/>
      <c r="LO31" s="115"/>
      <c r="LP31" s="115"/>
      <c r="LQ31" s="115"/>
      <c r="LR31" s="115"/>
      <c r="LS31" s="115"/>
      <c r="LT31" s="115"/>
      <c r="LU31" s="115"/>
      <c r="LV31" s="115"/>
      <c r="LW31" s="115"/>
      <c r="LX31" s="115"/>
      <c r="LY31" s="115"/>
      <c r="LZ31" s="116"/>
      <c r="MA31" s="114">
        <f>データ!DO7</f>
        <v>450</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-121</v>
      </c>
      <c r="EM52" s="113"/>
      <c r="EN52" s="113"/>
      <c r="EO52" s="113"/>
      <c r="EP52" s="113"/>
      <c r="EQ52" s="113"/>
      <c r="ER52" s="113"/>
      <c r="ES52" s="113"/>
      <c r="ET52" s="113"/>
      <c r="EU52" s="113"/>
      <c r="EV52" s="113"/>
      <c r="EW52" s="113"/>
      <c r="EX52" s="113"/>
      <c r="EY52" s="113"/>
      <c r="EZ52" s="113"/>
      <c r="FA52" s="113"/>
      <c r="FB52" s="113"/>
      <c r="FC52" s="113"/>
      <c r="FD52" s="113"/>
      <c r="FE52" s="113">
        <f>データ!BG7</f>
        <v>72.7</v>
      </c>
      <c r="FF52" s="113"/>
      <c r="FG52" s="113"/>
      <c r="FH52" s="113"/>
      <c r="FI52" s="113"/>
      <c r="FJ52" s="113"/>
      <c r="FK52" s="113"/>
      <c r="FL52" s="113"/>
      <c r="FM52" s="113"/>
      <c r="FN52" s="113"/>
      <c r="FO52" s="113"/>
      <c r="FP52" s="113"/>
      <c r="FQ52" s="113"/>
      <c r="FR52" s="113"/>
      <c r="FS52" s="113"/>
      <c r="FT52" s="113"/>
      <c r="FU52" s="113"/>
      <c r="FV52" s="113"/>
      <c r="FW52" s="113"/>
      <c r="FX52" s="113">
        <f>データ!BH7</f>
        <v>-12.3</v>
      </c>
      <c r="FY52" s="113"/>
      <c r="FZ52" s="113"/>
      <c r="GA52" s="113"/>
      <c r="GB52" s="113"/>
      <c r="GC52" s="113"/>
      <c r="GD52" s="113"/>
      <c r="GE52" s="113"/>
      <c r="GF52" s="113"/>
      <c r="GG52" s="113"/>
      <c r="GH52" s="113"/>
      <c r="GI52" s="113"/>
      <c r="GJ52" s="113"/>
      <c r="GK52" s="113"/>
      <c r="GL52" s="113"/>
      <c r="GM52" s="113"/>
      <c r="GN52" s="113"/>
      <c r="GO52" s="113"/>
      <c r="GP52" s="113"/>
      <c r="GQ52" s="113">
        <f>データ!BI7</f>
        <v>30.9</v>
      </c>
      <c r="GR52" s="113"/>
      <c r="GS52" s="113"/>
      <c r="GT52" s="113"/>
      <c r="GU52" s="113"/>
      <c r="GV52" s="113"/>
      <c r="GW52" s="113"/>
      <c r="GX52" s="113"/>
      <c r="GY52" s="113"/>
      <c r="GZ52" s="113"/>
      <c r="HA52" s="113"/>
      <c r="HB52" s="113"/>
      <c r="HC52" s="113"/>
      <c r="HD52" s="113"/>
      <c r="HE52" s="113"/>
      <c r="HF52" s="113"/>
      <c r="HG52" s="113"/>
      <c r="HH52" s="113"/>
      <c r="HI52" s="113"/>
      <c r="HJ52" s="113">
        <f>データ!BJ7</f>
        <v>24.8</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-1186</v>
      </c>
      <c r="JD52" s="120"/>
      <c r="JE52" s="120"/>
      <c r="JF52" s="120"/>
      <c r="JG52" s="120"/>
      <c r="JH52" s="120"/>
      <c r="JI52" s="120"/>
      <c r="JJ52" s="120"/>
      <c r="JK52" s="120"/>
      <c r="JL52" s="120"/>
      <c r="JM52" s="120"/>
      <c r="JN52" s="120"/>
      <c r="JO52" s="120"/>
      <c r="JP52" s="120"/>
      <c r="JQ52" s="120"/>
      <c r="JR52" s="120"/>
      <c r="JS52" s="120"/>
      <c r="JT52" s="120"/>
      <c r="JU52" s="120"/>
      <c r="JV52" s="120">
        <f>データ!BR7</f>
        <v>677</v>
      </c>
      <c r="JW52" s="120"/>
      <c r="JX52" s="120"/>
      <c r="JY52" s="120"/>
      <c r="JZ52" s="120"/>
      <c r="KA52" s="120"/>
      <c r="KB52" s="120"/>
      <c r="KC52" s="120"/>
      <c r="KD52" s="120"/>
      <c r="KE52" s="120"/>
      <c r="KF52" s="120"/>
      <c r="KG52" s="120"/>
      <c r="KH52" s="120"/>
      <c r="KI52" s="120"/>
      <c r="KJ52" s="120"/>
      <c r="KK52" s="120"/>
      <c r="KL52" s="120"/>
      <c r="KM52" s="120"/>
      <c r="KN52" s="120"/>
      <c r="KO52" s="120">
        <f>データ!BS7</f>
        <v>-25</v>
      </c>
      <c r="KP52" s="120"/>
      <c r="KQ52" s="120"/>
      <c r="KR52" s="120"/>
      <c r="KS52" s="120"/>
      <c r="KT52" s="120"/>
      <c r="KU52" s="120"/>
      <c r="KV52" s="120"/>
      <c r="KW52" s="120"/>
      <c r="KX52" s="120"/>
      <c r="KY52" s="120"/>
      <c r="KZ52" s="120"/>
      <c r="LA52" s="120"/>
      <c r="LB52" s="120"/>
      <c r="LC52" s="120"/>
      <c r="LD52" s="120"/>
      <c r="LE52" s="120"/>
      <c r="LF52" s="120"/>
      <c r="LG52" s="120"/>
      <c r="LH52" s="120">
        <f>データ!BT7</f>
        <v>100</v>
      </c>
      <c r="LI52" s="120"/>
      <c r="LJ52" s="120"/>
      <c r="LK52" s="120"/>
      <c r="LL52" s="120"/>
      <c r="LM52" s="120"/>
      <c r="LN52" s="120"/>
      <c r="LO52" s="120"/>
      <c r="LP52" s="120"/>
      <c r="LQ52" s="120"/>
      <c r="LR52" s="120"/>
      <c r="LS52" s="120"/>
      <c r="LT52" s="120"/>
      <c r="LU52" s="120"/>
      <c r="LV52" s="120"/>
      <c r="LW52" s="120"/>
      <c r="LX52" s="120"/>
      <c r="LY52" s="120"/>
      <c r="LZ52" s="120"/>
      <c r="MA52" s="120">
        <f>データ!BU7</f>
        <v>126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8607</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6253</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64j/44sJOf8h9tCX9kMsI1JMxomVFvoS5+4RJodEmxARlLzQuTbfrM+ml90N/Led0YsB1YfTcCUeJIQ9z4RvJA==" saltValue="2axOx+nFpsDBOV7/h0W4X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100</v>
      </c>
      <c r="BJ5" s="47" t="s">
        <v>93</v>
      </c>
      <c r="BK5" s="47" t="s">
        <v>94</v>
      </c>
      <c r="BL5" s="47" t="s">
        <v>95</v>
      </c>
      <c r="BM5" s="47" t="s">
        <v>96</v>
      </c>
      <c r="BN5" s="47" t="s">
        <v>97</v>
      </c>
      <c r="BO5" s="47" t="s">
        <v>98</v>
      </c>
      <c r="BP5" s="47" t="s">
        <v>99</v>
      </c>
      <c r="BQ5" s="47" t="s">
        <v>89</v>
      </c>
      <c r="BR5" s="47" t="s">
        <v>101</v>
      </c>
      <c r="BS5" s="47" t="s">
        <v>102</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103</v>
      </c>
      <c r="CP5" s="47" t="s">
        <v>90</v>
      </c>
      <c r="CQ5" s="47" t="s">
        <v>102</v>
      </c>
      <c r="CR5" s="47" t="s">
        <v>92</v>
      </c>
      <c r="CS5" s="47" t="s">
        <v>93</v>
      </c>
      <c r="CT5" s="47" t="s">
        <v>94</v>
      </c>
      <c r="CU5" s="47" t="s">
        <v>95</v>
      </c>
      <c r="CV5" s="47" t="s">
        <v>96</v>
      </c>
      <c r="CW5" s="47" t="s">
        <v>97</v>
      </c>
      <c r="CX5" s="47" t="s">
        <v>98</v>
      </c>
      <c r="CY5" s="47" t="s">
        <v>99</v>
      </c>
      <c r="CZ5" s="47" t="s">
        <v>89</v>
      </c>
      <c r="DA5" s="47" t="s">
        <v>90</v>
      </c>
      <c r="DB5" s="47" t="s">
        <v>104</v>
      </c>
      <c r="DC5" s="47" t="s">
        <v>92</v>
      </c>
      <c r="DD5" s="47" t="s">
        <v>93</v>
      </c>
      <c r="DE5" s="47" t="s">
        <v>94</v>
      </c>
      <c r="DF5" s="47" t="s">
        <v>95</v>
      </c>
      <c r="DG5" s="47" t="s">
        <v>96</v>
      </c>
      <c r="DH5" s="47" t="s">
        <v>97</v>
      </c>
      <c r="DI5" s="47" t="s">
        <v>98</v>
      </c>
      <c r="DJ5" s="47" t="s">
        <v>35</v>
      </c>
      <c r="DK5" s="47" t="s">
        <v>89</v>
      </c>
      <c r="DL5" s="47" t="s">
        <v>90</v>
      </c>
      <c r="DM5" s="47" t="s">
        <v>91</v>
      </c>
      <c r="DN5" s="47" t="s">
        <v>92</v>
      </c>
      <c r="DO5" s="47" t="s">
        <v>105</v>
      </c>
      <c r="DP5" s="47" t="s">
        <v>94</v>
      </c>
      <c r="DQ5" s="47" t="s">
        <v>95</v>
      </c>
      <c r="DR5" s="47" t="s">
        <v>96</v>
      </c>
      <c r="DS5" s="47" t="s">
        <v>97</v>
      </c>
      <c r="DT5" s="47" t="s">
        <v>98</v>
      </c>
      <c r="DU5" s="47" t="s">
        <v>99</v>
      </c>
    </row>
    <row r="6" spans="1:125" s="54" customFormat="1" x14ac:dyDescent="0.2">
      <c r="A6" s="37" t="s">
        <v>106</v>
      </c>
      <c r="B6" s="48">
        <f>B8</f>
        <v>2022</v>
      </c>
      <c r="C6" s="48">
        <f t="shared" ref="C6:X6" si="1">C8</f>
        <v>232122</v>
      </c>
      <c r="D6" s="48">
        <f t="shared" si="1"/>
        <v>47</v>
      </c>
      <c r="E6" s="48">
        <f t="shared" si="1"/>
        <v>14</v>
      </c>
      <c r="F6" s="48">
        <f t="shared" si="1"/>
        <v>0</v>
      </c>
      <c r="G6" s="48">
        <f t="shared" si="1"/>
        <v>9</v>
      </c>
      <c r="H6" s="48" t="str">
        <f>SUBSTITUTE(H8,"　","")</f>
        <v>愛知県安城市</v>
      </c>
      <c r="I6" s="48" t="str">
        <f t="shared" si="1"/>
        <v>安城駅北口広場駐車場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32</v>
      </c>
      <c r="S6" s="50" t="str">
        <f t="shared" si="1"/>
        <v>駅</v>
      </c>
      <c r="T6" s="50" t="str">
        <f t="shared" si="1"/>
        <v>無</v>
      </c>
      <c r="U6" s="51">
        <f t="shared" si="1"/>
        <v>99</v>
      </c>
      <c r="V6" s="51">
        <f t="shared" si="1"/>
        <v>4</v>
      </c>
      <c r="W6" s="51">
        <f t="shared" si="1"/>
        <v>300</v>
      </c>
      <c r="X6" s="50" t="str">
        <f t="shared" si="1"/>
        <v>代行制</v>
      </c>
      <c r="Y6" s="52">
        <f>IF(Y8="-",NA(),Y8)</f>
        <v>45.2</v>
      </c>
      <c r="Z6" s="52">
        <f t="shared" ref="Z6:AH6" si="2">IF(Z8="-",NA(),Z8)</f>
        <v>366.5</v>
      </c>
      <c r="AA6" s="52">
        <f t="shared" si="2"/>
        <v>89.1</v>
      </c>
      <c r="AB6" s="52">
        <f t="shared" si="2"/>
        <v>144.6</v>
      </c>
      <c r="AC6" s="52">
        <f t="shared" si="2"/>
        <v>133</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-121</v>
      </c>
      <c r="BG6" s="52">
        <f t="shared" ref="BG6:BO6" si="5">IF(BG8="-",NA(),BG8)</f>
        <v>72.7</v>
      </c>
      <c r="BH6" s="52">
        <f t="shared" si="5"/>
        <v>-12.3</v>
      </c>
      <c r="BI6" s="52">
        <f t="shared" si="5"/>
        <v>30.9</v>
      </c>
      <c r="BJ6" s="52">
        <f t="shared" si="5"/>
        <v>24.8</v>
      </c>
      <c r="BK6" s="52">
        <f t="shared" si="5"/>
        <v>30.4</v>
      </c>
      <c r="BL6" s="52">
        <f t="shared" si="5"/>
        <v>33.6</v>
      </c>
      <c r="BM6" s="52">
        <f t="shared" si="5"/>
        <v>-122.5</v>
      </c>
      <c r="BN6" s="52">
        <f t="shared" si="5"/>
        <v>8.5</v>
      </c>
      <c r="BO6" s="52">
        <f t="shared" si="5"/>
        <v>26.6</v>
      </c>
      <c r="BP6" s="49" t="str">
        <f>IF(BP8="-","",IF(BP8="-","【-】","【"&amp;SUBSTITUTE(TEXT(BP8,"#,##0.0"),"-","△")&amp;"】"))</f>
        <v>【12.8】</v>
      </c>
      <c r="BQ6" s="53">
        <f>IF(BQ8="-",NA(),BQ8)</f>
        <v>-1186</v>
      </c>
      <c r="BR6" s="53">
        <f t="shared" ref="BR6:BZ6" si="6">IF(BR8="-",NA(),BR8)</f>
        <v>677</v>
      </c>
      <c r="BS6" s="53">
        <f t="shared" si="6"/>
        <v>-25</v>
      </c>
      <c r="BT6" s="53">
        <f t="shared" si="6"/>
        <v>100</v>
      </c>
      <c r="BU6" s="53">
        <f t="shared" si="6"/>
        <v>126</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107</v>
      </c>
      <c r="CM6" s="51">
        <f t="shared" ref="CM6:CN6" si="7">CM8</f>
        <v>8607</v>
      </c>
      <c r="CN6" s="51">
        <f t="shared" si="7"/>
        <v>6253</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475</v>
      </c>
      <c r="DL6" s="52">
        <f t="shared" ref="DL6:DT6" si="9">IF(DL8="-",NA(),DL8)</f>
        <v>500</v>
      </c>
      <c r="DM6" s="52">
        <f t="shared" si="9"/>
        <v>275</v>
      </c>
      <c r="DN6" s="52">
        <f t="shared" si="9"/>
        <v>350</v>
      </c>
      <c r="DO6" s="52">
        <f t="shared" si="9"/>
        <v>450</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108</v>
      </c>
      <c r="B7" s="48">
        <f t="shared" ref="B7:X7" si="10">B8</f>
        <v>2022</v>
      </c>
      <c r="C7" s="48">
        <f t="shared" si="10"/>
        <v>232122</v>
      </c>
      <c r="D7" s="48">
        <f t="shared" si="10"/>
        <v>47</v>
      </c>
      <c r="E7" s="48">
        <f t="shared" si="10"/>
        <v>14</v>
      </c>
      <c r="F7" s="48">
        <f t="shared" si="10"/>
        <v>0</v>
      </c>
      <c r="G7" s="48">
        <f t="shared" si="10"/>
        <v>9</v>
      </c>
      <c r="H7" s="48" t="str">
        <f t="shared" si="10"/>
        <v>愛知県　安城市</v>
      </c>
      <c r="I7" s="48" t="str">
        <f t="shared" si="10"/>
        <v>安城駅北口広場駐車場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32</v>
      </c>
      <c r="S7" s="50" t="str">
        <f t="shared" si="10"/>
        <v>駅</v>
      </c>
      <c r="T7" s="50" t="str">
        <f t="shared" si="10"/>
        <v>無</v>
      </c>
      <c r="U7" s="51">
        <f t="shared" si="10"/>
        <v>99</v>
      </c>
      <c r="V7" s="51">
        <f t="shared" si="10"/>
        <v>4</v>
      </c>
      <c r="W7" s="51">
        <f t="shared" si="10"/>
        <v>300</v>
      </c>
      <c r="X7" s="50" t="str">
        <f t="shared" si="10"/>
        <v>代行制</v>
      </c>
      <c r="Y7" s="52">
        <f>Y8</f>
        <v>45.2</v>
      </c>
      <c r="Z7" s="52">
        <f t="shared" ref="Z7:AH7" si="11">Z8</f>
        <v>366.5</v>
      </c>
      <c r="AA7" s="52">
        <f t="shared" si="11"/>
        <v>89.1</v>
      </c>
      <c r="AB7" s="52">
        <f t="shared" si="11"/>
        <v>144.6</v>
      </c>
      <c r="AC7" s="52">
        <f t="shared" si="11"/>
        <v>133</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-121</v>
      </c>
      <c r="BG7" s="52">
        <f t="shared" ref="BG7:BO7" si="14">BG8</f>
        <v>72.7</v>
      </c>
      <c r="BH7" s="52">
        <f t="shared" si="14"/>
        <v>-12.3</v>
      </c>
      <c r="BI7" s="52">
        <f t="shared" si="14"/>
        <v>30.9</v>
      </c>
      <c r="BJ7" s="52">
        <f t="shared" si="14"/>
        <v>24.8</v>
      </c>
      <c r="BK7" s="52">
        <f t="shared" si="14"/>
        <v>30.4</v>
      </c>
      <c r="BL7" s="52">
        <f t="shared" si="14"/>
        <v>33.6</v>
      </c>
      <c r="BM7" s="52">
        <f t="shared" si="14"/>
        <v>-122.5</v>
      </c>
      <c r="BN7" s="52">
        <f t="shared" si="14"/>
        <v>8.5</v>
      </c>
      <c r="BO7" s="52">
        <f t="shared" si="14"/>
        <v>26.6</v>
      </c>
      <c r="BP7" s="49"/>
      <c r="BQ7" s="53">
        <f>BQ8</f>
        <v>-1186</v>
      </c>
      <c r="BR7" s="53">
        <f t="shared" ref="BR7:BZ7" si="15">BR8</f>
        <v>677</v>
      </c>
      <c r="BS7" s="53">
        <f t="shared" si="15"/>
        <v>-25</v>
      </c>
      <c r="BT7" s="53">
        <f t="shared" si="15"/>
        <v>100</v>
      </c>
      <c r="BU7" s="53">
        <f t="shared" si="15"/>
        <v>126</v>
      </c>
      <c r="BV7" s="53">
        <f t="shared" si="15"/>
        <v>8183</v>
      </c>
      <c r="BW7" s="53">
        <f t="shared" si="15"/>
        <v>7940</v>
      </c>
      <c r="BX7" s="53">
        <f t="shared" si="15"/>
        <v>2576</v>
      </c>
      <c r="BY7" s="53">
        <f t="shared" si="15"/>
        <v>4153</v>
      </c>
      <c r="BZ7" s="53">
        <f t="shared" si="15"/>
        <v>6140</v>
      </c>
      <c r="CA7" s="51"/>
      <c r="CB7" s="52" t="s">
        <v>109</v>
      </c>
      <c r="CC7" s="52" t="s">
        <v>109</v>
      </c>
      <c r="CD7" s="52" t="s">
        <v>109</v>
      </c>
      <c r="CE7" s="52" t="s">
        <v>109</v>
      </c>
      <c r="CF7" s="52" t="s">
        <v>109</v>
      </c>
      <c r="CG7" s="52" t="s">
        <v>109</v>
      </c>
      <c r="CH7" s="52" t="s">
        <v>109</v>
      </c>
      <c r="CI7" s="52" t="s">
        <v>109</v>
      </c>
      <c r="CJ7" s="52" t="s">
        <v>109</v>
      </c>
      <c r="CK7" s="52" t="s">
        <v>110</v>
      </c>
      <c r="CL7" s="49"/>
      <c r="CM7" s="51">
        <f>CM8</f>
        <v>8607</v>
      </c>
      <c r="CN7" s="51">
        <f>CN8</f>
        <v>6253</v>
      </c>
      <c r="CO7" s="52" t="s">
        <v>109</v>
      </c>
      <c r="CP7" s="52" t="s">
        <v>109</v>
      </c>
      <c r="CQ7" s="52" t="s">
        <v>109</v>
      </c>
      <c r="CR7" s="52" t="s">
        <v>109</v>
      </c>
      <c r="CS7" s="52" t="s">
        <v>109</v>
      </c>
      <c r="CT7" s="52" t="s">
        <v>109</v>
      </c>
      <c r="CU7" s="52" t="s">
        <v>109</v>
      </c>
      <c r="CV7" s="52" t="s">
        <v>109</v>
      </c>
      <c r="CW7" s="52" t="s">
        <v>109</v>
      </c>
      <c r="CX7" s="52" t="s">
        <v>110</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475</v>
      </c>
      <c r="DL7" s="52">
        <f t="shared" ref="DL7:DT7" si="17">DL8</f>
        <v>500</v>
      </c>
      <c r="DM7" s="52">
        <f t="shared" si="17"/>
        <v>275</v>
      </c>
      <c r="DN7" s="52">
        <f t="shared" si="17"/>
        <v>350</v>
      </c>
      <c r="DO7" s="52">
        <f t="shared" si="17"/>
        <v>450</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232122</v>
      </c>
      <c r="D8" s="55">
        <v>47</v>
      </c>
      <c r="E8" s="55">
        <v>14</v>
      </c>
      <c r="F8" s="55">
        <v>0</v>
      </c>
      <c r="G8" s="55">
        <v>9</v>
      </c>
      <c r="H8" s="55" t="s">
        <v>111</v>
      </c>
      <c r="I8" s="55" t="s">
        <v>112</v>
      </c>
      <c r="J8" s="55" t="s">
        <v>113</v>
      </c>
      <c r="K8" s="55" t="s">
        <v>114</v>
      </c>
      <c r="L8" s="55" t="s">
        <v>115</v>
      </c>
      <c r="M8" s="55" t="s">
        <v>116</v>
      </c>
      <c r="N8" s="55" t="s">
        <v>117</v>
      </c>
      <c r="O8" s="56" t="s">
        <v>118</v>
      </c>
      <c r="P8" s="57" t="s">
        <v>119</v>
      </c>
      <c r="Q8" s="57" t="s">
        <v>120</v>
      </c>
      <c r="R8" s="58">
        <v>32</v>
      </c>
      <c r="S8" s="57" t="s">
        <v>121</v>
      </c>
      <c r="T8" s="57" t="s">
        <v>122</v>
      </c>
      <c r="U8" s="58">
        <v>99</v>
      </c>
      <c r="V8" s="58">
        <v>4</v>
      </c>
      <c r="W8" s="58">
        <v>300</v>
      </c>
      <c r="X8" s="57" t="s">
        <v>123</v>
      </c>
      <c r="Y8" s="59">
        <v>45.2</v>
      </c>
      <c r="Z8" s="59">
        <v>366.5</v>
      </c>
      <c r="AA8" s="59">
        <v>89.1</v>
      </c>
      <c r="AB8" s="59">
        <v>144.6</v>
      </c>
      <c r="AC8" s="59">
        <v>133</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-121</v>
      </c>
      <c r="BG8" s="59">
        <v>72.7</v>
      </c>
      <c r="BH8" s="59">
        <v>-12.3</v>
      </c>
      <c r="BI8" s="59">
        <v>30.9</v>
      </c>
      <c r="BJ8" s="59">
        <v>24.8</v>
      </c>
      <c r="BK8" s="59">
        <v>30.4</v>
      </c>
      <c r="BL8" s="59">
        <v>33.6</v>
      </c>
      <c r="BM8" s="59">
        <v>-122.5</v>
      </c>
      <c r="BN8" s="59">
        <v>8.5</v>
      </c>
      <c r="BO8" s="59">
        <v>26.6</v>
      </c>
      <c r="BP8" s="56">
        <v>12.8</v>
      </c>
      <c r="BQ8" s="60">
        <v>-1186</v>
      </c>
      <c r="BR8" s="60">
        <v>677</v>
      </c>
      <c r="BS8" s="60">
        <v>-25</v>
      </c>
      <c r="BT8" s="61">
        <v>100</v>
      </c>
      <c r="BU8" s="61">
        <v>126</v>
      </c>
      <c r="BV8" s="60">
        <v>8183</v>
      </c>
      <c r="BW8" s="60">
        <v>7940</v>
      </c>
      <c r="BX8" s="60">
        <v>2576</v>
      </c>
      <c r="BY8" s="60">
        <v>4153</v>
      </c>
      <c r="BZ8" s="60">
        <v>6140</v>
      </c>
      <c r="CA8" s="58">
        <v>10556</v>
      </c>
      <c r="CB8" s="59" t="s">
        <v>115</v>
      </c>
      <c r="CC8" s="59" t="s">
        <v>115</v>
      </c>
      <c r="CD8" s="59" t="s">
        <v>115</v>
      </c>
      <c r="CE8" s="59" t="s">
        <v>115</v>
      </c>
      <c r="CF8" s="59" t="s">
        <v>115</v>
      </c>
      <c r="CG8" s="59" t="s">
        <v>115</v>
      </c>
      <c r="CH8" s="59" t="s">
        <v>115</v>
      </c>
      <c r="CI8" s="59" t="s">
        <v>115</v>
      </c>
      <c r="CJ8" s="59" t="s">
        <v>115</v>
      </c>
      <c r="CK8" s="59" t="s">
        <v>115</v>
      </c>
      <c r="CL8" s="56" t="s">
        <v>115</v>
      </c>
      <c r="CM8" s="58">
        <v>8607</v>
      </c>
      <c r="CN8" s="58">
        <v>6253</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83.1</v>
      </c>
      <c r="DF8" s="59">
        <v>54.4</v>
      </c>
      <c r="DG8" s="59">
        <v>70.3</v>
      </c>
      <c r="DH8" s="59">
        <v>70</v>
      </c>
      <c r="DI8" s="59">
        <v>47.6</v>
      </c>
      <c r="DJ8" s="56">
        <v>72.2</v>
      </c>
      <c r="DK8" s="59">
        <v>475</v>
      </c>
      <c r="DL8" s="59">
        <v>500</v>
      </c>
      <c r="DM8" s="59">
        <v>275</v>
      </c>
      <c r="DN8" s="59">
        <v>350</v>
      </c>
      <c r="DO8" s="59">
        <v>450</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2024-01-11T00:11:42Z</dcterms:created>
  <dcterms:modified xsi:type="dcterms:W3CDTF">2024-02-06T08:15:24Z</dcterms:modified>
  <cp:category/>
</cp:coreProperties>
</file>