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維持管理課\20　施設管理係\04自動車駐車場\34 公営企業\R5公営企業\20240117_【照会、2_7（水）期限】公営企業に係る経営比較分析表（令和4年度決算）の分析表について\回答作成中\"/>
    </mc:Choice>
  </mc:AlternateContent>
  <xr:revisionPtr revIDLastSave="0" documentId="13_ncr:1_{89B7E302-0646-49B6-A172-72041062EC1B}" xr6:coauthVersionLast="47" xr6:coauthVersionMax="47" xr10:uidLastSave="{00000000-0000-0000-0000-000000000000}"/>
  <workbookProtection workbookAlgorithmName="SHA-512" workbookHashValue="JiYhAbeh6J7dRvsghfOrdm8sbkZuom5dUz1kJh9fImfeByyWkw8sJMoHrxPRIIa2KDC9RqyWaBFHlI6zbFC0vQ==" workbookSaltValue="tbVkREzdJwXt/iDeKR6p/A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KP78" i="4" s="1"/>
  <c r="DE7" i="5"/>
  <c r="KA78" i="4" s="1"/>
  <c r="DD7" i="5"/>
  <c r="DC7" i="5"/>
  <c r="LT77" i="4" s="1"/>
  <c r="DB7" i="5"/>
  <c r="DA7" i="5"/>
  <c r="CZ7" i="5"/>
  <c r="CN7" i="5"/>
  <c r="CM7" i="5"/>
  <c r="CV67" i="4" s="1"/>
  <c r="BZ7" i="5"/>
  <c r="MA53" i="4" s="1"/>
  <c r="BY7" i="5"/>
  <c r="BX7" i="5"/>
  <c r="BW7" i="5"/>
  <c r="BV7" i="5"/>
  <c r="BU7" i="5"/>
  <c r="BT7" i="5"/>
  <c r="LH52" i="4" s="1"/>
  <c r="BS7" i="5"/>
  <c r="KO52" i="4" s="1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AC7" i="5"/>
  <c r="AB7" i="5"/>
  <c r="BZ31" i="4" s="1"/>
  <c r="AA7" i="5"/>
  <c r="BG31" i="4" s="1"/>
  <c r="Z7" i="5"/>
  <c r="AN31" i="4" s="1"/>
  <c r="Y7" i="5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D88" i="4"/>
  <c r="C88" i="4"/>
  <c r="MI78" i="4"/>
  <c r="LT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HJ32" i="4"/>
  <c r="GQ32" i="4"/>
  <c r="FX32" i="4"/>
  <c r="FE32" i="4"/>
  <c r="EL32" i="4"/>
  <c r="BZ32" i="4"/>
  <c r="BG32" i="4"/>
  <c r="AN32" i="4"/>
  <c r="U32" i="4"/>
  <c r="MA31" i="4"/>
  <c r="LH31" i="4"/>
  <c r="KO31" i="4"/>
  <c r="JC31" i="4"/>
  <c r="HJ31" i="4"/>
  <c r="GQ31" i="4"/>
  <c r="FX31" i="4"/>
  <c r="FE31" i="4"/>
  <c r="EL31" i="4"/>
  <c r="CS31" i="4"/>
  <c r="U31" i="4"/>
  <c r="LJ10" i="4"/>
  <c r="JQ10" i="4"/>
  <c r="HX10" i="4"/>
  <c r="B10" i="4"/>
  <c r="LJ8" i="4"/>
  <c r="JQ8" i="4"/>
  <c r="HX8" i="4"/>
  <c r="FJ8" i="4"/>
  <c r="DU8" i="4"/>
  <c r="CF8" i="4"/>
  <c r="MA30" i="4" l="1"/>
  <c r="MI76" i="4"/>
  <c r="HJ51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FX30" i="4"/>
  <c r="BG30" i="4"/>
  <c r="AV76" i="4"/>
  <c r="KO51" i="4"/>
  <c r="FX51" i="4"/>
  <c r="KO30" i="4"/>
  <c r="BG51" i="4"/>
  <c r="LE76" i="4"/>
  <c r="HA76" i="4"/>
  <c r="AN51" i="4"/>
  <c r="AN30" i="4"/>
  <c r="AG76" i="4"/>
  <c r="JV51" i="4"/>
  <c r="FE30" i="4"/>
  <c r="KP76" i="4"/>
  <c r="FE51" i="4"/>
  <c r="JV30" i="4"/>
  <c r="JC51" i="4"/>
  <c r="KA76" i="4"/>
  <c r="EL51" i="4"/>
  <c r="GL76" i="4"/>
  <c r="U51" i="4"/>
  <c r="EL30" i="4"/>
  <c r="U30" i="4"/>
  <c r="R76" i="4"/>
  <c r="JC30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<sst xmlns="http://schemas.openxmlformats.org/spreadsheetml/2006/main" count="278" uniqueCount="136">
  <si>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</si>
  <si>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</si>
  <si>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</si>
  <si>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</si>
  <si>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</si>
  <si>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</si>
  <si>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</si>
  <si>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</si>
  <si>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</si>
  <si>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</si>
  <si>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</si>
  <si>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</si>
  <si>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</si>
  <si>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</si>
  <si>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</si>
  <si>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</si>
  <si>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</si>
  <si>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</si>
  <si>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</si>
  <si>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</si>
  <si>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</si>
  <si>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</si>
  <si>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</si>
  <si>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</si>
  <si>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</si>
  <si>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</si>
  <si>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</si>
  <si>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</si>
  <si>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</si>
  <si>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</si>
  <si>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</si>
  <si>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</si>
  <si>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</si>
  <si>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</si>
  <si>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</si>
  <si>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</si>
  <si>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</si>
  <si>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</si>
  <si>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</si>
  <si>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</si>
  <si>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</si>
  <si>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</si>
  <si>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</si>
  <si>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</si>
  <si>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</si>
  <si>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</si>
  <si>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</si>
  <si>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</si>
  <si>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</si>
  <si>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</si>
  <si>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</si>
  <si>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</si>
  <si>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</si>
  <si>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</si>
  <si>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</si>
  <si>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</si>
  <si>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</si>
  <si>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</si>
  <si>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</si>
  <si>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</si>
  <si>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</si>
  <si>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</si>
  <si>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</si>
  <si>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</si>
  <si>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</si>
  <si>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</si>
  <si>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</si>
  <si>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</si>
  <si>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</si>
  <si>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</si>
  <si>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</si>
  <si>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</si>
  <si>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</si>
  <si>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</si>
  <si>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</si>
  <si>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</si>
  <si>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</si>
  <si>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</si>
  <si>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</si>
  <si>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</si>
  <si>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</si>
  <si>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</si>
  <si>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</si>
  <si>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</si>
  <si>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</si>
  <si>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</si>
  <si>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</si>
  <si>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</si>
  <si>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</si>
  <si>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</si>
  <si>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</si>
  <si>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</si>
  <si>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</si>
  <si>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</si>
  <si>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</si>
  <si>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</si>
  <si>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</si>
  <si>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</si>
  <si>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</si>
  <si>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</si>
  <si>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</si>
  <si>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</si>
  <si>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</si>
  <si>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</si>
  <si>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</si>
  <si>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</si>
  <si>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</si>
  <si>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</si>
  <si>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</si>
  <si>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</si>
  <si>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</si>
  <si>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</si>
  <si>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</si>
  <si>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</si>
  <si>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安城市</t>
  </si>
  <si>
    <t>新安城駅北第2駐車場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</si>
  <si>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</si>
  <si>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</si>
  <si>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</si>
  <si>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</si>
  <si>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</si>
  <si>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</si>
  <si>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</si>
  <si>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</si>
  <si>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</si>
  <si>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</si>
  <si>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</si>
  <si>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</si>
  <si>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</si>
  <si>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</si>
  <si>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</si>
  <si>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</si>
  <si>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⑤EBITDAは平均値を下回っているが一定の水準で推移しており、収益性は安定してい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</si>
  <si>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</si>
  <si>
    <t>定期専用駐車場であるため、⑪稼働率が平均値より低くなっている。最近は70％前後で推移している。市主要駅が周辺にあり、利用者の傾向として通勤等によるパーク＆ライドが目的であるため、駐車場としてのニーズはあると考えられる。</t>
    <phoneticPr fontId="5"/>
  </si>
  <si>
    <t>収益等は平均値より低い部分が見受けられるものの、他会計補助金等に頼ることなく概ね黒字経営を続けられている。本駐車場は定期専用駐車場であるため、平均値に比べて収益性が低いが、駅利用者の通勤等によるパーク＆ライド需要があり、安定した収入を得ているため、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</si>
</sst>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220.8</c:v>
                </c:pt>
                <c:pt idx="1">
                  <c:v>197.8</c:v>
                </c:pt>
                <c:pt idx="2">
                  <c:v>176.9</c:v>
                </c:pt>
                <c:pt idx="3">
                  <c:v>196.7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B-4CD1-92F3-10049F7E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B-4CD1-92F3-10049F7E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8-4704-95F8-86140086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8-4704-95F8-86140086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38-42FF-A44E-D7C6B77A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8-42FF-A44E-D7C6B77A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43D-4CDE-8E9B-DBA4F00C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D-4CDE-8E9B-DBA4F00C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3-4173-9638-AF4D6E66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3-4173-9638-AF4D6E66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5-4719-BBE2-398C88DB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5-4719-BBE2-398C88DB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66.7</c:v>
                </c:pt>
                <c:pt idx="2">
                  <c:v>66.7</c:v>
                </c:pt>
                <c:pt idx="3">
                  <c:v>66.7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4-475B-9713-CB62D560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4-475B-9713-CB62D560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49.5</c:v>
                </c:pt>
                <c:pt idx="2">
                  <c:v>43.5</c:v>
                </c:pt>
                <c:pt idx="3">
                  <c:v>49.2</c:v>
                </c:pt>
                <c:pt idx="4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0-44A6-8B4D-F1DFE7ED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0-44A6-8B4D-F1DFE7ED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739</c:v>
                </c:pt>
                <c:pt idx="1">
                  <c:v>675</c:v>
                </c:pt>
                <c:pt idx="2">
                  <c:v>578</c:v>
                </c:pt>
                <c:pt idx="3">
                  <c:v>663</c:v>
                </c:pt>
                <c:pt idx="4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6-45BB-B2CA-4341FF19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6-45BB-B2CA-4341FF19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新安城駅北第2駐車場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316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24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14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220.8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197.8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176.9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196.7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184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66.7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66.7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66.7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66.7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66.7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384.2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754.2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279.89999999999998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295.5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54.7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49.5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43.5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49.2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45.7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739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675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578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663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626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30.4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33.6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30666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759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83.1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54.4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QiEenRi8WIKeo8BZzh4budyVJ+wd3tVEoNdfqr+ua9/YRCgJaeod/0HQvp86k04mWZeHfjakJp5/e+E04pv2Q==" saltValue="tXFOht/Pr9wV7O2sfCrkG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102</v>
      </c>
      <c r="AX5" s="47" t="s">
        <v>105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106</v>
      </c>
      <c r="BG5" s="47" t="s">
        <v>101</v>
      </c>
      <c r="BH5" s="47" t="s">
        <v>102</v>
      </c>
      <c r="BI5" s="47" t="s">
        <v>92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106</v>
      </c>
      <c r="BR5" s="47" t="s">
        <v>101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106</v>
      </c>
      <c r="CC5" s="47" t="s">
        <v>90</v>
      </c>
      <c r="CD5" s="47" t="s">
        <v>102</v>
      </c>
      <c r="CE5" s="47" t="s">
        <v>103</v>
      </c>
      <c r="CF5" s="47" t="s">
        <v>107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102</v>
      </c>
      <c r="CR5" s="47" t="s">
        <v>92</v>
      </c>
      <c r="CS5" s="47" t="s">
        <v>107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101</v>
      </c>
      <c r="DB5" s="47" t="s">
        <v>108</v>
      </c>
      <c r="DC5" s="47" t="s">
        <v>92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101</v>
      </c>
      <c r="DM5" s="47" t="s">
        <v>91</v>
      </c>
      <c r="DN5" s="47" t="s">
        <v>103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2022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愛知県安城市</v>
      </c>
      <c r="I6" s="48" t="str">
        <f t="shared" si="1"/>
        <v>新安城駅北第2駐車場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24</v>
      </c>
      <c r="S6" s="50" t="str">
        <f t="shared" si="1"/>
        <v>駅</v>
      </c>
      <c r="T6" s="50" t="str">
        <f t="shared" si="1"/>
        <v>無</v>
      </c>
      <c r="U6" s="51">
        <f t="shared" si="1"/>
        <v>316</v>
      </c>
      <c r="V6" s="51">
        <f t="shared" si="1"/>
        <v>12</v>
      </c>
      <c r="W6" s="51">
        <f t="shared" si="1"/>
        <v>14</v>
      </c>
      <c r="X6" s="50" t="str">
        <f t="shared" si="1"/>
        <v>代行制</v>
      </c>
      <c r="Y6" s="52">
        <f>IF(Y8="-",NA(),Y8)</f>
        <v>220.8</v>
      </c>
      <c r="Z6" s="52">
        <f t="shared" ref="Z6:AH6" si="2">IF(Z8="-",NA(),Z8)</f>
        <v>197.8</v>
      </c>
      <c r="AA6" s="52">
        <f t="shared" si="2"/>
        <v>176.9</v>
      </c>
      <c r="AB6" s="52">
        <f t="shared" si="2"/>
        <v>196.7</v>
      </c>
      <c r="AC6" s="52">
        <f t="shared" si="2"/>
        <v>184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54.7</v>
      </c>
      <c r="BG6" s="52">
        <f t="shared" ref="BG6:BO6" si="5">IF(BG8="-",NA(),BG8)</f>
        <v>49.5</v>
      </c>
      <c r="BH6" s="52">
        <f t="shared" si="5"/>
        <v>43.5</v>
      </c>
      <c r="BI6" s="52">
        <f t="shared" si="5"/>
        <v>49.2</v>
      </c>
      <c r="BJ6" s="52">
        <f t="shared" si="5"/>
        <v>45.7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739</v>
      </c>
      <c r="BR6" s="53">
        <f t="shared" ref="BR6:BZ6" si="6">IF(BR8="-",NA(),BR8)</f>
        <v>675</v>
      </c>
      <c r="BS6" s="53">
        <f t="shared" si="6"/>
        <v>578</v>
      </c>
      <c r="BT6" s="53">
        <f t="shared" si="6"/>
        <v>663</v>
      </c>
      <c r="BU6" s="53">
        <f t="shared" si="6"/>
        <v>626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30666</v>
      </c>
      <c r="CN6" s="51">
        <f t="shared" si="7"/>
        <v>759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66.7</v>
      </c>
      <c r="DL6" s="52">
        <f t="shared" ref="DL6:DT6" si="9">IF(DL8="-",NA(),DL8)</f>
        <v>66.7</v>
      </c>
      <c r="DM6" s="52">
        <f t="shared" si="9"/>
        <v>66.7</v>
      </c>
      <c r="DN6" s="52">
        <f t="shared" si="9"/>
        <v>66.7</v>
      </c>
      <c r="DO6" s="52">
        <f t="shared" si="9"/>
        <v>66.7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111</v>
      </c>
      <c r="B7" s="48">
        <f t="shared" ref="B7:X7" si="10">B8</f>
        <v>2022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愛知県　安城市</v>
      </c>
      <c r="I7" s="48" t="str">
        <f t="shared" si="10"/>
        <v>新安城駅北第2駐車場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24</v>
      </c>
      <c r="S7" s="50" t="str">
        <f t="shared" si="10"/>
        <v>駅</v>
      </c>
      <c r="T7" s="50" t="str">
        <f t="shared" si="10"/>
        <v>無</v>
      </c>
      <c r="U7" s="51">
        <f t="shared" si="10"/>
        <v>316</v>
      </c>
      <c r="V7" s="51">
        <f t="shared" si="10"/>
        <v>12</v>
      </c>
      <c r="W7" s="51">
        <f t="shared" si="10"/>
        <v>14</v>
      </c>
      <c r="X7" s="50" t="str">
        <f t="shared" si="10"/>
        <v>代行制</v>
      </c>
      <c r="Y7" s="52">
        <f>Y8</f>
        <v>220.8</v>
      </c>
      <c r="Z7" s="52">
        <f t="shared" ref="Z7:AH7" si="11">Z8</f>
        <v>197.8</v>
      </c>
      <c r="AA7" s="52">
        <f t="shared" si="11"/>
        <v>176.9</v>
      </c>
      <c r="AB7" s="52">
        <f t="shared" si="11"/>
        <v>196.7</v>
      </c>
      <c r="AC7" s="52">
        <f t="shared" si="11"/>
        <v>184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54.7</v>
      </c>
      <c r="BG7" s="52">
        <f t="shared" ref="BG7:BO7" si="14">BG8</f>
        <v>49.5</v>
      </c>
      <c r="BH7" s="52">
        <f t="shared" si="14"/>
        <v>43.5</v>
      </c>
      <c r="BI7" s="52">
        <f t="shared" si="14"/>
        <v>49.2</v>
      </c>
      <c r="BJ7" s="52">
        <f t="shared" si="14"/>
        <v>45.7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739</v>
      </c>
      <c r="BR7" s="53">
        <f t="shared" ref="BR7:BZ7" si="15">BR8</f>
        <v>675</v>
      </c>
      <c r="BS7" s="53">
        <f t="shared" si="15"/>
        <v>578</v>
      </c>
      <c r="BT7" s="53">
        <f t="shared" si="15"/>
        <v>663</v>
      </c>
      <c r="BU7" s="53">
        <f t="shared" si="15"/>
        <v>626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30666</v>
      </c>
      <c r="CN7" s="51">
        <f>CN8</f>
        <v>759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66.7</v>
      </c>
      <c r="DL7" s="52">
        <f t="shared" ref="DL7:DT7" si="17">DL8</f>
        <v>66.7</v>
      </c>
      <c r="DM7" s="52">
        <f t="shared" si="17"/>
        <v>66.7</v>
      </c>
      <c r="DN7" s="52">
        <f t="shared" si="17"/>
        <v>66.7</v>
      </c>
      <c r="DO7" s="52">
        <f t="shared" si="17"/>
        <v>66.7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232122</v>
      </c>
      <c r="D8" s="55">
        <v>47</v>
      </c>
      <c r="E8" s="55">
        <v>14</v>
      </c>
      <c r="F8" s="55">
        <v>0</v>
      </c>
      <c r="G8" s="55">
        <v>14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24</v>
      </c>
      <c r="S8" s="57" t="s">
        <v>124</v>
      </c>
      <c r="T8" s="57" t="s">
        <v>125</v>
      </c>
      <c r="U8" s="58">
        <v>316</v>
      </c>
      <c r="V8" s="58">
        <v>12</v>
      </c>
      <c r="W8" s="58">
        <v>14</v>
      </c>
      <c r="X8" s="57" t="s">
        <v>126</v>
      </c>
      <c r="Y8" s="59">
        <v>220.8</v>
      </c>
      <c r="Z8" s="59">
        <v>197.8</v>
      </c>
      <c r="AA8" s="59">
        <v>176.9</v>
      </c>
      <c r="AB8" s="59">
        <v>196.7</v>
      </c>
      <c r="AC8" s="59">
        <v>184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54.7</v>
      </c>
      <c r="BG8" s="59">
        <v>49.5</v>
      </c>
      <c r="BH8" s="59">
        <v>43.5</v>
      </c>
      <c r="BI8" s="59">
        <v>49.2</v>
      </c>
      <c r="BJ8" s="59">
        <v>45.7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739</v>
      </c>
      <c r="BR8" s="60">
        <v>675</v>
      </c>
      <c r="BS8" s="60">
        <v>578</v>
      </c>
      <c r="BT8" s="61">
        <v>663</v>
      </c>
      <c r="BU8" s="61">
        <v>626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30666</v>
      </c>
      <c r="CN8" s="58">
        <v>759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66.7</v>
      </c>
      <c r="DL8" s="59">
        <v>66.7</v>
      </c>
      <c r="DM8" s="59">
        <v>66.7</v>
      </c>
      <c r="DN8" s="59">
        <v>66.7</v>
      </c>
      <c r="DO8" s="59">
        <v>66.7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2024-01-11T00:11:47Z</dcterms:created>
  <dcterms:modified xsi:type="dcterms:W3CDTF">2024-02-07T00:52:57Z</dcterms:modified>
  <cp:category/>
</cp:coreProperties>
</file>