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j2007\維持管理課\20　施設管理係\04自動車駐車場\34 公営企業\R5公営企業\20240117_【照会、2_7（水）期限】公営企業に係る経営比較分析表（令和4年度決算）の分析表について\回答作成中\"/>
    </mc:Choice>
  </mc:AlternateContent>
  <xr:revisionPtr revIDLastSave="0" documentId="13_ncr:1_{9E3D7835-9928-48A7-9169-1D0870340612}" xr6:coauthVersionLast="47" xr6:coauthVersionMax="47" xr10:uidLastSave="{00000000-0000-0000-0000-000000000000}"/>
  <workbookProtection workbookAlgorithmName="SHA-512" workbookHashValue="7DKojmMKAaJktf1As5F2YAf0TX6H+73no3ImrHiPANXniN41xy1mH7UmkD4/RoB+Chi+n26BQixp/1qszm7BAQ==" workbookSaltValue="nio39HmfC18pi2WBLuViow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LE78" i="4" s="1"/>
  <c r="DF7" i="5"/>
  <c r="DE7" i="5"/>
  <c r="DD7" i="5"/>
  <c r="DC7" i="5"/>
  <c r="DB7" i="5"/>
  <c r="DA7" i="5"/>
  <c r="CZ7" i="5"/>
  <c r="CN7" i="5"/>
  <c r="CV76" i="4" s="1"/>
  <c r="CM7" i="5"/>
  <c r="BZ7" i="5"/>
  <c r="BY7" i="5"/>
  <c r="BX7" i="5"/>
  <c r="BW7" i="5"/>
  <c r="BV7" i="5"/>
  <c r="BU7" i="5"/>
  <c r="BT7" i="5"/>
  <c r="LH52" i="4" s="1"/>
  <c r="BS7" i="5"/>
  <c r="BR7" i="5"/>
  <c r="BQ7" i="5"/>
  <c r="BO7" i="5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AE7" i="5"/>
  <c r="AD7" i="5"/>
  <c r="AC7" i="5"/>
  <c r="AB7" i="5"/>
  <c r="BZ31" i="4" s="1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HJ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T76" i="4"/>
  <c r="GQ51" i="4"/>
  <c r="LH30" i="4"/>
  <c r="BZ51" i="4"/>
  <c r="LH51" i="4"/>
  <c r="IE76" i="4"/>
  <c r="GQ30" i="4"/>
  <c r="HP76" i="4"/>
  <c r="BG51" i="4"/>
  <c r="AV76" i="4"/>
  <c r="KO51" i="4"/>
  <c r="LE76" i="4"/>
  <c r="KO30" i="4"/>
  <c r="FX30" i="4"/>
  <c r="BG30" i="4"/>
  <c r="FX51" i="4"/>
  <c r="KP76" i="4"/>
  <c r="AN51" i="4"/>
  <c r="HA76" i="4"/>
  <c r="AN30" i="4"/>
  <c r="AG76" i="4"/>
  <c r="JV51" i="4"/>
  <c r="FE51" i="4"/>
  <c r="JV30" i="4"/>
  <c r="FE30" i="4"/>
  <c r="R76" i="4"/>
  <c r="JC30" i="4"/>
  <c r="KA76" i="4"/>
  <c r="GL76" i="4"/>
  <c r="U51" i="4"/>
  <c r="EL30" i="4"/>
  <c r="U30" i="4"/>
  <c r="JC51" i="4"/>
  <c r="EL51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<sst xmlns="http://schemas.openxmlformats.org/spreadsheetml/2006/main" count="278" uniqueCount="132">
  <si>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</si>
  <si>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</si>
  <si>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</si>
  <si>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</si>
  <si>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</si>
  <si>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</si>
  <si>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</si>
  <si>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</si>
  <si>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</si>
  <si>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</si>
  <si>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</si>
  <si>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</si>
  <si>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</si>
  <si>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</si>
  <si>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</si>
  <si>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</si>
  <si>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</si>
  <si>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</si>
  <si>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</si>
  <si>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</si>
  <si>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</si>
  <si>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</si>
  <si>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</si>
  <si>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</si>
  <si>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</si>
  <si>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</si>
  <si>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</si>
  <si>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</si>
  <si>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</si>
  <si>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</si>
  <si>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</si>
  <si>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</si>
  <si>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</si>
  <si>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</si>
  <si>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</si>
  <si>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</si>
  <si>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</si>
  <si>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</si>
  <si>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</si>
  <si>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</si>
  <si>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</si>
  <si>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</si>
  <si>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</si>
  <si>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</si>
  <si>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</si>
  <si>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</si>
  <si>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</si>
  <si>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</si>
  <si>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</si>
  <si>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</si>
  <si>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</si>
  <si>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</si>
  <si>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</si>
  <si>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</si>
  <si>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</si>
  <si>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</si>
  <si>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</si>
  <si>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</si>
  <si>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</si>
  <si>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</si>
  <si>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</si>
  <si>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</si>
  <si>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</si>
  <si>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</si>
  <si>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</si>
  <si>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</si>
  <si>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</si>
  <si>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</si>
  <si>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</si>
  <si>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</si>
  <si>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</si>
  <si>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</si>
  <si>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</si>
  <si>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</si>
  <si>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</si>
  <si>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</si>
  <si>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</si>
  <si>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</si>
  <si>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</si>
  <si>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</si>
  <si>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</si>
  <si>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</si>
  <si>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</si>
  <si>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</si>
  <si>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</si>
  <si>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</si>
  <si>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</si>
  <si>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</si>
  <si>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</si>
  <si>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</si>
  <si>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</si>
  <si>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</si>
  <si>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</si>
  <si>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</si>
  <si>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</si>
  <si>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</si>
  <si>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</si>
  <si>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</si>
  <si>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</si>
  <si>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</si>
  <si>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</si>
  <si>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</si>
  <si>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</si>
  <si>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</si>
  <si>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</si>
  <si>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</si>
  <si>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</si>
  <si>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</si>
  <si>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</si>
  <si>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</si>
  <si>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愛知県　安城市</t>
  </si>
  <si>
    <t>安城駅西駐車場（屋外）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</si>
  <si>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</si>
  <si>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</si>
  <si>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</si>
  <si>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</si>
  <si>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</si>
  <si>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</si>
  <si>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</si>
  <si>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</si>
  <si>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</si>
  <si>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</si>
  <si>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</si>
  <si>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</si>
  <si>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</si>
  <si>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</si>
  <si>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</si>
  <si>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</si>
  <si>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100％以上であり、④売上高GOP比率及び⑤EBITDAの値は平均値を上回り、他会計補助金等に頼ることなく健全な経営を続けている。他駐車場と比較して⑤EBITDAが特段高い理由は、平面駐車場であるため維持費が少なく、駅に近接し利便性の良さから利用者が多いためである。なお、R02以降コロナ禍により各指標は減少したが、回復傾向がみられる。</t>
    <rPh sb="13" eb="15">
      <t>イジョウ</t>
    </rPh>
    <rPh sb="48" eb="51">
      <t>タカイケイ</t>
    </rPh>
    <rPh sb="51" eb="54">
      <t>ホジョキン</t>
    </rPh>
    <rPh sb="54" eb="55">
      <t>トウ</t>
    </rPh>
    <rPh sb="56" eb="57">
      <t>タヨ</t>
    </rPh>
    <rPh sb="62" eb="64">
      <t>ケンゼン</t>
    </rPh>
    <rPh sb="65" eb="67">
      <t>ケイエイ</t>
    </rPh>
    <rPh sb="68" eb="69">
      <t>ツヅ</t>
    </rPh>
    <rPh sb="130" eb="133">
      <t>リヨウシャ</t>
    </rPh>
    <rPh sb="134" eb="135">
      <t>オオ</t>
    </rPh>
    <rPh sb="148" eb="150">
      <t>イコウ</t>
    </rPh>
    <rPh sb="153" eb="154">
      <t>カ</t>
    </rPh>
    <rPh sb="157" eb="160">
      <t>カクシヒョウ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</si>
  <si>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</si>
  <si>
    <t xml:space="preserve">駅周辺の商店街利用が多く短時間利用が多いが、⑪稼働率は平均値を下回っている。これは、H29の料金改定で基本料金を値上げしたことと、１日内の上限金額を値下げしたことで１台当たりの駐車時間が長くなったことから、一日平均駐車台数が少なくなったためと考えられる。なお、当施設は市主要駅が周辺にあり、通勤等によるパーク＆ライドにも利用されており、一定の水準を維持していることから、駐車場としてのニーズはあると考えられる。
</t>
    <rPh sb="168" eb="170">
      <t>イッテイ</t>
    </rPh>
    <rPh sb="171" eb="173">
      <t>スイジュン</t>
    </rPh>
    <phoneticPr fontId="5"/>
  </si>
  <si>
    <t>④稼働率は平均値を下回っているものの、他会計補助金等に頼ることなく概ね黒字経営を続けられている。本駐車場は、駅から比較的近く、基本料金も低価であるため多くの方に利用されており、収益性が高い。ゆえに今後も継続して経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</si>
</sst>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805.6</c:v>
                </c:pt>
                <c:pt idx="1">
                  <c:v>637.6</c:v>
                </c:pt>
                <c:pt idx="2">
                  <c:v>327.7</c:v>
                </c:pt>
                <c:pt idx="3">
                  <c:v>447.5</c:v>
                </c:pt>
                <c:pt idx="4">
                  <c:v>534.20000000000005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4-4CF3-8E8C-A98A92A3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4-4CF3-8E8C-A98A92A3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1-4995-8B0F-2C0CAC666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1-4995-8B0F-2C0CAC666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9F-4956-A402-BB92AA381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F-4956-A402-BB92AA381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7E-4900-932C-4BF8625B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E-4900-932C-4BF8625B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261-8A55-0FB2E1BF6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261-8A55-0FB2E1BF6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9-4E11-A94B-4732A9EF7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9-4E11-A94B-4732A9EF7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239.6</c:v>
                </c:pt>
                <c:pt idx="1">
                  <c:v>225</c:v>
                </c:pt>
                <c:pt idx="2">
                  <c:v>154.19999999999999</c:v>
                </c:pt>
                <c:pt idx="3">
                  <c:v>175</c:v>
                </c:pt>
                <c:pt idx="4">
                  <c:v>208.3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C-47B9-97F7-5A615D2E8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C-47B9-97F7-5A615D2E8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87.6</c:v>
                </c:pt>
                <c:pt idx="1">
                  <c:v>84.3</c:v>
                </c:pt>
                <c:pt idx="2">
                  <c:v>69.5</c:v>
                </c:pt>
                <c:pt idx="3">
                  <c:v>77.7</c:v>
                </c:pt>
                <c:pt idx="4">
                  <c:v>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5-4515-9A93-649E6B58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5-4515-9A93-649E6B58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22840</c:v>
                </c:pt>
                <c:pt idx="1">
                  <c:v>20542</c:v>
                </c:pt>
                <c:pt idx="2">
                  <c:v>8560</c:v>
                </c:pt>
                <c:pt idx="3">
                  <c:v>10977</c:v>
                </c:pt>
                <c:pt idx="4">
                  <c:v>15395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B-488B-B9D6-99ECF1E8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B-488B-B9D6-99ECF1E8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愛知県安城市　安城駅西駐車場（屋外）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1251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48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805.6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637.6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327.7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447.5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534.20000000000005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239.6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225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154.19999999999999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175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208.3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384.2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754.2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383.4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338.4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1268.9000000000001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2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10.199999999999999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5.0999999999999996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1.9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279.89999999999998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295.5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224.4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251.9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291.5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87.6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84.3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69.5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77.7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81.3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22840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20542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8560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10977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15395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30.4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33.6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-122.5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8.5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149437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21038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83.1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54.4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47.6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FKbXaCitkqZmA76GSQvuvS6+UgPOrFulXZ8+Gi6rLJkcCWc/crt7YXKPfO3jVXw1ReBvMtmRVb6+EFC286VGQ==" saltValue="2lzFGK6VK8fVwQYCT/z2g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101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102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102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102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103</v>
      </c>
      <c r="B6" s="48">
        <f>B8</f>
        <v>2022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15</v>
      </c>
      <c r="H6" s="48" t="str">
        <f>SUBSTITUTE(H8,"　","")</f>
        <v>愛知県安城市</v>
      </c>
      <c r="I6" s="48" t="str">
        <f t="shared" si="1"/>
        <v>安城駅西駐車場（屋外）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22</v>
      </c>
      <c r="S6" s="50" t="str">
        <f t="shared" si="1"/>
        <v>駅</v>
      </c>
      <c r="T6" s="50" t="str">
        <f t="shared" si="1"/>
        <v>無</v>
      </c>
      <c r="U6" s="51">
        <f t="shared" si="1"/>
        <v>1251</v>
      </c>
      <c r="V6" s="51">
        <f t="shared" si="1"/>
        <v>48</v>
      </c>
      <c r="W6" s="51">
        <f t="shared" si="1"/>
        <v>200</v>
      </c>
      <c r="X6" s="50" t="str">
        <f t="shared" si="1"/>
        <v>代行制</v>
      </c>
      <c r="Y6" s="52">
        <f>IF(Y8="-",NA(),Y8)</f>
        <v>805.6</v>
      </c>
      <c r="Z6" s="52">
        <f t="shared" ref="Z6:AH6" si="2">IF(Z8="-",NA(),Z8)</f>
        <v>637.6</v>
      </c>
      <c r="AA6" s="52">
        <f t="shared" si="2"/>
        <v>327.7</v>
      </c>
      <c r="AB6" s="52">
        <f t="shared" si="2"/>
        <v>447.5</v>
      </c>
      <c r="AC6" s="52">
        <f t="shared" si="2"/>
        <v>534.20000000000005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87.6</v>
      </c>
      <c r="BG6" s="52">
        <f t="shared" ref="BG6:BO6" si="5">IF(BG8="-",NA(),BG8)</f>
        <v>84.3</v>
      </c>
      <c r="BH6" s="52">
        <f t="shared" si="5"/>
        <v>69.5</v>
      </c>
      <c r="BI6" s="52">
        <f t="shared" si="5"/>
        <v>77.7</v>
      </c>
      <c r="BJ6" s="52">
        <f t="shared" si="5"/>
        <v>81.3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22840</v>
      </c>
      <c r="BR6" s="53">
        <f t="shared" ref="BR6:BZ6" si="6">IF(BR8="-",NA(),BR8)</f>
        <v>20542</v>
      </c>
      <c r="BS6" s="53">
        <f t="shared" si="6"/>
        <v>8560</v>
      </c>
      <c r="BT6" s="53">
        <f t="shared" si="6"/>
        <v>10977</v>
      </c>
      <c r="BU6" s="53">
        <f t="shared" si="6"/>
        <v>15395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149437</v>
      </c>
      <c r="CN6" s="51">
        <f t="shared" si="7"/>
        <v>21038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239.6</v>
      </c>
      <c r="DL6" s="52">
        <f t="shared" ref="DL6:DT6" si="9">IF(DL8="-",NA(),DL8)</f>
        <v>225</v>
      </c>
      <c r="DM6" s="52">
        <f t="shared" si="9"/>
        <v>154.19999999999999</v>
      </c>
      <c r="DN6" s="52">
        <f t="shared" si="9"/>
        <v>175</v>
      </c>
      <c r="DO6" s="52">
        <f t="shared" si="9"/>
        <v>208.3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106</v>
      </c>
      <c r="B7" s="48">
        <f t="shared" ref="B7:X7" si="10">B8</f>
        <v>2022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15</v>
      </c>
      <c r="H7" s="48" t="str">
        <f t="shared" si="10"/>
        <v>愛知県　安城市</v>
      </c>
      <c r="I7" s="48" t="str">
        <f t="shared" si="10"/>
        <v>安城駅西駐車場（屋外）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22</v>
      </c>
      <c r="S7" s="50" t="str">
        <f t="shared" si="10"/>
        <v>駅</v>
      </c>
      <c r="T7" s="50" t="str">
        <f t="shared" si="10"/>
        <v>無</v>
      </c>
      <c r="U7" s="51">
        <f t="shared" si="10"/>
        <v>1251</v>
      </c>
      <c r="V7" s="51">
        <f t="shared" si="10"/>
        <v>48</v>
      </c>
      <c r="W7" s="51">
        <f t="shared" si="10"/>
        <v>200</v>
      </c>
      <c r="X7" s="50" t="str">
        <f t="shared" si="10"/>
        <v>代行制</v>
      </c>
      <c r="Y7" s="52">
        <f>Y8</f>
        <v>805.6</v>
      </c>
      <c r="Z7" s="52">
        <f t="shared" ref="Z7:AH7" si="11">Z8</f>
        <v>637.6</v>
      </c>
      <c r="AA7" s="52">
        <f t="shared" si="11"/>
        <v>327.7</v>
      </c>
      <c r="AB7" s="52">
        <f t="shared" si="11"/>
        <v>447.5</v>
      </c>
      <c r="AC7" s="52">
        <f t="shared" si="11"/>
        <v>534.20000000000005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87.6</v>
      </c>
      <c r="BG7" s="52">
        <f t="shared" ref="BG7:BO7" si="14">BG8</f>
        <v>84.3</v>
      </c>
      <c r="BH7" s="52">
        <f t="shared" si="14"/>
        <v>69.5</v>
      </c>
      <c r="BI7" s="52">
        <f t="shared" si="14"/>
        <v>77.7</v>
      </c>
      <c r="BJ7" s="52">
        <f t="shared" si="14"/>
        <v>81.3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22840</v>
      </c>
      <c r="BR7" s="53">
        <f t="shared" ref="BR7:BZ7" si="15">BR8</f>
        <v>20542</v>
      </c>
      <c r="BS7" s="53">
        <f t="shared" si="15"/>
        <v>8560</v>
      </c>
      <c r="BT7" s="53">
        <f t="shared" si="15"/>
        <v>10977</v>
      </c>
      <c r="BU7" s="53">
        <f t="shared" si="15"/>
        <v>15395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108</v>
      </c>
      <c r="CL7" s="49"/>
      <c r="CM7" s="51">
        <f>CM8</f>
        <v>149437</v>
      </c>
      <c r="CN7" s="51">
        <f>CN8</f>
        <v>21038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239.6</v>
      </c>
      <c r="DL7" s="52">
        <f t="shared" ref="DL7:DT7" si="17">DL8</f>
        <v>225</v>
      </c>
      <c r="DM7" s="52">
        <f t="shared" si="17"/>
        <v>154.19999999999999</v>
      </c>
      <c r="DN7" s="52">
        <f t="shared" si="17"/>
        <v>175</v>
      </c>
      <c r="DO7" s="52">
        <f t="shared" si="17"/>
        <v>208.3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232122</v>
      </c>
      <c r="D8" s="55">
        <v>47</v>
      </c>
      <c r="E8" s="55">
        <v>14</v>
      </c>
      <c r="F8" s="55">
        <v>0</v>
      </c>
      <c r="G8" s="55">
        <v>15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22</v>
      </c>
      <c r="S8" s="57" t="s">
        <v>120</v>
      </c>
      <c r="T8" s="57" t="s">
        <v>121</v>
      </c>
      <c r="U8" s="58">
        <v>1251</v>
      </c>
      <c r="V8" s="58">
        <v>48</v>
      </c>
      <c r="W8" s="58">
        <v>200</v>
      </c>
      <c r="X8" s="57" t="s">
        <v>122</v>
      </c>
      <c r="Y8" s="59">
        <v>805.6</v>
      </c>
      <c r="Z8" s="59">
        <v>637.6</v>
      </c>
      <c r="AA8" s="59">
        <v>327.7</v>
      </c>
      <c r="AB8" s="59">
        <v>447.5</v>
      </c>
      <c r="AC8" s="59">
        <v>534.20000000000005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87.6</v>
      </c>
      <c r="BG8" s="59">
        <v>84.3</v>
      </c>
      <c r="BH8" s="59">
        <v>69.5</v>
      </c>
      <c r="BI8" s="59">
        <v>77.7</v>
      </c>
      <c r="BJ8" s="59">
        <v>81.3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22840</v>
      </c>
      <c r="BR8" s="60">
        <v>20542</v>
      </c>
      <c r="BS8" s="60">
        <v>8560</v>
      </c>
      <c r="BT8" s="61">
        <v>10977</v>
      </c>
      <c r="BU8" s="61">
        <v>15395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149437</v>
      </c>
      <c r="CN8" s="58">
        <v>21038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239.6</v>
      </c>
      <c r="DL8" s="59">
        <v>225</v>
      </c>
      <c r="DM8" s="59">
        <v>154.19999999999999</v>
      </c>
      <c r="DN8" s="59">
        <v>175</v>
      </c>
      <c r="DO8" s="59">
        <v>208.3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2024-01-11T00:11:48Z</dcterms:created>
  <dcterms:modified xsi:type="dcterms:W3CDTF">2024-02-07T01:05:48Z</dcterms:modified>
  <cp:category/>
</cp:coreProperties>
</file>