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10.1.41.49\rizai\★新規運用用（山田編集中）\023  経営比較分析表　〇\R5\05 市町村から回答\14　西尾市\"/>
    </mc:Choice>
  </mc:AlternateContent>
  <xr:revisionPtr revIDLastSave="0" documentId="13_ncr:1_{6E9508E7-3003-49D6-AA05-F444A50C6A4D}" xr6:coauthVersionLast="47" xr6:coauthVersionMax="47" xr10:uidLastSave="{00000000-0000-0000-0000-000000000000}"/>
  <workbookProtection workbookAlgorithmName="SHA-512" workbookHashValue="x6qAvytuG16oMW7pAlhWmCP6V/N5m2beSd7XIxuNxZ9nZR9WFdQEHsq7/e1YuVDIlBL2FVtWHU7KotANeWf3HA==" workbookSaltValue="8cc4WWoV40pXlNb6vwU94A==" workbookSpinCount="100000" lockStructure="1"/>
  <bookViews>
    <workbookView xWindow="-98" yWindow="-98" windowWidth="17115" windowHeight="10876"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V6" i="5"/>
  <c r="AL10" i="4" s="1"/>
  <c r="U6" i="5"/>
  <c r="T6" i="5"/>
  <c r="AT8" i="4" s="1"/>
  <c r="S6" i="5"/>
  <c r="R6" i="5"/>
  <c r="AD10" i="4" s="1"/>
  <c r="Q6" i="5"/>
  <c r="P6" i="5"/>
  <c r="P10" i="4" s="1"/>
  <c r="O6" i="5"/>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E85" i="4"/>
  <c r="AT10" i="4"/>
  <c r="W10" i="4"/>
  <c r="I10" i="4"/>
  <c r="BB8" i="4"/>
  <c r="AL8" i="4"/>
</calcChain>
</file>

<file path=xl/sharedStrings.xml><?xml version="1.0" encoding="utf-8"?>
<sst xmlns="http://schemas.openxmlformats.org/spreadsheetml/2006/main" count="278" uniqueCount="117">
  <si>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</si>
  <si>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</si>
  <si>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</si>
  <si>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</si>
  <si>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</si>
  <si>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</si>
  <si>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</si>
  <si>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</si>
  <si>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</si>
  <si>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</si>
  <si>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</si>
  <si>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</si>
  <si>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</si>
  <si>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</si>
  <si>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</si>
  <si>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</si>
  <si>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</si>
  <si>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</si>
  <si>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</si>
  <si>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</si>
  <si>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</si>
  <si>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</si>
  <si>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</si>
  <si>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</si>
  <si>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</si>
  <si>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</si>
  <si>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</si>
  <si>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</si>
  <si>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</si>
  <si>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</si>
  <si>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</si>
  <si>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</si>
  <si>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</si>
  <si>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</si>
  <si>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</si>
  <si>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</si>
  <si>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</si>
  <si>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</si>
  <si>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</si>
  <si>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</si>
  <si>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</si>
  <si>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</si>
  <si>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</si>
  <si>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</si>
  <si>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</si>
  <si>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</si>
  <si>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</si>
  <si>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</si>
  <si>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</si>
  <si>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</si>
  <si>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</si>
  <si>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</si>
  <si>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</si>
  <si>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</si>
  <si>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</si>
  <si>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</si>
  <si>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</si>
  <si>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</si>
  <si>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</si>
  <si>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</si>
  <si>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</si>
  <si>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</si>
  <si>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</si>
  <si>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</si>
  <si>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</si>
  <si>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</si>
  <si>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</si>
  <si>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</si>
  <si>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</si>
  <si>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</si>
  <si>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</si>
  <si>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</si>
  <si>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</si>
  <si>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</si>
  <si>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</si>
  <si>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</si>
  <si>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</si>
  <si>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</si>
  <si>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</si>
  <si>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</si>
  <si>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</si>
  <si>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</si>
  <si>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</si>
  <si>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</si>
  <si>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</si>
  <si>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</si>
  <si>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</si>
  <si>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</si>
  <si>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</si>
  <si>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</si>
  <si>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</si>
  <si>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</si>
  <si>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</si>
  <si>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</si>
  <si>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</si>
  <si>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</si>
  <si>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西尾市</t>
  </si>
  <si>
    <t>法適用</t>
  </si>
  <si>
    <t>下水道事業</t>
  </si>
  <si>
    <t>公共下水道</t>
  </si>
  <si>
    <t>Ad</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</si>
  <si>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</si>
  <si>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</si>
  <si>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</si>
  <si>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</si>
  <si>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</si>
  <si>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</si>
  <si>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</si>
  <si>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</si>
  <si>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</si>
  <si>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</si>
  <si>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</si>
  <si>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</si>
  <si>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</si>
  <si>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経常収支比率は100％を下回っているが、これは営業外収益に計上している赤字補てんの基準外繰入金について、決算時に当期純利益がわずかとなるように精算しており、特別損益がある場合に調整しているためである。令和４年度については、主に県運営の矢作川流域下水道維持管理費の過年度の余剰金が返還され、特別利益に大きく計上されているが、この返還金の影響は一時的であり来年度以降は100％を上回る見込みである。
②累積欠損金比率は、発生していないため０％だが、これは一般会計からの基準外繰入金が多額であることが要因として考えられるので、さらなる経営改善が必要である。
③流動比率について、前年度と比べて上昇したのは、建設改良費の財源として国庫補助金や企業債等の手当がされて資本的収支不足額が減少したことによる資金の外部流出減少に伴い預金が増加したことによるものである。
④企業債残高対事業規模比率については、令和４年４月に下水道使用料の値上げを実施したため、営業収益が増加し比率が改善された。今後も、比率は減少していくと考えられる。
⑤経費回収率は平均値よりは低いが、前年度と比べて上昇した。これは令和４年４月の使用料改定により改善したものと考えられるが、今後も使用料の適正化が必要である。
⑥汚水処理原価は、分流式下水道等に要する経費について、繰出基準額を全額繰入しているため、近年当該値となっている。
⑦施設利用率については、流域下水道に接続しているため、汚水処理場は有していない。
⑧水洗化率については、処理区域内人口の増加する中でも街頭での宣伝活動などの地道な接続促進活動の成果もあり、水洗便所設置済人口が増加した結果、向上した。</t>
    <phoneticPr fontId="4"/>
  </si>
  <si>
    <t xml:space="preserve">①有形固定資産減価償却率は、年々増加してはいるが、今年度が法適用３年度目であり減価償却累計額が少ないため低い率となっていると考えられる。
②管渠老朽化率は、公共下水道事業は平成４年度に供用開始しており、事業開始から耐用年数（50年）が経過していないため計上されていない。
③管渠改善率は、漏水が疑われる箇所を中心に管更生工事を行ったため、増加した。
</t>
    <phoneticPr fontId="4"/>
  </si>
  <si>
    <t>平成23年度の１市３町合併により、総じて経営状況は悪化したが、平成24年度に高利の企業債を繰上償還し、低利に借換するなど経営改善に努めたことで、近年は改善傾向にある。しかし、依然として平均値を下回る指標もあり、老朽化した管渠及び施設の大量更新期の到来や人口減少に伴う使用料収入の減少などにより、経営環境は厳しさを増すことが予想される。
こうした中、市民や学識経験者で構成する西尾市上下水道事業審議会からの答申に沿った区域の整備と令和４年４月から使用料改定を行ったところであり、今後も定期的な検証による使用料体系の適正化やストックマネジメントの推進にも注力し、さらなる経営の改善に努めていくこととしている。
さらに、将来にわたって下水道事業を持続的かつ安定的に経営することを目的として、令和２年４月に経営戦略を策定・公表しており、策定５年後の令和６年度を目途に見直しを行う予定である。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</si>
</sst>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3" fillId="0" borderId="6"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c:v>0.02</c:v>
                </c:pt>
              </c:numCache>
            </c:numRef>
          </c:val>
          <c:extLst>
            <c:ext xmlns:c16="http://schemas.microsoft.com/office/drawing/2014/chart" uri="{C3380CC4-5D6E-409C-BE32-E72D297353CC}">
              <c16:uniqueId val="{00000000-823E-4C31-ADC3-7941305314E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0.33</c:v>
                </c:pt>
                <c:pt idx="3">
                  <c:v>0.22</c:v>
                </c:pt>
                <c:pt idx="4">
                  <c:v>0.23</c:v>
                </c:pt>
              </c:numCache>
            </c:numRef>
          </c:val>
          <c:smooth val="0"/>
          <c:extLst>
            <c:ext xmlns:c16="http://schemas.microsoft.com/office/drawing/2014/chart" uri="{C3380CC4-5D6E-409C-BE32-E72D297353CC}">
              <c16:uniqueId val="{00000001-823E-4C31-ADC3-7941305314E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2E0-4399-B9CB-C890A0373E3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67</c:v>
                </c:pt>
                <c:pt idx="3">
                  <c:v>66.650000000000006</c:v>
                </c:pt>
                <c:pt idx="4">
                  <c:v>64.45</c:v>
                </c:pt>
              </c:numCache>
            </c:numRef>
          </c:val>
          <c:smooth val="0"/>
          <c:extLst>
            <c:ext xmlns:c16="http://schemas.microsoft.com/office/drawing/2014/chart" uri="{C3380CC4-5D6E-409C-BE32-E72D297353CC}">
              <c16:uniqueId val="{00000001-F2E0-4399-B9CB-C890A0373E3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89.21</c:v>
                </c:pt>
                <c:pt idx="3">
                  <c:v>88.74</c:v>
                </c:pt>
                <c:pt idx="4">
                  <c:v>89.97</c:v>
                </c:pt>
              </c:numCache>
            </c:numRef>
          </c:val>
          <c:extLst>
            <c:ext xmlns:c16="http://schemas.microsoft.com/office/drawing/2014/chart" uri="{C3380CC4-5D6E-409C-BE32-E72D297353CC}">
              <c16:uniqueId val="{00000000-38AA-49BA-BE9B-84522356F39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94.41</c:v>
                </c:pt>
                <c:pt idx="3">
                  <c:v>94.43</c:v>
                </c:pt>
                <c:pt idx="4">
                  <c:v>94.58</c:v>
                </c:pt>
              </c:numCache>
            </c:numRef>
          </c:val>
          <c:smooth val="0"/>
          <c:extLst>
            <c:ext xmlns:c16="http://schemas.microsoft.com/office/drawing/2014/chart" uri="{C3380CC4-5D6E-409C-BE32-E72D297353CC}">
              <c16:uniqueId val="{00000001-38AA-49BA-BE9B-84522356F39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101.2</c:v>
                </c:pt>
                <c:pt idx="3">
                  <c:v>100.01</c:v>
                </c:pt>
                <c:pt idx="4">
                  <c:v>98.08</c:v>
                </c:pt>
              </c:numCache>
            </c:numRef>
          </c:val>
          <c:extLst>
            <c:ext xmlns:c16="http://schemas.microsoft.com/office/drawing/2014/chart" uri="{C3380CC4-5D6E-409C-BE32-E72D297353CC}">
              <c16:uniqueId val="{00000000-3C53-471D-A2FD-17FC6A0EE9E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109.58</c:v>
                </c:pt>
                <c:pt idx="3">
                  <c:v>109.32</c:v>
                </c:pt>
                <c:pt idx="4">
                  <c:v>108.33</c:v>
                </c:pt>
              </c:numCache>
            </c:numRef>
          </c:val>
          <c:smooth val="0"/>
          <c:extLst>
            <c:ext xmlns:c16="http://schemas.microsoft.com/office/drawing/2014/chart" uri="{C3380CC4-5D6E-409C-BE32-E72D297353CC}">
              <c16:uniqueId val="{00000001-3C53-471D-A2FD-17FC6A0EE9E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2.97</c:v>
                </c:pt>
                <c:pt idx="3">
                  <c:v>5.82</c:v>
                </c:pt>
                <c:pt idx="4">
                  <c:v>8.59</c:v>
                </c:pt>
              </c:numCache>
            </c:numRef>
          </c:val>
          <c:extLst>
            <c:ext xmlns:c16="http://schemas.microsoft.com/office/drawing/2014/chart" uri="{C3380CC4-5D6E-409C-BE32-E72D297353CC}">
              <c16:uniqueId val="{00000000-1D30-49F0-9B77-B12855C0D90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34.15</c:v>
                </c:pt>
                <c:pt idx="3">
                  <c:v>35.53</c:v>
                </c:pt>
                <c:pt idx="4">
                  <c:v>37.51</c:v>
                </c:pt>
              </c:numCache>
            </c:numRef>
          </c:val>
          <c:smooth val="0"/>
          <c:extLst>
            <c:ext xmlns:c16="http://schemas.microsoft.com/office/drawing/2014/chart" uri="{C3380CC4-5D6E-409C-BE32-E72D297353CC}">
              <c16:uniqueId val="{00000001-1D30-49F0-9B77-B12855C0D90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9245-47DC-982B-83FF3AC4C4A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5.18</c:v>
                </c:pt>
                <c:pt idx="3">
                  <c:v>6.01</c:v>
                </c:pt>
                <c:pt idx="4">
                  <c:v>6.84</c:v>
                </c:pt>
              </c:numCache>
            </c:numRef>
          </c:val>
          <c:smooth val="0"/>
          <c:extLst>
            <c:ext xmlns:c16="http://schemas.microsoft.com/office/drawing/2014/chart" uri="{C3380CC4-5D6E-409C-BE32-E72D297353CC}">
              <c16:uniqueId val="{00000001-9245-47DC-982B-83FF3AC4C4A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DE56-48A4-9563-27117022714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5.97</c:v>
                </c:pt>
                <c:pt idx="3">
                  <c:v>1.54</c:v>
                </c:pt>
                <c:pt idx="4">
                  <c:v>1.28</c:v>
                </c:pt>
              </c:numCache>
            </c:numRef>
          </c:val>
          <c:smooth val="0"/>
          <c:extLst>
            <c:ext xmlns:c16="http://schemas.microsoft.com/office/drawing/2014/chart" uri="{C3380CC4-5D6E-409C-BE32-E72D297353CC}">
              <c16:uniqueId val="{00000001-DE56-48A4-9563-27117022714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21.24</c:v>
                </c:pt>
                <c:pt idx="3">
                  <c:v>23.36</c:v>
                </c:pt>
                <c:pt idx="4">
                  <c:v>27.2</c:v>
                </c:pt>
              </c:numCache>
            </c:numRef>
          </c:val>
          <c:extLst>
            <c:ext xmlns:c16="http://schemas.microsoft.com/office/drawing/2014/chart" uri="{C3380CC4-5D6E-409C-BE32-E72D297353CC}">
              <c16:uniqueId val="{00000000-73A4-46D8-A220-8E277198A62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60.82</c:v>
                </c:pt>
                <c:pt idx="3">
                  <c:v>63.48</c:v>
                </c:pt>
                <c:pt idx="4">
                  <c:v>65.510000000000005</c:v>
                </c:pt>
              </c:numCache>
            </c:numRef>
          </c:val>
          <c:smooth val="0"/>
          <c:extLst>
            <c:ext xmlns:c16="http://schemas.microsoft.com/office/drawing/2014/chart" uri="{C3380CC4-5D6E-409C-BE32-E72D297353CC}">
              <c16:uniqueId val="{00000001-73A4-46D8-A220-8E277198A62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1145.21</c:v>
                </c:pt>
                <c:pt idx="3">
                  <c:v>1099.6199999999999</c:v>
                </c:pt>
                <c:pt idx="4">
                  <c:v>1054.94</c:v>
                </c:pt>
              </c:numCache>
            </c:numRef>
          </c:val>
          <c:extLst>
            <c:ext xmlns:c16="http://schemas.microsoft.com/office/drawing/2014/chart" uri="{C3380CC4-5D6E-409C-BE32-E72D297353CC}">
              <c16:uniqueId val="{00000000-7563-492E-BBD3-3620357AFEF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920.83</c:v>
                </c:pt>
                <c:pt idx="3">
                  <c:v>874.02</c:v>
                </c:pt>
                <c:pt idx="4">
                  <c:v>827.43</c:v>
                </c:pt>
              </c:numCache>
            </c:numRef>
          </c:val>
          <c:smooth val="0"/>
          <c:extLst>
            <c:ext xmlns:c16="http://schemas.microsoft.com/office/drawing/2014/chart" uri="{C3380CC4-5D6E-409C-BE32-E72D297353CC}">
              <c16:uniqueId val="{00000001-7563-492E-BBD3-3620357AFEF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63.2</c:v>
                </c:pt>
                <c:pt idx="3">
                  <c:v>70.56</c:v>
                </c:pt>
                <c:pt idx="4">
                  <c:v>76.48</c:v>
                </c:pt>
              </c:numCache>
            </c:numRef>
          </c:val>
          <c:extLst>
            <c:ext xmlns:c16="http://schemas.microsoft.com/office/drawing/2014/chart" uri="{C3380CC4-5D6E-409C-BE32-E72D297353CC}">
              <c16:uniqueId val="{00000000-EEA3-41C9-B5B2-B2787073B9B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99.82</c:v>
                </c:pt>
                <c:pt idx="3">
                  <c:v>100.32</c:v>
                </c:pt>
                <c:pt idx="4">
                  <c:v>99.71</c:v>
                </c:pt>
              </c:numCache>
            </c:numRef>
          </c:val>
          <c:smooth val="0"/>
          <c:extLst>
            <c:ext xmlns:c16="http://schemas.microsoft.com/office/drawing/2014/chart" uri="{C3380CC4-5D6E-409C-BE32-E72D297353CC}">
              <c16:uniqueId val="{00000001-EEA3-41C9-B5B2-B2787073B9B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152.44999999999999</c:v>
                </c:pt>
                <c:pt idx="3">
                  <c:v>150.99</c:v>
                </c:pt>
                <c:pt idx="4">
                  <c:v>150</c:v>
                </c:pt>
              </c:numCache>
            </c:numRef>
          </c:val>
          <c:extLst>
            <c:ext xmlns:c16="http://schemas.microsoft.com/office/drawing/2014/chart" uri="{C3380CC4-5D6E-409C-BE32-E72D297353CC}">
              <c16:uniqueId val="{00000000-F035-4E0A-B93E-9F080FCBC4E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156.77000000000001</c:v>
                </c:pt>
                <c:pt idx="3">
                  <c:v>157.63999999999999</c:v>
                </c:pt>
                <c:pt idx="4">
                  <c:v>159.59</c:v>
                </c:pt>
              </c:numCache>
            </c:numRef>
          </c:val>
          <c:smooth val="0"/>
          <c:extLst>
            <c:ext xmlns:c16="http://schemas.microsoft.com/office/drawing/2014/chart" uri="{C3380CC4-5D6E-409C-BE32-E72D297353CC}">
              <c16:uniqueId val="{00000001-F035-4E0A-B93E-9F080FCBC4E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59765625" defaultRowHeight="12.75" x14ac:dyDescent="0.25"/>
  <cols>
    <col min="1" max="1" width="2.59765625" customWidth="1"/>
    <col min="2" max="62" width="3.73046875" customWidth="1"/>
    <col min="64" max="78" width="3.1328125" customWidth="1"/>
    <col min="79" max="79" width="4.46484375" bestFit="1" customWidth="1"/>
    <col min="81" max="82" width="4.46484375" bestFit="1" customWidth="1"/>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68" t="str">
        <f>データ!H6</f>
        <v>愛知県　西尾市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2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Ad</v>
      </c>
      <c r="X8" s="65"/>
      <c r="Y8" s="65"/>
      <c r="Z8" s="65"/>
      <c r="AA8" s="65"/>
      <c r="AB8" s="65"/>
      <c r="AC8" s="65"/>
      <c r="AD8" s="66" t="str">
        <f>データ!$M$6</f>
        <v>非設置</v>
      </c>
      <c r="AE8" s="66"/>
      <c r="AF8" s="66"/>
      <c r="AG8" s="66"/>
      <c r="AH8" s="66"/>
      <c r="AI8" s="66"/>
      <c r="AJ8" s="66"/>
      <c r="AK8" s="3"/>
      <c r="AL8" s="45">
        <f>データ!S6</f>
        <v>170332</v>
      </c>
      <c r="AM8" s="45"/>
      <c r="AN8" s="45"/>
      <c r="AO8" s="45"/>
      <c r="AP8" s="45"/>
      <c r="AQ8" s="45"/>
      <c r="AR8" s="45"/>
      <c r="AS8" s="45"/>
      <c r="AT8" s="46">
        <f>データ!T6</f>
        <v>161.22</v>
      </c>
      <c r="AU8" s="46"/>
      <c r="AV8" s="46"/>
      <c r="AW8" s="46"/>
      <c r="AX8" s="46"/>
      <c r="AY8" s="46"/>
      <c r="AZ8" s="46"/>
      <c r="BA8" s="46"/>
      <c r="BB8" s="46">
        <f>データ!U6</f>
        <v>1056.52</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2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25">
      <c r="A10" s="2"/>
      <c r="B10" s="46" t="str">
        <f>データ!N6</f>
        <v>-</v>
      </c>
      <c r="C10" s="46"/>
      <c r="D10" s="46"/>
      <c r="E10" s="46"/>
      <c r="F10" s="46"/>
      <c r="G10" s="46"/>
      <c r="H10" s="46"/>
      <c r="I10" s="46">
        <f>データ!O6</f>
        <v>67.05</v>
      </c>
      <c r="J10" s="46"/>
      <c r="K10" s="46"/>
      <c r="L10" s="46"/>
      <c r="M10" s="46"/>
      <c r="N10" s="46"/>
      <c r="O10" s="46"/>
      <c r="P10" s="46">
        <f>データ!P6</f>
        <v>75.010000000000005</v>
      </c>
      <c r="Q10" s="46"/>
      <c r="R10" s="46"/>
      <c r="S10" s="46"/>
      <c r="T10" s="46"/>
      <c r="U10" s="46"/>
      <c r="V10" s="46"/>
      <c r="W10" s="46">
        <f>データ!Q6</f>
        <v>89.69</v>
      </c>
      <c r="X10" s="46"/>
      <c r="Y10" s="46"/>
      <c r="Z10" s="46"/>
      <c r="AA10" s="46"/>
      <c r="AB10" s="46"/>
      <c r="AC10" s="46"/>
      <c r="AD10" s="45">
        <f>データ!R6</f>
        <v>2090</v>
      </c>
      <c r="AE10" s="45"/>
      <c r="AF10" s="45"/>
      <c r="AG10" s="45"/>
      <c r="AH10" s="45"/>
      <c r="AI10" s="45"/>
      <c r="AJ10" s="45"/>
      <c r="AK10" s="2"/>
      <c r="AL10" s="45">
        <f>データ!V6</f>
        <v>127681</v>
      </c>
      <c r="AM10" s="45"/>
      <c r="AN10" s="45"/>
      <c r="AO10" s="45"/>
      <c r="AP10" s="45"/>
      <c r="AQ10" s="45"/>
      <c r="AR10" s="45"/>
      <c r="AS10" s="45"/>
      <c r="AT10" s="46">
        <f>データ!W6</f>
        <v>28.69</v>
      </c>
      <c r="AU10" s="46"/>
      <c r="AV10" s="46"/>
      <c r="AW10" s="46"/>
      <c r="AX10" s="46"/>
      <c r="AY10" s="46"/>
      <c r="AZ10" s="46"/>
      <c r="BA10" s="46"/>
      <c r="BB10" s="46">
        <f>データ!X6</f>
        <v>4450.37</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114</v>
      </c>
      <c r="BM16" s="30"/>
      <c r="BN16" s="30"/>
      <c r="BO16" s="30"/>
      <c r="BP16" s="30"/>
      <c r="BQ16" s="30"/>
      <c r="BR16" s="30"/>
      <c r="BS16" s="30"/>
      <c r="BT16" s="30"/>
      <c r="BU16" s="30"/>
      <c r="BV16" s="30"/>
      <c r="BW16" s="30"/>
      <c r="BX16" s="30"/>
      <c r="BY16" s="30"/>
      <c r="BZ16" s="31"/>
    </row>
    <row r="17" spans="1:78" ht="13.5" customHeight="1" x14ac:dyDescent="0.2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2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2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2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DJznUKy6FJsZh8hsJ6Dp0zmm8t40MtAcnQTrwuGZNx+M5MZu315YLIYR4JHlk6rvrwXMdTptREfTJAZsRp/yVQ==" saltValue="HYu6AO+3SnFcqosOx4tt0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2.75" x14ac:dyDescent="0.25"/>
  <cols>
    <col min="2" max="144" width="11.86328125" customWidth="1"/>
  </cols>
  <sheetData>
    <row r="1" spans="1:148" x14ac:dyDescent="0.2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5">
      <c r="A6" s="14" t="s">
        <v>95</v>
      </c>
      <c r="B6" s="19">
        <f>B7</f>
        <v>2022</v>
      </c>
      <c r="C6" s="19">
        <f t="shared" ref="C6:X6" si="3">C7</f>
        <v>232131</v>
      </c>
      <c r="D6" s="19">
        <f t="shared" si="3"/>
        <v>46</v>
      </c>
      <c r="E6" s="19">
        <f t="shared" si="3"/>
        <v>17</v>
      </c>
      <c r="F6" s="19">
        <f t="shared" si="3"/>
        <v>1</v>
      </c>
      <c r="G6" s="19">
        <f t="shared" si="3"/>
        <v>0</v>
      </c>
      <c r="H6" s="19" t="str">
        <f t="shared" si="3"/>
        <v>愛知県　西尾市</v>
      </c>
      <c r="I6" s="19" t="str">
        <f t="shared" si="3"/>
        <v>法適用</v>
      </c>
      <c r="J6" s="19" t="str">
        <f t="shared" si="3"/>
        <v>下水道事業</v>
      </c>
      <c r="K6" s="19" t="str">
        <f t="shared" si="3"/>
        <v>公共下水道</v>
      </c>
      <c r="L6" s="19" t="str">
        <f t="shared" si="3"/>
        <v>Ad</v>
      </c>
      <c r="M6" s="19" t="str">
        <f t="shared" si="3"/>
        <v>非設置</v>
      </c>
      <c r="N6" s="20" t="str">
        <f t="shared" si="3"/>
        <v>-</v>
      </c>
      <c r="O6" s="20">
        <f t="shared" si="3"/>
        <v>67.05</v>
      </c>
      <c r="P6" s="20">
        <f t="shared" si="3"/>
        <v>75.010000000000005</v>
      </c>
      <c r="Q6" s="20">
        <f t="shared" si="3"/>
        <v>89.69</v>
      </c>
      <c r="R6" s="20">
        <f t="shared" si="3"/>
        <v>2090</v>
      </c>
      <c r="S6" s="20">
        <f t="shared" si="3"/>
        <v>170332</v>
      </c>
      <c r="T6" s="20">
        <f t="shared" si="3"/>
        <v>161.22</v>
      </c>
      <c r="U6" s="20">
        <f t="shared" si="3"/>
        <v>1056.52</v>
      </c>
      <c r="V6" s="20">
        <f t="shared" si="3"/>
        <v>127681</v>
      </c>
      <c r="W6" s="20">
        <f t="shared" si="3"/>
        <v>28.69</v>
      </c>
      <c r="X6" s="20">
        <f t="shared" si="3"/>
        <v>4450.37</v>
      </c>
      <c r="Y6" s="21" t="str">
        <f>IF(Y7="",NA(),Y7)</f>
        <v>-</v>
      </c>
      <c r="Z6" s="21" t="str">
        <f t="shared" ref="Z6:AH6" si="4">IF(Z7="",NA(),Z7)</f>
        <v>-</v>
      </c>
      <c r="AA6" s="21">
        <f t="shared" si="4"/>
        <v>101.2</v>
      </c>
      <c r="AB6" s="21">
        <f t="shared" si="4"/>
        <v>100.01</v>
      </c>
      <c r="AC6" s="21">
        <f t="shared" si="4"/>
        <v>98.08</v>
      </c>
      <c r="AD6" s="21" t="str">
        <f t="shared" si="4"/>
        <v>-</v>
      </c>
      <c r="AE6" s="21" t="str">
        <f t="shared" si="4"/>
        <v>-</v>
      </c>
      <c r="AF6" s="21">
        <f t="shared" si="4"/>
        <v>109.58</v>
      </c>
      <c r="AG6" s="21">
        <f t="shared" si="4"/>
        <v>109.32</v>
      </c>
      <c r="AH6" s="21">
        <f t="shared" si="4"/>
        <v>108.33</v>
      </c>
      <c r="AI6" s="20" t="str">
        <f>IF(AI7="","",IF(AI7="-","【-】","【"&amp;SUBSTITUTE(TEXT(AI7,"#,##0.00"),"-","△")&amp;"】"))</f>
        <v>【106.11】</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5.97</v>
      </c>
      <c r="AR6" s="21">
        <f t="shared" si="5"/>
        <v>1.54</v>
      </c>
      <c r="AS6" s="21">
        <f t="shared" si="5"/>
        <v>1.28</v>
      </c>
      <c r="AT6" s="20" t="str">
        <f>IF(AT7="","",IF(AT7="-","【-】","【"&amp;SUBSTITUTE(TEXT(AT7,"#,##0.00"),"-","△")&amp;"】"))</f>
        <v>【3.15】</v>
      </c>
      <c r="AU6" s="21" t="str">
        <f>IF(AU7="",NA(),AU7)</f>
        <v>-</v>
      </c>
      <c r="AV6" s="21" t="str">
        <f t="shared" ref="AV6:BD6" si="6">IF(AV7="",NA(),AV7)</f>
        <v>-</v>
      </c>
      <c r="AW6" s="21">
        <f t="shared" si="6"/>
        <v>21.24</v>
      </c>
      <c r="AX6" s="21">
        <f t="shared" si="6"/>
        <v>23.36</v>
      </c>
      <c r="AY6" s="21">
        <f t="shared" si="6"/>
        <v>27.2</v>
      </c>
      <c r="AZ6" s="21" t="str">
        <f t="shared" si="6"/>
        <v>-</v>
      </c>
      <c r="BA6" s="21" t="str">
        <f t="shared" si="6"/>
        <v>-</v>
      </c>
      <c r="BB6" s="21">
        <f t="shared" si="6"/>
        <v>60.82</v>
      </c>
      <c r="BC6" s="21">
        <f t="shared" si="6"/>
        <v>63.48</v>
      </c>
      <c r="BD6" s="21">
        <f t="shared" si="6"/>
        <v>65.510000000000005</v>
      </c>
      <c r="BE6" s="20" t="str">
        <f>IF(BE7="","",IF(BE7="-","【-】","【"&amp;SUBSTITUTE(TEXT(BE7,"#,##0.00"),"-","△")&amp;"】"))</f>
        <v>【73.44】</v>
      </c>
      <c r="BF6" s="21" t="str">
        <f>IF(BF7="",NA(),BF7)</f>
        <v>-</v>
      </c>
      <c r="BG6" s="21" t="str">
        <f t="shared" ref="BG6:BO6" si="7">IF(BG7="",NA(),BG7)</f>
        <v>-</v>
      </c>
      <c r="BH6" s="21">
        <f t="shared" si="7"/>
        <v>1145.21</v>
      </c>
      <c r="BI6" s="21">
        <f t="shared" si="7"/>
        <v>1099.6199999999999</v>
      </c>
      <c r="BJ6" s="21">
        <f t="shared" si="7"/>
        <v>1054.94</v>
      </c>
      <c r="BK6" s="21" t="str">
        <f t="shared" si="7"/>
        <v>-</v>
      </c>
      <c r="BL6" s="21" t="str">
        <f t="shared" si="7"/>
        <v>-</v>
      </c>
      <c r="BM6" s="21">
        <f t="shared" si="7"/>
        <v>920.83</v>
      </c>
      <c r="BN6" s="21">
        <f t="shared" si="7"/>
        <v>874.02</v>
      </c>
      <c r="BO6" s="21">
        <f t="shared" si="7"/>
        <v>827.43</v>
      </c>
      <c r="BP6" s="20" t="str">
        <f>IF(BP7="","",IF(BP7="-","【-】","【"&amp;SUBSTITUTE(TEXT(BP7,"#,##0.00"),"-","△")&amp;"】"))</f>
        <v>【652.82】</v>
      </c>
      <c r="BQ6" s="21" t="str">
        <f>IF(BQ7="",NA(),BQ7)</f>
        <v>-</v>
      </c>
      <c r="BR6" s="21" t="str">
        <f t="shared" ref="BR6:BZ6" si="8">IF(BR7="",NA(),BR7)</f>
        <v>-</v>
      </c>
      <c r="BS6" s="21">
        <f t="shared" si="8"/>
        <v>63.2</v>
      </c>
      <c r="BT6" s="21">
        <f t="shared" si="8"/>
        <v>70.56</v>
      </c>
      <c r="BU6" s="21">
        <f t="shared" si="8"/>
        <v>76.48</v>
      </c>
      <c r="BV6" s="21" t="str">
        <f t="shared" si="8"/>
        <v>-</v>
      </c>
      <c r="BW6" s="21" t="str">
        <f t="shared" si="8"/>
        <v>-</v>
      </c>
      <c r="BX6" s="21">
        <f t="shared" si="8"/>
        <v>99.82</v>
      </c>
      <c r="BY6" s="21">
        <f t="shared" si="8"/>
        <v>100.32</v>
      </c>
      <c r="BZ6" s="21">
        <f t="shared" si="8"/>
        <v>99.71</v>
      </c>
      <c r="CA6" s="20" t="str">
        <f>IF(CA7="","",IF(CA7="-","【-】","【"&amp;SUBSTITUTE(TEXT(CA7,"#,##0.00"),"-","△")&amp;"】"))</f>
        <v>【97.61】</v>
      </c>
      <c r="CB6" s="21" t="str">
        <f>IF(CB7="",NA(),CB7)</f>
        <v>-</v>
      </c>
      <c r="CC6" s="21" t="str">
        <f t="shared" ref="CC6:CK6" si="9">IF(CC7="",NA(),CC7)</f>
        <v>-</v>
      </c>
      <c r="CD6" s="21">
        <f t="shared" si="9"/>
        <v>152.44999999999999</v>
      </c>
      <c r="CE6" s="21">
        <f t="shared" si="9"/>
        <v>150.99</v>
      </c>
      <c r="CF6" s="21">
        <f t="shared" si="9"/>
        <v>150</v>
      </c>
      <c r="CG6" s="21" t="str">
        <f t="shared" si="9"/>
        <v>-</v>
      </c>
      <c r="CH6" s="21" t="str">
        <f t="shared" si="9"/>
        <v>-</v>
      </c>
      <c r="CI6" s="21">
        <f t="shared" si="9"/>
        <v>156.77000000000001</v>
      </c>
      <c r="CJ6" s="21">
        <f t="shared" si="9"/>
        <v>157.63999999999999</v>
      </c>
      <c r="CK6" s="21">
        <f t="shared" si="9"/>
        <v>159.59</v>
      </c>
      <c r="CL6" s="20" t="str">
        <f>IF(CL7="","",IF(CL7="-","【-】","【"&amp;SUBSTITUTE(TEXT(CL7,"#,##0.00"),"-","△")&amp;"】"))</f>
        <v>【138.29】</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f t="shared" si="10"/>
        <v>67</v>
      </c>
      <c r="CU6" s="21">
        <f t="shared" si="10"/>
        <v>66.650000000000006</v>
      </c>
      <c r="CV6" s="21">
        <f t="shared" si="10"/>
        <v>64.45</v>
      </c>
      <c r="CW6" s="20" t="str">
        <f>IF(CW7="","",IF(CW7="-","【-】","【"&amp;SUBSTITUTE(TEXT(CW7,"#,##0.00"),"-","△")&amp;"】"))</f>
        <v>【59.10】</v>
      </c>
      <c r="CX6" s="21" t="str">
        <f>IF(CX7="",NA(),CX7)</f>
        <v>-</v>
      </c>
      <c r="CY6" s="21" t="str">
        <f t="shared" ref="CY6:DG6" si="11">IF(CY7="",NA(),CY7)</f>
        <v>-</v>
      </c>
      <c r="CZ6" s="21">
        <f t="shared" si="11"/>
        <v>89.21</v>
      </c>
      <c r="DA6" s="21">
        <f t="shared" si="11"/>
        <v>88.74</v>
      </c>
      <c r="DB6" s="21">
        <f t="shared" si="11"/>
        <v>89.97</v>
      </c>
      <c r="DC6" s="21" t="str">
        <f t="shared" si="11"/>
        <v>-</v>
      </c>
      <c r="DD6" s="21" t="str">
        <f t="shared" si="11"/>
        <v>-</v>
      </c>
      <c r="DE6" s="21">
        <f t="shared" si="11"/>
        <v>94.41</v>
      </c>
      <c r="DF6" s="21">
        <f t="shared" si="11"/>
        <v>94.43</v>
      </c>
      <c r="DG6" s="21">
        <f t="shared" si="11"/>
        <v>94.58</v>
      </c>
      <c r="DH6" s="20" t="str">
        <f>IF(DH7="","",IF(DH7="-","【-】","【"&amp;SUBSTITUTE(TEXT(DH7,"#,##0.00"),"-","△")&amp;"】"))</f>
        <v>【95.82】</v>
      </c>
      <c r="DI6" s="21" t="str">
        <f>IF(DI7="",NA(),DI7)</f>
        <v>-</v>
      </c>
      <c r="DJ6" s="21" t="str">
        <f t="shared" ref="DJ6:DR6" si="12">IF(DJ7="",NA(),DJ7)</f>
        <v>-</v>
      </c>
      <c r="DK6" s="21">
        <f t="shared" si="12"/>
        <v>2.97</v>
      </c>
      <c r="DL6" s="21">
        <f t="shared" si="12"/>
        <v>5.82</v>
      </c>
      <c r="DM6" s="21">
        <f t="shared" si="12"/>
        <v>8.59</v>
      </c>
      <c r="DN6" s="21" t="str">
        <f t="shared" si="12"/>
        <v>-</v>
      </c>
      <c r="DO6" s="21" t="str">
        <f t="shared" si="12"/>
        <v>-</v>
      </c>
      <c r="DP6" s="21">
        <f t="shared" si="12"/>
        <v>34.15</v>
      </c>
      <c r="DQ6" s="21">
        <f t="shared" si="12"/>
        <v>35.53</v>
      </c>
      <c r="DR6" s="21">
        <f t="shared" si="12"/>
        <v>37.51</v>
      </c>
      <c r="DS6" s="20" t="str">
        <f>IF(DS7="","",IF(DS7="-","【-】","【"&amp;SUBSTITUTE(TEXT(DS7,"#,##0.00"),"-","△")&amp;"】"))</f>
        <v>【39.74】</v>
      </c>
      <c r="DT6" s="21" t="str">
        <f>IF(DT7="",NA(),DT7)</f>
        <v>-</v>
      </c>
      <c r="DU6" s="21" t="str">
        <f t="shared" ref="DU6:EC6" si="13">IF(DU7="",NA(),DU7)</f>
        <v>-</v>
      </c>
      <c r="DV6" s="20">
        <f t="shared" si="13"/>
        <v>0</v>
      </c>
      <c r="DW6" s="20">
        <f t="shared" si="13"/>
        <v>0</v>
      </c>
      <c r="DX6" s="20">
        <f t="shared" si="13"/>
        <v>0</v>
      </c>
      <c r="DY6" s="21" t="str">
        <f t="shared" si="13"/>
        <v>-</v>
      </c>
      <c r="DZ6" s="21" t="str">
        <f t="shared" si="13"/>
        <v>-</v>
      </c>
      <c r="EA6" s="21">
        <f t="shared" si="13"/>
        <v>5.18</v>
      </c>
      <c r="EB6" s="21">
        <f t="shared" si="13"/>
        <v>6.01</v>
      </c>
      <c r="EC6" s="21">
        <f t="shared" si="13"/>
        <v>6.84</v>
      </c>
      <c r="ED6" s="20" t="str">
        <f>IF(ED7="","",IF(ED7="-","【-】","【"&amp;SUBSTITUTE(TEXT(ED7,"#,##0.00"),"-","△")&amp;"】"))</f>
        <v>【7.62】</v>
      </c>
      <c r="EE6" s="21" t="str">
        <f>IF(EE7="",NA(),EE7)</f>
        <v>-</v>
      </c>
      <c r="EF6" s="21" t="str">
        <f t="shared" ref="EF6:EN6" si="14">IF(EF7="",NA(),EF7)</f>
        <v>-</v>
      </c>
      <c r="EG6" s="20">
        <f t="shared" si="14"/>
        <v>0</v>
      </c>
      <c r="EH6" s="20">
        <f t="shared" si="14"/>
        <v>0</v>
      </c>
      <c r="EI6" s="21">
        <f t="shared" si="14"/>
        <v>0.02</v>
      </c>
      <c r="EJ6" s="21" t="str">
        <f t="shared" si="14"/>
        <v>-</v>
      </c>
      <c r="EK6" s="21" t="str">
        <f t="shared" si="14"/>
        <v>-</v>
      </c>
      <c r="EL6" s="21">
        <f t="shared" si="14"/>
        <v>0.33</v>
      </c>
      <c r="EM6" s="21">
        <f t="shared" si="14"/>
        <v>0.22</v>
      </c>
      <c r="EN6" s="21">
        <f t="shared" si="14"/>
        <v>0.23</v>
      </c>
      <c r="EO6" s="20" t="str">
        <f>IF(EO7="","",IF(EO7="-","【-】","【"&amp;SUBSTITUTE(TEXT(EO7,"#,##0.00"),"-","△")&amp;"】"))</f>
        <v>【0.23】</v>
      </c>
    </row>
    <row r="7" spans="1:148" s="22" customFormat="1" x14ac:dyDescent="0.25">
      <c r="A7" s="14"/>
      <c r="B7" s="23">
        <v>2022</v>
      </c>
      <c r="C7" s="23">
        <v>232131</v>
      </c>
      <c r="D7" s="23">
        <v>46</v>
      </c>
      <c r="E7" s="23">
        <v>17</v>
      </c>
      <c r="F7" s="23">
        <v>1</v>
      </c>
      <c r="G7" s="23">
        <v>0</v>
      </c>
      <c r="H7" s="23" t="s">
        <v>96</v>
      </c>
      <c r="I7" s="23" t="s">
        <v>97</v>
      </c>
      <c r="J7" s="23" t="s">
        <v>98</v>
      </c>
      <c r="K7" s="23" t="s">
        <v>99</v>
      </c>
      <c r="L7" s="23" t="s">
        <v>100</v>
      </c>
      <c r="M7" s="23" t="s">
        <v>101</v>
      </c>
      <c r="N7" s="24" t="s">
        <v>102</v>
      </c>
      <c r="O7" s="24">
        <v>67.05</v>
      </c>
      <c r="P7" s="24">
        <v>75.010000000000005</v>
      </c>
      <c r="Q7" s="24">
        <v>89.69</v>
      </c>
      <c r="R7" s="24">
        <v>2090</v>
      </c>
      <c r="S7" s="24">
        <v>170332</v>
      </c>
      <c r="T7" s="24">
        <v>161.22</v>
      </c>
      <c r="U7" s="24">
        <v>1056.52</v>
      </c>
      <c r="V7" s="24">
        <v>127681</v>
      </c>
      <c r="W7" s="24">
        <v>28.69</v>
      </c>
      <c r="X7" s="24">
        <v>4450.37</v>
      </c>
      <c r="Y7" s="24" t="s">
        <v>102</v>
      </c>
      <c r="Z7" s="24" t="s">
        <v>102</v>
      </c>
      <c r="AA7" s="24">
        <v>101.2</v>
      </c>
      <c r="AB7" s="24">
        <v>100.01</v>
      </c>
      <c r="AC7" s="24">
        <v>98.08</v>
      </c>
      <c r="AD7" s="24" t="s">
        <v>102</v>
      </c>
      <c r="AE7" s="24" t="s">
        <v>102</v>
      </c>
      <c r="AF7" s="24">
        <v>109.58</v>
      </c>
      <c r="AG7" s="24">
        <v>109.32</v>
      </c>
      <c r="AH7" s="24">
        <v>108.33</v>
      </c>
      <c r="AI7" s="24">
        <v>106.11</v>
      </c>
      <c r="AJ7" s="24" t="s">
        <v>102</v>
      </c>
      <c r="AK7" s="24" t="s">
        <v>102</v>
      </c>
      <c r="AL7" s="24">
        <v>0</v>
      </c>
      <c r="AM7" s="24">
        <v>0</v>
      </c>
      <c r="AN7" s="24">
        <v>0</v>
      </c>
      <c r="AO7" s="24" t="s">
        <v>102</v>
      </c>
      <c r="AP7" s="24" t="s">
        <v>102</v>
      </c>
      <c r="AQ7" s="24">
        <v>5.97</v>
      </c>
      <c r="AR7" s="24">
        <v>1.54</v>
      </c>
      <c r="AS7" s="24">
        <v>1.28</v>
      </c>
      <c r="AT7" s="24">
        <v>3.15</v>
      </c>
      <c r="AU7" s="24" t="s">
        <v>102</v>
      </c>
      <c r="AV7" s="24" t="s">
        <v>102</v>
      </c>
      <c r="AW7" s="24">
        <v>21.24</v>
      </c>
      <c r="AX7" s="24">
        <v>23.36</v>
      </c>
      <c r="AY7" s="24">
        <v>27.2</v>
      </c>
      <c r="AZ7" s="24" t="s">
        <v>102</v>
      </c>
      <c r="BA7" s="24" t="s">
        <v>102</v>
      </c>
      <c r="BB7" s="24">
        <v>60.82</v>
      </c>
      <c r="BC7" s="24">
        <v>63.48</v>
      </c>
      <c r="BD7" s="24">
        <v>65.510000000000005</v>
      </c>
      <c r="BE7" s="24">
        <v>73.44</v>
      </c>
      <c r="BF7" s="24" t="s">
        <v>102</v>
      </c>
      <c r="BG7" s="24" t="s">
        <v>102</v>
      </c>
      <c r="BH7" s="24">
        <v>1145.21</v>
      </c>
      <c r="BI7" s="24">
        <v>1099.6199999999999</v>
      </c>
      <c r="BJ7" s="24">
        <v>1054.94</v>
      </c>
      <c r="BK7" s="24" t="s">
        <v>102</v>
      </c>
      <c r="BL7" s="24" t="s">
        <v>102</v>
      </c>
      <c r="BM7" s="24">
        <v>920.83</v>
      </c>
      <c r="BN7" s="24">
        <v>874.02</v>
      </c>
      <c r="BO7" s="24">
        <v>827.43</v>
      </c>
      <c r="BP7" s="24">
        <v>652.82000000000005</v>
      </c>
      <c r="BQ7" s="24" t="s">
        <v>102</v>
      </c>
      <c r="BR7" s="24" t="s">
        <v>102</v>
      </c>
      <c r="BS7" s="24">
        <v>63.2</v>
      </c>
      <c r="BT7" s="24">
        <v>70.56</v>
      </c>
      <c r="BU7" s="24">
        <v>76.48</v>
      </c>
      <c r="BV7" s="24" t="s">
        <v>102</v>
      </c>
      <c r="BW7" s="24" t="s">
        <v>102</v>
      </c>
      <c r="BX7" s="24">
        <v>99.82</v>
      </c>
      <c r="BY7" s="24">
        <v>100.32</v>
      </c>
      <c r="BZ7" s="24">
        <v>99.71</v>
      </c>
      <c r="CA7" s="24">
        <v>97.61</v>
      </c>
      <c r="CB7" s="24" t="s">
        <v>102</v>
      </c>
      <c r="CC7" s="24" t="s">
        <v>102</v>
      </c>
      <c r="CD7" s="24">
        <v>152.44999999999999</v>
      </c>
      <c r="CE7" s="24">
        <v>150.99</v>
      </c>
      <c r="CF7" s="24">
        <v>150</v>
      </c>
      <c r="CG7" s="24" t="s">
        <v>102</v>
      </c>
      <c r="CH7" s="24" t="s">
        <v>102</v>
      </c>
      <c r="CI7" s="24">
        <v>156.77000000000001</v>
      </c>
      <c r="CJ7" s="24">
        <v>157.63999999999999</v>
      </c>
      <c r="CK7" s="24">
        <v>159.59</v>
      </c>
      <c r="CL7" s="24">
        <v>138.29</v>
      </c>
      <c r="CM7" s="24" t="s">
        <v>102</v>
      </c>
      <c r="CN7" s="24" t="s">
        <v>102</v>
      </c>
      <c r="CO7" s="24" t="s">
        <v>102</v>
      </c>
      <c r="CP7" s="24" t="s">
        <v>102</v>
      </c>
      <c r="CQ7" s="24" t="s">
        <v>102</v>
      </c>
      <c r="CR7" s="24" t="s">
        <v>102</v>
      </c>
      <c r="CS7" s="24" t="s">
        <v>102</v>
      </c>
      <c r="CT7" s="24">
        <v>67</v>
      </c>
      <c r="CU7" s="24">
        <v>66.650000000000006</v>
      </c>
      <c r="CV7" s="24">
        <v>64.45</v>
      </c>
      <c r="CW7" s="24">
        <v>59.1</v>
      </c>
      <c r="CX7" s="24" t="s">
        <v>102</v>
      </c>
      <c r="CY7" s="24" t="s">
        <v>102</v>
      </c>
      <c r="CZ7" s="24">
        <v>89.21</v>
      </c>
      <c r="DA7" s="24">
        <v>88.74</v>
      </c>
      <c r="DB7" s="24">
        <v>89.97</v>
      </c>
      <c r="DC7" s="24" t="s">
        <v>102</v>
      </c>
      <c r="DD7" s="24" t="s">
        <v>102</v>
      </c>
      <c r="DE7" s="24">
        <v>94.41</v>
      </c>
      <c r="DF7" s="24">
        <v>94.43</v>
      </c>
      <c r="DG7" s="24">
        <v>94.58</v>
      </c>
      <c r="DH7" s="24">
        <v>95.82</v>
      </c>
      <c r="DI7" s="24" t="s">
        <v>102</v>
      </c>
      <c r="DJ7" s="24" t="s">
        <v>102</v>
      </c>
      <c r="DK7" s="24">
        <v>2.97</v>
      </c>
      <c r="DL7" s="24">
        <v>5.82</v>
      </c>
      <c r="DM7" s="24">
        <v>8.59</v>
      </c>
      <c r="DN7" s="24" t="s">
        <v>102</v>
      </c>
      <c r="DO7" s="24" t="s">
        <v>102</v>
      </c>
      <c r="DP7" s="24">
        <v>34.15</v>
      </c>
      <c r="DQ7" s="24">
        <v>35.53</v>
      </c>
      <c r="DR7" s="24">
        <v>37.51</v>
      </c>
      <c r="DS7" s="24">
        <v>39.74</v>
      </c>
      <c r="DT7" s="24" t="s">
        <v>102</v>
      </c>
      <c r="DU7" s="24" t="s">
        <v>102</v>
      </c>
      <c r="DV7" s="24">
        <v>0</v>
      </c>
      <c r="DW7" s="24">
        <v>0</v>
      </c>
      <c r="DX7" s="24">
        <v>0</v>
      </c>
      <c r="DY7" s="24" t="s">
        <v>102</v>
      </c>
      <c r="DZ7" s="24" t="s">
        <v>102</v>
      </c>
      <c r="EA7" s="24">
        <v>5.18</v>
      </c>
      <c r="EB7" s="24">
        <v>6.01</v>
      </c>
      <c r="EC7" s="24">
        <v>6.84</v>
      </c>
      <c r="ED7" s="24">
        <v>7.62</v>
      </c>
      <c r="EE7" s="24" t="s">
        <v>102</v>
      </c>
      <c r="EF7" s="24" t="s">
        <v>102</v>
      </c>
      <c r="EG7" s="24">
        <v>0</v>
      </c>
      <c r="EH7" s="24">
        <v>0</v>
      </c>
      <c r="EI7" s="24">
        <v>0.02</v>
      </c>
      <c r="EJ7" s="24" t="s">
        <v>102</v>
      </c>
      <c r="EK7" s="24" t="s">
        <v>102</v>
      </c>
      <c r="EL7" s="24">
        <v>0.33</v>
      </c>
      <c r="EM7" s="24">
        <v>0.22</v>
      </c>
      <c r="EN7" s="24">
        <v>0.23</v>
      </c>
      <c r="EO7" s="24">
        <v>0.23</v>
      </c>
    </row>
    <row r="8" spans="1:148" x14ac:dyDescent="0.2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5">
      <c r="B11">
        <v>4</v>
      </c>
      <c r="C11">
        <v>3</v>
      </c>
      <c r="D11">
        <v>2</v>
      </c>
      <c r="E11">
        <v>1</v>
      </c>
      <c r="F11">
        <v>0</v>
      </c>
      <c r="G11" t="s">
        <v>108</v>
      </c>
    </row>
    <row r="12" spans="1:148" x14ac:dyDescent="0.25">
      <c r="B12">
        <v>1</v>
      </c>
      <c r="C12">
        <v>1</v>
      </c>
      <c r="D12">
        <v>2</v>
      </c>
      <c r="E12">
        <v>3</v>
      </c>
      <c r="F12">
        <v>4</v>
      </c>
      <c r="G12" t="s">
        <v>109</v>
      </c>
    </row>
    <row r="13" spans="1:148" x14ac:dyDescent="0.25">
      <c r="B13" t="s">
        <v>110</v>
      </c>
      <c r="C13" t="s">
        <v>111</v>
      </c>
      <c r="D13" t="s">
        <v>112</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2024-02-22T02:09:05Z</cp:lastPrinted>
  <dcterms:created xsi:type="dcterms:W3CDTF">2023-12-12T00:47:47Z</dcterms:created>
  <dcterms:modified xsi:type="dcterms:W3CDTF">2024-02-22T02:14:22Z</dcterms:modified>
  <cp:category/>
</cp:coreProperties>
</file>