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5　蒲郡市\"/>
    </mc:Choice>
  </mc:AlternateContent>
  <xr:revisionPtr revIDLastSave="0" documentId="13_ncr:1_{3BA8C52E-076F-42BE-B577-419A6AE700EC}" xr6:coauthVersionLast="47" xr6:coauthVersionMax="47" xr10:uidLastSave="{00000000-0000-0000-0000-000000000000}"/>
  <workbookProtection workbookAlgorithmName="SHA-512" workbookHashValue="7jV8EcwNDBI+00nSZimsezRFsyH0hWs+SufMV5b9W3zJEVIj988MP3OVBWDM15jMq5JNqtQRsa1vVvvl0pzAJg==" workbookSaltValue="keR9ID4f4aOv3lALeAuS8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P10" i="4" s="1"/>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H85" i="4"/>
  <c r="F85" i="4"/>
  <c r="E85" i="4"/>
  <c r="BB10" i="4"/>
  <c r="AT10" i="4"/>
  <c r="W10" i="4"/>
  <c r="I10" i="4"/>
  <c r="B10" i="4"/>
  <c r="AT8" i="4"/>
  <c r="AL8" i="4"/>
  <c r="AD8"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<sst xmlns="http://schemas.openxmlformats.org/spreadsheetml/2006/main" count="253" uniqueCount="117">
  <si>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</si>
  <si>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</si>
  <si>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</si>
  <si>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</si>
  <si>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</si>
  <si>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</si>
  <si>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</si>
  <si>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</si>
  <si>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</si>
  <si>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</si>
  <si>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</si>
  <si>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</si>
  <si>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</si>
  <si>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</si>
  <si>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</si>
  <si>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</si>
  <si>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</si>
  <si>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</si>
  <si>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</si>
  <si>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</si>
  <si>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</si>
  <si>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</si>
  <si>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</si>
  <si>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</si>
  <si>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</si>
  <si>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</si>
  <si>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</si>
  <si>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</si>
  <si>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</si>
  <si>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</si>
  <si>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</si>
  <si>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</si>
  <si>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</si>
  <si>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</si>
  <si>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</si>
  <si>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</si>
  <si>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</si>
  <si>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</si>
  <si>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</si>
  <si>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</si>
  <si>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</si>
  <si>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</si>
  <si>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</si>
  <si>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</si>
  <si>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</si>
  <si>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</si>
  <si>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</si>
  <si>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</si>
  <si>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</si>
  <si>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</si>
  <si>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</si>
  <si>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</si>
  <si>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</si>
  <si>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</si>
  <si>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</si>
  <si>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</si>
  <si>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</si>
  <si>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</si>
  <si>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</si>
  <si>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</si>
  <si>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</si>
  <si>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</si>
  <si>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</si>
  <si>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</si>
  <si>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</si>
  <si>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</si>
  <si>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</si>
  <si>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</si>
  <si>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</si>
  <si>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</si>
  <si>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</si>
  <si>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</si>
  <si>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</si>
  <si>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</si>
  <si>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</si>
  <si>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</si>
  <si>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</si>
  <si>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</si>
  <si>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</si>
  <si>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</si>
  <si>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</si>
  <si>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</si>
  <si>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</si>
  <si>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</si>
  <si>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</si>
  <si>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</si>
  <si>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</si>
  <si>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</si>
  <si>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</si>
  <si>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</si>
  <si>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</si>
  <si>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</si>
  <si>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</si>
  <si>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</si>
  <si>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</si>
  <si>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</si>
  <si>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</si>
  <si>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</si>
  <si>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</si>
  <si>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</si>
  <si>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</si>
  <si>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</si>
  <si>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</si>
  <si>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</si>
  <si>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</si>
  <si>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</si>
  <si>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</si>
  <si>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</si>
  <si>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</si>
  <si>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</si>
  <si>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</si>
  <si>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</si>
  <si>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</si>
  <si>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</si>
  <si>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重点アクションプランによる下水道整備拡張を進めることで、供用開始区域の拡大とともに使用料収入の増加を見込んでいます。一方で人口減少等による使用料収入の減少や老朽化した施設の維持更新費用の増大が予想されます。今後は水洗化率の向上等による使用料収入の確保に努めるとともに、経費削減を図り、持続的かつ安定的な経営を目指していきます。
　下水道事業経営戦略は、平成２８年度に策定し、令和３年度に改定を行い、令和８年度に見直しを行う予定です。</t>
    <phoneticPr fontId="4"/>
  </si>
  <si>
    <r>
      <rPr>
        <sz val="11"/>
        <rFont val="ＭＳ ゴシック"/>
        <family val="3"/>
        <charset val="128"/>
      </rPr>
      <t>①有形固定資産減価償却率は、下水道拡張整備により新規の固定資産が増えてきていること及び法適用から４年しか経過していないので、減価償却累計額が毎年増加傾向であることが要因です。</t>
    </r>
    <r>
      <rPr>
        <sz val="11"/>
        <color rgb="FFFF0000"/>
        <rFont val="ＭＳ ゴシック"/>
        <family val="3"/>
        <charset val="128"/>
      </rPr>
      <t xml:space="preserve">
</t>
    </r>
    <r>
      <rPr>
        <sz val="11"/>
        <rFont val="ＭＳ ゴシック"/>
        <family val="3"/>
        <charset val="128"/>
      </rPr>
      <t>②管渠老朽化率は、公共下水道事業の事業着手が昭和４６年のため、徐々に法定耐用年数を迎える管渠が増加しており、早期にストックマネジメント計画を策定し、適正な維持管理・更新を行う必要があります。</t>
    </r>
    <r>
      <rPr>
        <sz val="11"/>
        <color rgb="FFFF0000"/>
        <rFont val="ＭＳ ゴシック"/>
        <family val="3"/>
        <charset val="128"/>
      </rPr>
      <t xml:space="preserve">
</t>
    </r>
    <r>
      <rPr>
        <sz val="11"/>
        <rFont val="ＭＳ ゴシック"/>
        <family val="3"/>
        <charset val="128"/>
      </rPr>
      <t>③管渠改善率は、重点アクションプランによる下水道整備拡張により、既設管の改良・更新よりも新設工事を重点的に行っている状況のため、管渠改善が進んでいないのが現状です。</t>
    </r>
    <rPh sb="185" eb="187">
      <t>カンキョ</t>
    </rPh>
    <rPh sb="187" eb="190">
      <t>カイゼンリツ</t>
    </rPh>
    <phoneticPr fontId="4"/>
  </si>
  <si>
    <r>
      <rPr>
        <sz val="10"/>
        <rFont val="ＭＳ ゴシック"/>
        <family val="3"/>
        <charset val="128"/>
      </rPr>
      <t>①経常収支比率のうち、経常損益は前年比で765,700千円減少しました。主な要因は、前年度の下水道浄化センターの三次処理用地として保有していた土地の売却による特別利益719,803千円の影響により、前年度比の減少が多く見受けられました。それ以外についてはおおむね横ばいとなっています。</t>
    </r>
    <r>
      <rPr>
        <sz val="10"/>
        <color rgb="FFFF0000"/>
        <rFont val="ＭＳ ゴシック"/>
        <family val="3"/>
        <charset val="128"/>
      </rPr>
      <t xml:space="preserve">
</t>
    </r>
    <r>
      <rPr>
        <sz val="10"/>
        <rFont val="ＭＳ ゴシック"/>
        <family val="3"/>
        <charset val="128"/>
      </rPr>
      <t>②累積欠損金比率は、０円のため、前年度と比較しても、横ばいとなっています。</t>
    </r>
    <r>
      <rPr>
        <sz val="10"/>
        <color rgb="FFFF0000"/>
        <rFont val="ＭＳ ゴシック"/>
        <family val="3"/>
        <charset val="128"/>
      </rPr>
      <t xml:space="preserve">
</t>
    </r>
    <r>
      <rPr>
        <sz val="10"/>
        <rFont val="ＭＳ ゴシック"/>
        <family val="3"/>
        <charset val="128"/>
      </rPr>
      <t>③流動資産は、前年度比で約１５％減少したのに対し、流動負債のうち未払金が約６０％増加したことにより流動比率が約７％減少しました。</t>
    </r>
    <r>
      <rPr>
        <sz val="10"/>
        <color rgb="FFFF0000"/>
        <rFont val="ＭＳ ゴシック"/>
        <family val="3"/>
        <charset val="128"/>
      </rPr>
      <t xml:space="preserve">
</t>
    </r>
    <r>
      <rPr>
        <sz val="10"/>
        <rFont val="ＭＳ ゴシック"/>
        <family val="3"/>
        <charset val="128"/>
      </rPr>
      <t>④企業債残高対事業規模比率は、下水道アクションプランによる管渠の新設工事増加により、企業債の新規借入れも増加していましたが、『分流式下水道等に要する経費』に対する繰出基準割合の比率が増えたことによる一般会計負担分の増加により、企業債残高対事業規模比率が例年に比べて減少しました。</t>
    </r>
    <r>
      <rPr>
        <sz val="10"/>
        <color rgb="FFFF0000"/>
        <rFont val="ＭＳ ゴシック"/>
        <family val="3"/>
        <charset val="128"/>
      </rPr>
      <t xml:space="preserve">
</t>
    </r>
    <r>
      <rPr>
        <sz val="10"/>
        <rFont val="ＭＳ ゴシック"/>
        <family val="3"/>
        <charset val="128"/>
      </rPr>
      <t>⑤経費回収率、⑥汚水処理原価は、前年度と比較してもほぼほぼ横ばいとなっています。新型コロナウイルス感染症の影響から回復基調となったが、下水道拡張整備に対して、想定よりも下水道への接続が少ないためと考えています。</t>
    </r>
    <r>
      <rPr>
        <sz val="10"/>
        <color rgb="FFFF0000"/>
        <rFont val="ＭＳ ゴシック"/>
        <family val="3"/>
        <charset val="128"/>
      </rPr>
      <t xml:space="preserve">
</t>
    </r>
    <r>
      <rPr>
        <sz val="10"/>
        <rFont val="ＭＳ ゴシック"/>
        <family val="3"/>
        <charset val="128"/>
      </rPr>
      <t>⑦施設利用率は、前年度とほぼ横ばいですが、依然として不明水削減の取組みを図る必要があります。</t>
    </r>
    <r>
      <rPr>
        <sz val="10"/>
        <color rgb="FFFF0000"/>
        <rFont val="ＭＳ ゴシック"/>
        <family val="3"/>
        <charset val="128"/>
      </rPr>
      <t xml:space="preserve">
</t>
    </r>
    <r>
      <rPr>
        <sz val="10"/>
        <rFont val="ＭＳ ゴシック"/>
        <family val="3"/>
        <charset val="128"/>
      </rPr>
      <t>⑧水洗化率は、水洗便所設置済人口が増加しているものの、処理区域面積及び処理区域内人口の増加比率の方が高くなっています。また、下水道整備拡張期間中は、すぐに下水道への接続が見込めないため、年々減少傾向であります。</t>
    </r>
    <rPh sb="1" eb="7">
      <t>ケイジョウシュウシヒリツ</t>
    </rPh>
    <rPh sb="484" eb="4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</si>
</sst>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7.0000000000000007E-2</c:v>
                </c:pt>
                <c:pt idx="2" formatCode="#,##0.00;&quot;△&quot;#,##0.00">
                  <c:v>0</c:v>
                </c:pt>
                <c:pt idx="3">
                  <c:v>0.01</c:v>
                </c:pt>
                <c:pt idx="4">
                  <c:v>0.02</c:v>
                </c:pt>
              </c:numCache>
            </c:numRef>
          </c:val>
          <c:extLst>
            <c:ext xmlns:c16="http://schemas.microsoft.com/office/drawing/2014/chart" uri="{C3380CC4-5D6E-409C-BE32-E72D297353CC}">
              <c16:uniqueId val="{00000000-9ACA-40C5-9EB9-11E670B180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9ACA-40C5-9EB9-11E670B180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89.02</c:v>
                </c:pt>
                <c:pt idx="2">
                  <c:v>106.84</c:v>
                </c:pt>
                <c:pt idx="3">
                  <c:v>100.83</c:v>
                </c:pt>
                <c:pt idx="4">
                  <c:v>98.61</c:v>
                </c:pt>
              </c:numCache>
            </c:numRef>
          </c:val>
          <c:extLst>
            <c:ext xmlns:c16="http://schemas.microsoft.com/office/drawing/2014/chart" uri="{C3380CC4-5D6E-409C-BE32-E72D297353CC}">
              <c16:uniqueId val="{00000000-5735-41BD-A0ED-965128038F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5735-41BD-A0ED-965128038F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5.21</c:v>
                </c:pt>
                <c:pt idx="2">
                  <c:v>10.06</c:v>
                </c:pt>
                <c:pt idx="3">
                  <c:v>14.15</c:v>
                </c:pt>
                <c:pt idx="4">
                  <c:v>17.59</c:v>
                </c:pt>
              </c:numCache>
            </c:numRef>
          </c:val>
          <c:extLst>
            <c:ext xmlns:c16="http://schemas.microsoft.com/office/drawing/2014/chart" uri="{C3380CC4-5D6E-409C-BE32-E72D297353CC}">
              <c16:uniqueId val="{00000000-5A0B-4C2E-A46F-73A37FCD41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5A0B-4C2E-A46F-73A37FCD41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formatCode="#,##0.00;&quot;△&quot;#,##0.00;&quot;-&quot;">
                  <c:v>0.04</c:v>
                </c:pt>
                <c:pt idx="4" formatCode="#,##0.00;&quot;△&quot;#,##0.00;&quot;-&quot;">
                  <c:v>1.8</c:v>
                </c:pt>
              </c:numCache>
            </c:numRef>
          </c:val>
          <c:extLst>
            <c:ext xmlns:c16="http://schemas.microsoft.com/office/drawing/2014/chart" uri="{C3380CC4-5D6E-409C-BE32-E72D297353CC}">
              <c16:uniqueId val="{00000000-45DB-4182-9214-D7E5FB50F2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45DB-4182-9214-D7E5FB50F2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23.95</c:v>
                </c:pt>
                <c:pt idx="2">
                  <c:v>4.7699999999999996</c:v>
                </c:pt>
                <c:pt idx="3" formatCode="#,##0.00;&quot;△&quot;#,##0.00">
                  <c:v>0</c:v>
                </c:pt>
                <c:pt idx="4" formatCode="#,##0.00;&quot;△&quot;#,##0.00">
                  <c:v>0</c:v>
                </c:pt>
              </c:numCache>
            </c:numRef>
          </c:val>
          <c:extLst>
            <c:ext xmlns:c16="http://schemas.microsoft.com/office/drawing/2014/chart" uri="{C3380CC4-5D6E-409C-BE32-E72D297353CC}">
              <c16:uniqueId val="{00000000-2746-4989-A9A8-11254460E4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2746-4989-A9A8-11254460E4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67.22</c:v>
                </c:pt>
                <c:pt idx="2">
                  <c:v>76.53</c:v>
                </c:pt>
                <c:pt idx="3">
                  <c:v>87.14</c:v>
                </c:pt>
                <c:pt idx="4">
                  <c:v>84.19</c:v>
                </c:pt>
              </c:numCache>
            </c:numRef>
          </c:val>
          <c:extLst>
            <c:ext xmlns:c16="http://schemas.microsoft.com/office/drawing/2014/chart" uri="{C3380CC4-5D6E-409C-BE32-E72D297353CC}">
              <c16:uniqueId val="{00000000-A874-47DD-9A75-90A7C544AC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A874-47DD-9A75-90A7C544AC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500.33</c:v>
                </c:pt>
                <c:pt idx="2">
                  <c:v>516.65</c:v>
                </c:pt>
                <c:pt idx="3">
                  <c:v>521.42999999999995</c:v>
                </c:pt>
                <c:pt idx="4">
                  <c:v>460.67</c:v>
                </c:pt>
              </c:numCache>
            </c:numRef>
          </c:val>
          <c:extLst>
            <c:ext xmlns:c16="http://schemas.microsoft.com/office/drawing/2014/chart" uri="{C3380CC4-5D6E-409C-BE32-E72D297353CC}">
              <c16:uniqueId val="{00000000-3928-4B0B-B223-1D164214A8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3928-4B0B-B223-1D164214A8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65.97</c:v>
                </c:pt>
                <c:pt idx="2">
                  <c:v>62.85</c:v>
                </c:pt>
                <c:pt idx="3">
                  <c:v>79.069999999999993</c:v>
                </c:pt>
                <c:pt idx="4">
                  <c:v>78.930000000000007</c:v>
                </c:pt>
              </c:numCache>
            </c:numRef>
          </c:val>
          <c:extLst>
            <c:ext xmlns:c16="http://schemas.microsoft.com/office/drawing/2014/chart" uri="{C3380CC4-5D6E-409C-BE32-E72D297353CC}">
              <c16:uniqueId val="{00000000-5ED8-40EA-AE8D-8B32732E12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5ED8-40EA-AE8D-8B32732E12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185.03</c:v>
                </c:pt>
                <c:pt idx="2">
                  <c:v>186.93</c:v>
                </c:pt>
                <c:pt idx="3">
                  <c:v>150</c:v>
                </c:pt>
                <c:pt idx="4">
                  <c:v>149.97</c:v>
                </c:pt>
              </c:numCache>
            </c:numRef>
          </c:val>
          <c:extLst>
            <c:ext xmlns:c16="http://schemas.microsoft.com/office/drawing/2014/chart" uri="{C3380CC4-5D6E-409C-BE32-E72D297353CC}">
              <c16:uniqueId val="{00000000-5B9F-472C-B508-565591EEA2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5B9F-472C-B508-565591EEA2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64.180000000000007</c:v>
                </c:pt>
                <c:pt idx="2">
                  <c:v>72.599999999999994</c:v>
                </c:pt>
                <c:pt idx="3">
                  <c:v>73.38</c:v>
                </c:pt>
                <c:pt idx="4">
                  <c:v>78.02</c:v>
                </c:pt>
              </c:numCache>
            </c:numRef>
          </c:val>
          <c:extLst>
            <c:ext xmlns:c16="http://schemas.microsoft.com/office/drawing/2014/chart" uri="{C3380CC4-5D6E-409C-BE32-E72D297353CC}">
              <c16:uniqueId val="{00000000-519F-4EA3-8F3A-1CB056CF46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519F-4EA3-8F3A-1CB056CF46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90.52</c:v>
                </c:pt>
                <c:pt idx="2">
                  <c:v>90.41</c:v>
                </c:pt>
                <c:pt idx="3">
                  <c:v>88.6</c:v>
                </c:pt>
                <c:pt idx="4">
                  <c:v>87.08</c:v>
                </c:pt>
              </c:numCache>
            </c:numRef>
          </c:val>
          <c:extLst>
            <c:ext xmlns:c16="http://schemas.microsoft.com/office/drawing/2014/chart" uri="{C3380CC4-5D6E-409C-BE32-E72D297353CC}">
              <c16:uniqueId val="{00000000-63E0-4179-91C1-81B43C3879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63E0-4179-91C1-81B43C3879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蒲郡市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78666</v>
      </c>
      <c r="AM8" s="42"/>
      <c r="AN8" s="42"/>
      <c r="AO8" s="42"/>
      <c r="AP8" s="42"/>
      <c r="AQ8" s="42"/>
      <c r="AR8" s="42"/>
      <c r="AS8" s="42"/>
      <c r="AT8" s="35">
        <f>データ!T6</f>
        <v>56.96</v>
      </c>
      <c r="AU8" s="35"/>
      <c r="AV8" s="35"/>
      <c r="AW8" s="35"/>
      <c r="AX8" s="35"/>
      <c r="AY8" s="35"/>
      <c r="AZ8" s="35"/>
      <c r="BA8" s="35"/>
      <c r="BB8" s="35">
        <f>データ!U6</f>
        <v>1381.07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70.099999999999994</v>
      </c>
      <c r="J10" s="35"/>
      <c r="K10" s="35"/>
      <c r="L10" s="35"/>
      <c r="M10" s="35"/>
      <c r="N10" s="35"/>
      <c r="O10" s="35"/>
      <c r="P10" s="35">
        <f>データ!P6</f>
        <v>72.03</v>
      </c>
      <c r="Q10" s="35"/>
      <c r="R10" s="35"/>
      <c r="S10" s="35"/>
      <c r="T10" s="35"/>
      <c r="U10" s="35"/>
      <c r="V10" s="35"/>
      <c r="W10" s="35">
        <f>データ!Q6</f>
        <v>82.04</v>
      </c>
      <c r="X10" s="35"/>
      <c r="Y10" s="35"/>
      <c r="Z10" s="35"/>
      <c r="AA10" s="35"/>
      <c r="AB10" s="35"/>
      <c r="AC10" s="35"/>
      <c r="AD10" s="42">
        <f>データ!R6</f>
        <v>2299</v>
      </c>
      <c r="AE10" s="42"/>
      <c r="AF10" s="42"/>
      <c r="AG10" s="42"/>
      <c r="AH10" s="42"/>
      <c r="AI10" s="42"/>
      <c r="AJ10" s="42"/>
      <c r="AK10" s="2"/>
      <c r="AL10" s="42">
        <f>データ!V6</f>
        <v>56499</v>
      </c>
      <c r="AM10" s="42"/>
      <c r="AN10" s="42"/>
      <c r="AO10" s="42"/>
      <c r="AP10" s="42"/>
      <c r="AQ10" s="42"/>
      <c r="AR10" s="42"/>
      <c r="AS10" s="42"/>
      <c r="AT10" s="35">
        <f>データ!W6</f>
        <v>12.62</v>
      </c>
      <c r="AU10" s="35"/>
      <c r="AV10" s="35"/>
      <c r="AW10" s="35"/>
      <c r="AX10" s="35"/>
      <c r="AY10" s="35"/>
      <c r="AZ10" s="35"/>
      <c r="BA10" s="35"/>
      <c r="BB10" s="35">
        <f>データ!X6</f>
        <v>4476.9399999999996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116</v>
      </c>
      <c r="BM16" s="87"/>
      <c r="BN16" s="87"/>
      <c r="BO16" s="87"/>
      <c r="BP16" s="87"/>
      <c r="BQ16" s="87"/>
      <c r="BR16" s="87"/>
      <c r="BS16" s="87"/>
      <c r="BT16" s="87"/>
      <c r="BU16" s="87"/>
      <c r="BV16" s="87"/>
      <c r="BW16" s="87"/>
      <c r="BX16" s="87"/>
      <c r="BY16" s="87"/>
      <c r="BZ16" s="8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BMq662d2i+usAw70OW0//g2EA37Ja0NNRIeyrmH/CZKIuSwCozR/wrtSYLmZ6vguTdQgQ+h3UjsDbc9Tl6ykw==" saltValue="n42A7kmpRr/W3tDkU6dp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232149</v>
      </c>
      <c r="D6" s="19">
        <f t="shared" si="3"/>
        <v>46</v>
      </c>
      <c r="E6" s="19">
        <f t="shared" si="3"/>
        <v>17</v>
      </c>
      <c r="F6" s="19">
        <f t="shared" si="3"/>
        <v>1</v>
      </c>
      <c r="G6" s="19">
        <f t="shared" si="3"/>
        <v>0</v>
      </c>
      <c r="H6" s="19" t="str">
        <f t="shared" si="3"/>
        <v>愛知県　蒲郡市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70.099999999999994</v>
      </c>
      <c r="P6" s="20">
        <f t="shared" si="3"/>
        <v>72.03</v>
      </c>
      <c r="Q6" s="20">
        <f t="shared" si="3"/>
        <v>82.04</v>
      </c>
      <c r="R6" s="20">
        <f t="shared" si="3"/>
        <v>2299</v>
      </c>
      <c r="S6" s="20">
        <f t="shared" si="3"/>
        <v>78666</v>
      </c>
      <c r="T6" s="20">
        <f t="shared" si="3"/>
        <v>56.96</v>
      </c>
      <c r="U6" s="20">
        <f t="shared" si="3"/>
        <v>1381.07</v>
      </c>
      <c r="V6" s="20">
        <f t="shared" si="3"/>
        <v>56499</v>
      </c>
      <c r="W6" s="20">
        <f t="shared" si="3"/>
        <v>12.62</v>
      </c>
      <c r="X6" s="20">
        <f t="shared" si="3"/>
        <v>4476.9399999999996</v>
      </c>
      <c r="Y6" s="21" t="str">
        <f>IF(Y7="",NA(),Y7)</f>
        <v>-</v>
      </c>
      <c r="Z6" s="21">
        <f t="shared" ref="Z6:AH6" si="4">IF(Z7="",NA(),Z7)</f>
        <v>89.02</v>
      </c>
      <c r="AA6" s="21">
        <f t="shared" si="4"/>
        <v>106.84</v>
      </c>
      <c r="AB6" s="21">
        <f t="shared" si="4"/>
        <v>100.83</v>
      </c>
      <c r="AC6" s="21">
        <f t="shared" si="4"/>
        <v>98.61</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1">
        <f t="shared" ref="AK6:AS6" si="5">IF(AK7="",NA(),AK7)</f>
        <v>23.95</v>
      </c>
      <c r="AL6" s="21">
        <f t="shared" si="5"/>
        <v>4.7699999999999996</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67.22</v>
      </c>
      <c r="AW6" s="21">
        <f t="shared" si="6"/>
        <v>76.53</v>
      </c>
      <c r="AX6" s="21">
        <f t="shared" si="6"/>
        <v>87.14</v>
      </c>
      <c r="AY6" s="21">
        <f t="shared" si="6"/>
        <v>84.19</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500.33</v>
      </c>
      <c r="BH6" s="21">
        <f t="shared" si="7"/>
        <v>516.65</v>
      </c>
      <c r="BI6" s="21">
        <f t="shared" si="7"/>
        <v>521.42999999999995</v>
      </c>
      <c r="BJ6" s="21">
        <f t="shared" si="7"/>
        <v>460.67</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65.97</v>
      </c>
      <c r="BS6" s="21">
        <f t="shared" si="8"/>
        <v>62.85</v>
      </c>
      <c r="BT6" s="21">
        <f t="shared" si="8"/>
        <v>79.069999999999993</v>
      </c>
      <c r="BU6" s="21">
        <f t="shared" si="8"/>
        <v>78.930000000000007</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185.03</v>
      </c>
      <c r="CD6" s="21">
        <f t="shared" si="9"/>
        <v>186.93</v>
      </c>
      <c r="CE6" s="21">
        <f t="shared" si="9"/>
        <v>150</v>
      </c>
      <c r="CF6" s="21">
        <f t="shared" si="9"/>
        <v>149.97</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f t="shared" ref="CN6:CV6" si="10">IF(CN7="",NA(),CN7)</f>
        <v>64.180000000000007</v>
      </c>
      <c r="CO6" s="21">
        <f t="shared" si="10"/>
        <v>72.599999999999994</v>
      </c>
      <c r="CP6" s="21">
        <f t="shared" si="10"/>
        <v>73.38</v>
      </c>
      <c r="CQ6" s="21">
        <f t="shared" si="10"/>
        <v>78.02</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90.52</v>
      </c>
      <c r="CZ6" s="21">
        <f t="shared" si="11"/>
        <v>90.41</v>
      </c>
      <c r="DA6" s="21">
        <f t="shared" si="11"/>
        <v>88.6</v>
      </c>
      <c r="DB6" s="21">
        <f t="shared" si="11"/>
        <v>87.08</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5.21</v>
      </c>
      <c r="DK6" s="21">
        <f t="shared" si="12"/>
        <v>10.06</v>
      </c>
      <c r="DL6" s="21">
        <f t="shared" si="12"/>
        <v>14.15</v>
      </c>
      <c r="DM6" s="21">
        <f t="shared" si="12"/>
        <v>17.59</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1">
        <f t="shared" si="13"/>
        <v>0.04</v>
      </c>
      <c r="DX6" s="21">
        <f t="shared" si="13"/>
        <v>1.8</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1">
        <f t="shared" ref="EF6:EN6" si="14">IF(EF7="",NA(),EF7)</f>
        <v>7.0000000000000007E-2</v>
      </c>
      <c r="EG6" s="20">
        <f t="shared" si="14"/>
        <v>0</v>
      </c>
      <c r="EH6" s="21">
        <f t="shared" si="14"/>
        <v>0.01</v>
      </c>
      <c r="EI6" s="21">
        <f t="shared" si="14"/>
        <v>0.02</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25">
      <c r="A7" s="14"/>
      <c r="B7" s="23">
        <v>2022</v>
      </c>
      <c r="C7" s="23">
        <v>232149</v>
      </c>
      <c r="D7" s="23">
        <v>46</v>
      </c>
      <c r="E7" s="23">
        <v>17</v>
      </c>
      <c r="F7" s="23">
        <v>1</v>
      </c>
      <c r="G7" s="23">
        <v>0</v>
      </c>
      <c r="H7" s="23" t="s">
        <v>95</v>
      </c>
      <c r="I7" s="23" t="s">
        <v>96</v>
      </c>
      <c r="J7" s="23" t="s">
        <v>97</v>
      </c>
      <c r="K7" s="23" t="s">
        <v>98</v>
      </c>
      <c r="L7" s="23" t="s">
        <v>99</v>
      </c>
      <c r="M7" s="23" t="s">
        <v>100</v>
      </c>
      <c r="N7" s="24" t="s">
        <v>101</v>
      </c>
      <c r="O7" s="24">
        <v>70.099999999999994</v>
      </c>
      <c r="P7" s="24">
        <v>72.03</v>
      </c>
      <c r="Q7" s="24">
        <v>82.04</v>
      </c>
      <c r="R7" s="24">
        <v>2299</v>
      </c>
      <c r="S7" s="24">
        <v>78666</v>
      </c>
      <c r="T7" s="24">
        <v>56.96</v>
      </c>
      <c r="U7" s="24">
        <v>1381.07</v>
      </c>
      <c r="V7" s="24">
        <v>56499</v>
      </c>
      <c r="W7" s="24">
        <v>12.62</v>
      </c>
      <c r="X7" s="24">
        <v>4476.9399999999996</v>
      </c>
      <c r="Y7" s="24" t="s">
        <v>101</v>
      </c>
      <c r="Z7" s="24">
        <v>89.02</v>
      </c>
      <c r="AA7" s="24">
        <v>106.84</v>
      </c>
      <c r="AB7" s="24">
        <v>100.83</v>
      </c>
      <c r="AC7" s="24">
        <v>98.61</v>
      </c>
      <c r="AD7" s="24" t="s">
        <v>101</v>
      </c>
      <c r="AE7" s="24">
        <v>106.99</v>
      </c>
      <c r="AF7" s="24">
        <v>107.85</v>
      </c>
      <c r="AG7" s="24">
        <v>108.04</v>
      </c>
      <c r="AH7" s="24">
        <v>107.49</v>
      </c>
      <c r="AI7" s="24">
        <v>106.11</v>
      </c>
      <c r="AJ7" s="24" t="s">
        <v>101</v>
      </c>
      <c r="AK7" s="24">
        <v>23.95</v>
      </c>
      <c r="AL7" s="24">
        <v>4.7699999999999996</v>
      </c>
      <c r="AM7" s="24">
        <v>0</v>
      </c>
      <c r="AN7" s="24">
        <v>0</v>
      </c>
      <c r="AO7" s="24" t="s">
        <v>101</v>
      </c>
      <c r="AP7" s="24">
        <v>7.42</v>
      </c>
      <c r="AQ7" s="24">
        <v>4.72</v>
      </c>
      <c r="AR7" s="24">
        <v>4.49</v>
      </c>
      <c r="AS7" s="24">
        <v>5.41</v>
      </c>
      <c r="AT7" s="24">
        <v>3.15</v>
      </c>
      <c r="AU7" s="24" t="s">
        <v>101</v>
      </c>
      <c r="AV7" s="24">
        <v>67.22</v>
      </c>
      <c r="AW7" s="24">
        <v>76.53</v>
      </c>
      <c r="AX7" s="24">
        <v>87.14</v>
      </c>
      <c r="AY7" s="24">
        <v>84.19</v>
      </c>
      <c r="AZ7" s="24" t="s">
        <v>101</v>
      </c>
      <c r="BA7" s="24">
        <v>68.180000000000007</v>
      </c>
      <c r="BB7" s="24">
        <v>67.930000000000007</v>
      </c>
      <c r="BC7" s="24">
        <v>68.53</v>
      </c>
      <c r="BD7" s="24">
        <v>69.180000000000007</v>
      </c>
      <c r="BE7" s="24">
        <v>73.44</v>
      </c>
      <c r="BF7" s="24" t="s">
        <v>101</v>
      </c>
      <c r="BG7" s="24">
        <v>500.33</v>
      </c>
      <c r="BH7" s="24">
        <v>516.65</v>
      </c>
      <c r="BI7" s="24">
        <v>521.42999999999995</v>
      </c>
      <c r="BJ7" s="24">
        <v>460.67</v>
      </c>
      <c r="BK7" s="24" t="s">
        <v>101</v>
      </c>
      <c r="BL7" s="24">
        <v>847.44</v>
      </c>
      <c r="BM7" s="24">
        <v>857.88</v>
      </c>
      <c r="BN7" s="24">
        <v>825.1</v>
      </c>
      <c r="BO7" s="24">
        <v>789.87</v>
      </c>
      <c r="BP7" s="24">
        <v>652.82000000000005</v>
      </c>
      <c r="BQ7" s="24" t="s">
        <v>101</v>
      </c>
      <c r="BR7" s="24">
        <v>65.97</v>
      </c>
      <c r="BS7" s="24">
        <v>62.85</v>
      </c>
      <c r="BT7" s="24">
        <v>79.069999999999993</v>
      </c>
      <c r="BU7" s="24">
        <v>78.930000000000007</v>
      </c>
      <c r="BV7" s="24" t="s">
        <v>101</v>
      </c>
      <c r="BW7" s="24">
        <v>94.69</v>
      </c>
      <c r="BX7" s="24">
        <v>94.97</v>
      </c>
      <c r="BY7" s="24">
        <v>97.07</v>
      </c>
      <c r="BZ7" s="24">
        <v>98.06</v>
      </c>
      <c r="CA7" s="24">
        <v>97.61</v>
      </c>
      <c r="CB7" s="24" t="s">
        <v>101</v>
      </c>
      <c r="CC7" s="24">
        <v>185.03</v>
      </c>
      <c r="CD7" s="24">
        <v>186.93</v>
      </c>
      <c r="CE7" s="24">
        <v>150</v>
      </c>
      <c r="CF7" s="24">
        <v>149.97</v>
      </c>
      <c r="CG7" s="24" t="s">
        <v>101</v>
      </c>
      <c r="CH7" s="24">
        <v>159.78</v>
      </c>
      <c r="CI7" s="24">
        <v>159.49</v>
      </c>
      <c r="CJ7" s="24">
        <v>157.81</v>
      </c>
      <c r="CK7" s="24">
        <v>157.37</v>
      </c>
      <c r="CL7" s="24">
        <v>138.29</v>
      </c>
      <c r="CM7" s="24" t="s">
        <v>101</v>
      </c>
      <c r="CN7" s="24">
        <v>64.180000000000007</v>
      </c>
      <c r="CO7" s="24">
        <v>72.599999999999994</v>
      </c>
      <c r="CP7" s="24">
        <v>73.38</v>
      </c>
      <c r="CQ7" s="24">
        <v>78.02</v>
      </c>
      <c r="CR7" s="24" t="s">
        <v>101</v>
      </c>
      <c r="CS7" s="24">
        <v>68.31</v>
      </c>
      <c r="CT7" s="24">
        <v>65.28</v>
      </c>
      <c r="CU7" s="24">
        <v>64.92</v>
      </c>
      <c r="CV7" s="24">
        <v>64.14</v>
      </c>
      <c r="CW7" s="24">
        <v>59.1</v>
      </c>
      <c r="CX7" s="24" t="s">
        <v>101</v>
      </c>
      <c r="CY7" s="24">
        <v>90.52</v>
      </c>
      <c r="CZ7" s="24">
        <v>90.41</v>
      </c>
      <c r="DA7" s="24">
        <v>88.6</v>
      </c>
      <c r="DB7" s="24">
        <v>87.08</v>
      </c>
      <c r="DC7" s="24" t="s">
        <v>101</v>
      </c>
      <c r="DD7" s="24">
        <v>92.62</v>
      </c>
      <c r="DE7" s="24">
        <v>92.72</v>
      </c>
      <c r="DF7" s="24">
        <v>92.88</v>
      </c>
      <c r="DG7" s="24">
        <v>92.9</v>
      </c>
      <c r="DH7" s="24">
        <v>95.82</v>
      </c>
      <c r="DI7" s="24" t="s">
        <v>101</v>
      </c>
      <c r="DJ7" s="24">
        <v>5.21</v>
      </c>
      <c r="DK7" s="24">
        <v>10.06</v>
      </c>
      <c r="DL7" s="24">
        <v>14.15</v>
      </c>
      <c r="DM7" s="24">
        <v>17.59</v>
      </c>
      <c r="DN7" s="24" t="s">
        <v>101</v>
      </c>
      <c r="DO7" s="24">
        <v>26.36</v>
      </c>
      <c r="DP7" s="24">
        <v>23.79</v>
      </c>
      <c r="DQ7" s="24">
        <v>25.66</v>
      </c>
      <c r="DR7" s="24">
        <v>27.46</v>
      </c>
      <c r="DS7" s="24">
        <v>39.74</v>
      </c>
      <c r="DT7" s="24" t="s">
        <v>101</v>
      </c>
      <c r="DU7" s="24">
        <v>0</v>
      </c>
      <c r="DV7" s="24">
        <v>0</v>
      </c>
      <c r="DW7" s="24">
        <v>0.04</v>
      </c>
      <c r="DX7" s="24">
        <v>1.8</v>
      </c>
      <c r="DY7" s="24" t="s">
        <v>101</v>
      </c>
      <c r="DZ7" s="24">
        <v>1.43</v>
      </c>
      <c r="EA7" s="24">
        <v>1.22</v>
      </c>
      <c r="EB7" s="24">
        <v>1.61</v>
      </c>
      <c r="EC7" s="24">
        <v>2.08</v>
      </c>
      <c r="ED7" s="24">
        <v>7.62</v>
      </c>
      <c r="EE7" s="24" t="s">
        <v>101</v>
      </c>
      <c r="EF7" s="24">
        <v>7.0000000000000007E-2</v>
      </c>
      <c r="EG7" s="24">
        <v>0</v>
      </c>
      <c r="EH7" s="24">
        <v>0.01</v>
      </c>
      <c r="EI7" s="24">
        <v>0.02</v>
      </c>
      <c r="EJ7" s="24" t="s">
        <v>101</v>
      </c>
      <c r="EK7" s="24">
        <v>0.09</v>
      </c>
      <c r="EL7" s="24">
        <v>0.09</v>
      </c>
      <c r="EM7" s="24">
        <v>0.17</v>
      </c>
      <c r="EN7" s="24">
        <v>0.13</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2024-02-25T23:52:39Z</cp:lastPrinted>
  <dcterms:created xsi:type="dcterms:W3CDTF">2023-12-12T00:47:47Z</dcterms:created>
  <dcterms:modified xsi:type="dcterms:W3CDTF">2024-02-25T23:55:07Z</dcterms:modified>
  <cp:category/>
</cp:coreProperties>
</file>