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329A0534-4793-4E06-97E3-ADB0D9C80371}" xr6:coauthVersionLast="47" xr6:coauthVersionMax="47" xr10:uidLastSave="{00000000-0000-0000-0000-000000000000}"/>
  <workbookProtection workbookAlgorithmName="SHA-512" workbookHashValue="qc0Mv1sgsbL1d7F6YnLuauIA17QjDjJhya39QxeXmXtrRHYttkhlYvTjSfaBMSdLbWqwibV6ajnmyZgR4Wh0zw==" workbookSaltValue="/eZVkGkUlIiSDQH5lrC7A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FC7" i="5"/>
  <c r="FB7" i="5"/>
  <c r="LK79" i="4" s="1"/>
  <c r="FA7" i="5"/>
  <c r="EZ7" i="5"/>
  <c r="KG79" i="4" s="1"/>
  <c r="EX7" i="5"/>
  <c r="EW7" i="5"/>
  <c r="EV7" i="5"/>
  <c r="EU7" i="5"/>
  <c r="HI80" i="4" s="1"/>
  <c r="ET7" i="5"/>
  <c r="GT80" i="4" s="1"/>
  <c r="ES7" i="5"/>
  <c r="JB79" i="4" s="1"/>
  <c r="ER7" i="5"/>
  <c r="EQ7" i="5"/>
  <c r="EP7" i="5"/>
  <c r="EO7" i="5"/>
  <c r="EM7" i="5"/>
  <c r="EL7" i="5"/>
  <c r="EK7" i="5"/>
  <c r="EJ7" i="5"/>
  <c r="EI7" i="5"/>
  <c r="EH7" i="5"/>
  <c r="FO79" i="4" s="1"/>
  <c r="EG7" i="5"/>
  <c r="EF7" i="5"/>
  <c r="EE7" i="5"/>
  <c r="ED7" i="5"/>
  <c r="DG79" i="4" s="1"/>
  <c r="EB7" i="5"/>
  <c r="EA7" i="5"/>
  <c r="BI80" i="4" s="1"/>
  <c r="DZ7" i="5"/>
  <c r="DY7" i="5"/>
  <c r="AE80" i="4" s="1"/>
  <c r="DX7" i="5"/>
  <c r="DW7" i="5"/>
  <c r="DV7" i="5"/>
  <c r="DU7" i="5"/>
  <c r="DT7" i="5"/>
  <c r="AE79" i="4" s="1"/>
  <c r="DS7" i="5"/>
  <c r="DQ7" i="5"/>
  <c r="DP7" i="5"/>
  <c r="LY56" i="4" s="1"/>
  <c r="DO7" i="5"/>
  <c r="DN7" i="5"/>
  <c r="DM7" i="5"/>
  <c r="DL7" i="5"/>
  <c r="DK7" i="5"/>
  <c r="DJ7" i="5"/>
  <c r="LJ55" i="4" s="1"/>
  <c r="DI7" i="5"/>
  <c r="DH7" i="5"/>
  <c r="KF55" i="4" s="1"/>
  <c r="DF7" i="5"/>
  <c r="DE7" i="5"/>
  <c r="DD7" i="5"/>
  <c r="DC7" i="5"/>
  <c r="HG56" i="4" s="1"/>
  <c r="DB7" i="5"/>
  <c r="GR56" i="4" s="1"/>
  <c r="DA7" i="5"/>
  <c r="IZ55" i="4" s="1"/>
  <c r="CZ7" i="5"/>
  <c r="CY7" i="5"/>
  <c r="CX7" i="5"/>
  <c r="CW7" i="5"/>
  <c r="CU7" i="5"/>
  <c r="CT7" i="5"/>
  <c r="CS7" i="5"/>
  <c r="CR7" i="5"/>
  <c r="CQ7" i="5"/>
  <c r="CP7" i="5"/>
  <c r="FL55" i="4" s="1"/>
  <c r="CO7" i="5"/>
  <c r="CN7" i="5"/>
  <c r="CM7" i="5"/>
  <c r="CL7" i="5"/>
  <c r="DD55" i="4" s="1"/>
  <c r="CJ7" i="5"/>
  <c r="CI7" i="5"/>
  <c r="BI56" i="4" s="1"/>
  <c r="CH7" i="5"/>
  <c r="CG7" i="5"/>
  <c r="AE56" i="4" s="1"/>
  <c r="CF7" i="5"/>
  <c r="CE7" i="5"/>
  <c r="CD7" i="5"/>
  <c r="CC7" i="5"/>
  <c r="CB7" i="5"/>
  <c r="AE55" i="4" s="1"/>
  <c r="CA7" i="5"/>
  <c r="BY7" i="5"/>
  <c r="BX7" i="5"/>
  <c r="LY34" i="4" s="1"/>
  <c r="BW7" i="5"/>
  <c r="BV7" i="5"/>
  <c r="BU7" i="5"/>
  <c r="BT7" i="5"/>
  <c r="BS7" i="5"/>
  <c r="BR7" i="5"/>
  <c r="LJ33" i="4" s="1"/>
  <c r="BQ7" i="5"/>
  <c r="BP7" i="5"/>
  <c r="KF33" i="4" s="1"/>
  <c r="BN7" i="5"/>
  <c r="BM7" i="5"/>
  <c r="BL7" i="5"/>
  <c r="BK7" i="5"/>
  <c r="HG34" i="4" s="1"/>
  <c r="BJ7" i="5"/>
  <c r="GR34" i="4" s="1"/>
  <c r="BI7" i="5"/>
  <c r="IZ33" i="4" s="1"/>
  <c r="BH7" i="5"/>
  <c r="BG7" i="5"/>
  <c r="BF7" i="5"/>
  <c r="BE7" i="5"/>
  <c r="BC7" i="5"/>
  <c r="BB7" i="5"/>
  <c r="BA7" i="5"/>
  <c r="AZ7" i="5"/>
  <c r="AY7" i="5"/>
  <c r="AX7" i="5"/>
  <c r="FL33" i="4" s="1"/>
  <c r="AW7" i="5"/>
  <c r="AV7" i="5"/>
  <c r="AU7" i="5"/>
  <c r="AT7" i="5"/>
  <c r="DD33" i="4" s="1"/>
  <c r="AR7" i="5"/>
  <c r="AQ7" i="5"/>
  <c r="BI34" i="4" s="1"/>
  <c r="AP7" i="5"/>
  <c r="AO7" i="5"/>
  <c r="AE34" i="4" s="1"/>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Y6" i="5"/>
  <c r="X6" i="5"/>
  <c r="W6" i="5"/>
  <c r="V6" i="5"/>
  <c r="AU12" i="4" s="1"/>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F90" i="4"/>
  <c r="D90" i="4"/>
  <c r="C90" i="4"/>
  <c r="MO80" i="4"/>
  <c r="LK80" i="4"/>
  <c r="KV80" i="4"/>
  <c r="KG80" i="4"/>
  <c r="JB80" i="4"/>
  <c r="IM80" i="4"/>
  <c r="HX80" i="4"/>
  <c r="FO80" i="4"/>
  <c r="EZ80" i="4"/>
  <c r="EK80" i="4"/>
  <c r="DV80" i="4"/>
  <c r="DG80" i="4"/>
  <c r="BX80" i="4"/>
  <c r="AT80" i="4"/>
  <c r="P80" i="4"/>
  <c r="MO79" i="4"/>
  <c r="LZ79" i="4"/>
  <c r="KV79" i="4"/>
  <c r="IM79" i="4"/>
  <c r="HX79" i="4"/>
  <c r="HI79" i="4"/>
  <c r="GT79" i="4"/>
  <c r="EZ79" i="4"/>
  <c r="EK79" i="4"/>
  <c r="DV79" i="4"/>
  <c r="BX79" i="4"/>
  <c r="BI79" i="4"/>
  <c r="AT79" i="4"/>
  <c r="P79" i="4"/>
  <c r="MN56" i="4"/>
  <c r="LJ56" i="4"/>
  <c r="KU56" i="4"/>
  <c r="KF56" i="4"/>
  <c r="IZ56" i="4"/>
  <c r="IK56" i="4"/>
  <c r="HV56" i="4"/>
  <c r="FL56" i="4"/>
  <c r="EW56" i="4"/>
  <c r="EH56" i="4"/>
  <c r="DS56" i="4"/>
  <c r="DD56" i="4"/>
  <c r="BX56" i="4"/>
  <c r="AT56" i="4"/>
  <c r="P56" i="4"/>
  <c r="MN55" i="4"/>
  <c r="LY55" i="4"/>
  <c r="KU55" i="4"/>
  <c r="IK55" i="4"/>
  <c r="HV55" i="4"/>
  <c r="HG55" i="4"/>
  <c r="GR55" i="4"/>
  <c r="EW55" i="4"/>
  <c r="EH55" i="4"/>
  <c r="DS55" i="4"/>
  <c r="BX55" i="4"/>
  <c r="BI55" i="4"/>
  <c r="AT55" i="4"/>
  <c r="P55" i="4"/>
  <c r="MN34" i="4"/>
  <c r="LJ34" i="4"/>
  <c r="KU34" i="4"/>
  <c r="KF34" i="4"/>
  <c r="IZ34" i="4"/>
  <c r="IK34" i="4"/>
  <c r="HV34" i="4"/>
  <c r="FL34" i="4"/>
  <c r="EW34" i="4"/>
  <c r="EH34" i="4"/>
  <c r="DS34" i="4"/>
  <c r="DD34" i="4"/>
  <c r="BX34" i="4"/>
  <c r="AT34" i="4"/>
  <c r="P34" i="4"/>
  <c r="MN33" i="4"/>
  <c r="LY33" i="4"/>
  <c r="KU33" i="4"/>
  <c r="IK33" i="4"/>
  <c r="HV33" i="4"/>
  <c r="HG33" i="4"/>
  <c r="GR33" i="4"/>
  <c r="EW33" i="4"/>
  <c r="EH33" i="4"/>
  <c r="DS33" i="4"/>
  <c r="BX33" i="4"/>
  <c r="BI33" i="4"/>
  <c r="AT33" i="4"/>
  <c r="P33" i="4"/>
  <c r="LP12" i="4"/>
  <c r="JW12" i="4"/>
  <c r="ID12" i="4"/>
  <c r="FZ12" i="4"/>
  <c r="EG12" i="4"/>
  <c r="CN12" i="4"/>
  <c r="B12" i="4"/>
  <c r="FZ10" i="4"/>
  <c r="CN10" i="4"/>
  <c r="AU10" i="4"/>
  <c r="B10" i="4"/>
  <c r="LP8" i="4"/>
  <c r="ID8" i="4"/>
  <c r="FZ8" i="4"/>
  <c r="EG8" i="4"/>
  <c r="CN8" i="4"/>
  <c r="AU8" i="4"/>
  <c r="B8" i="4"/>
  <c r="B6" i="4"/>
  <c r="JB78" i="4" l="1"/>
  <c r="FO78" i="4"/>
  <c r="FL54" i="4"/>
  <c r="FL32" i="4"/>
  <c r="BX78" i="4"/>
  <c r="BX54" i="4"/>
  <c r="BX32" i="4"/>
  <c r="MO78" i="4"/>
  <c r="MN54" i="4"/>
  <c r="MN32" i="4"/>
  <c r="IZ54" i="4"/>
  <c r="IZ32" i="4"/>
  <c r="C11" i="5"/>
  <c r="D11" i="5"/>
  <c r="E11" i="5"/>
  <c r="B11" i="5"/>
  <c r="GT78" i="4" l="1"/>
  <c r="GR54" i="4"/>
  <c r="DG78" i="4"/>
  <c r="DD54" i="4"/>
  <c r="DD32" i="4"/>
  <c r="P78" i="4"/>
  <c r="P54" i="4"/>
  <c r="P32" i="4"/>
  <c r="GR32" i="4"/>
  <c r="KG78" i="4"/>
  <c r="KF54" i="4"/>
  <c r="KF32" i="4"/>
  <c r="LZ78" i="4"/>
  <c r="IM78" i="4"/>
  <c r="IK54" i="4"/>
  <c r="IK32" i="4"/>
  <c r="LY32" i="4"/>
  <c r="EZ78" i="4"/>
  <c r="EW54" i="4"/>
  <c r="EW32" i="4"/>
  <c r="BI78" i="4"/>
  <c r="BI54" i="4"/>
  <c r="BI32" i="4"/>
  <c r="LY54" i="4"/>
  <c r="AT78" i="4"/>
  <c r="LK78" i="4"/>
  <c r="LJ54" i="4"/>
  <c r="LJ32" i="4"/>
  <c r="HX78" i="4"/>
  <c r="HV54" i="4"/>
  <c r="HV32" i="4"/>
  <c r="AT54" i="4"/>
  <c r="AT32" i="4"/>
  <c r="EK78" i="4"/>
  <c r="EH54" i="4"/>
  <c r="EH32"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<sst xmlns="http://schemas.openxmlformats.org/spreadsheetml/2006/main" count="342" uniqueCount="189">
  <si>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</si>
  <si>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</si>
  <si>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</si>
  <si>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</si>
  <si>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</si>
  <si>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</si>
  <si>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</si>
  <si>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</si>
  <si>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</si>
  <si>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</si>
  <si>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</si>
  <si>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</si>
  <si>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</si>
  <si>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</si>
  <si>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</si>
  <si>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</si>
  <si>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</si>
  <si>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</si>
  <si>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</si>
  <si>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</si>
  <si>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</si>
  <si>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</si>
  <si>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</si>
  <si>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</si>
  <si>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</si>
  <si>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</si>
  <si>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</si>
  <si>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</si>
  <si>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</si>
  <si>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</si>
  <si>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</si>
  <si>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</si>
  <si>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</si>
  <si>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</si>
  <si>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</si>
  <si>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</si>
  <si>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</si>
  <si>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</si>
  <si>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</si>
  <si>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</si>
  <si>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</si>
  <si>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</si>
  <si>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</si>
  <si>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</si>
  <si>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</si>
  <si>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</si>
  <si>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</si>
  <si>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</si>
  <si>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</si>
  <si>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</si>
  <si>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</si>
  <si>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</si>
  <si>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</si>
  <si>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</si>
  <si>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</si>
  <si>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</si>
  <si>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</si>
  <si>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</si>
  <si>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</si>
  <si>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</si>
  <si>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</si>
  <si>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</si>
  <si>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</si>
  <si>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</si>
  <si>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</si>
  <si>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</si>
  <si>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</si>
  <si>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</si>
  <si>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</si>
  <si>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</si>
  <si>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</si>
  <si>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</si>
  <si>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</si>
  <si>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</si>
  <si>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</si>
  <si>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</si>
  <si>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</si>
  <si>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</si>
  <si>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</si>
  <si>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</si>
  <si>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</si>
  <si>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</si>
  <si>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</si>
  <si>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</si>
  <si>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</si>
  <si>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</si>
  <si>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</si>
  <si>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</si>
  <si>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</si>
  <si>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</si>
  <si>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</si>
  <si>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</si>
  <si>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</si>
  <si>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</si>
  <si>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</si>
  <si>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</si>
  <si>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</si>
  <si>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</si>
  <si>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</si>
  <si>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</si>
  <si>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</si>
  <si>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</si>
  <si>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</si>
  <si>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</si>
  <si>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</si>
  <si>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</si>
  <si>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</si>
  <si>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</si>
  <si>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</si>
  <si>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</si>
  <si>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</si>
  <si>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</si>
  <si>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</si>
  <si>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</si>
  <si>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</si>
  <si>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</si>
  <si>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</si>
  <si>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</si>
  <si>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</si>
  <si>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</si>
  <si>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</si>
  <si>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</si>
  <si>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</si>
  <si>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</si>
  <si>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</si>
  <si>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</si>
  <si>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</si>
  <si>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</si>
  <si>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</si>
  <si>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</si>
  <si>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</si>
  <si>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</si>
  <si>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</si>
  <si>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</si>
  <si>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</si>
  <si>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</si>
  <si>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</si>
  <si>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</si>
  <si>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</si>
  <si>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</si>
  <si>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</si>
  <si>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</si>
  <si>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</si>
  <si>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</si>
  <si>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</si>
  <si>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</si>
  <si>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</si>
  <si>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</si>
  <si>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</si>
  <si>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</si>
  <si>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</si>
  <si>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</si>
  <si>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</si>
  <si>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</si>
  <si>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</si>
  <si>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</si>
  <si>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</si>
  <si>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</si>
  <si>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</si>
  <si>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</si>
  <si>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</si>
  <si>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</si>
  <si>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</si>
  <si>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</si>
  <si>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</si>
  <si>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</si>
  <si>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愛知県</t>
  </si>
  <si>
    <t>常滑市</t>
  </si>
  <si>
    <t>常滑市民病院</t>
  </si>
  <si>
    <t>条例全部</t>
  </si>
  <si>
    <t>病院事業</t>
  </si>
  <si>
    <t>一般病院</t>
  </si>
  <si>
    <t>200床以上～300床未満</t>
  </si>
  <si>
    <t>自治体職員</t>
  </si>
  <si>
    <t>直営</t>
  </si>
  <si>
    <t>対象</t>
  </si>
  <si>
    <t>ド 透 訓 ガ</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</si>
  <si>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</si>
  <si>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</si>
  <si>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</si>
  <si>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</si>
  <si>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</si>
  <si>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</si>
  <si>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</si>
  <si>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</si>
  <si>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常滑市唯一の入院施設を持つ病院として急性期患者に対応するため、急性期医療の提供を続けながら、回復期リハ、地域包括ケア病棟を持つケアミックス型の病院である。平成29年度からは病院事業として訪問看護ステーションを運営しており、病院から在宅へスムーズに移行できるよう、地域包括ケアシステムの中核としての役割を果たしている。
　また、国内４番目となる特定感染症指定医療機関の指定を受け、未知の感染症の蔓延を水際で防ぐ役割を担い、検疫所及び警察との連携のもと受け入れ可能な準備が整っている。
　流行が続く新型コロナウイルス感染症患者への対応では「新型コロナウイルス感染症重点医療機関」として、知多半島医療圏内の中等症者を中心とする多数の陽性患者を積極的に受け入れてきた。
　経営の成長戦略の柱である婦人科については、6月に「婦人科ウィメンズセンター」をオープンし、これに合わせて婦人科医師を2名から4名に増員した。また、手術支援ロボット「ダビンチ」の導入や、地域の公立病院で唯一実施している不妊治療の保険適用が追い風となり、当院経営をけん引する診療科への一つとなっている。
</t>
    <rPh sb="1" eb="2">
      <t>トウ</t>
    </rPh>
    <rPh sb="51" eb="53">
      <t>カイフク</t>
    </rPh>
    <rPh sb="53" eb="54">
      <t>キ</t>
    </rPh>
    <rPh sb="57" eb="59">
      <t>チイキ</t>
    </rPh>
    <rPh sb="59" eb="61">
      <t>ホウカツ</t>
    </rPh>
    <rPh sb="63" eb="65">
      <t>ビョウトウ</t>
    </rPh>
    <rPh sb="66" eb="67">
      <t>モ</t>
    </rPh>
    <rPh sb="74" eb="75">
      <t>ガタ</t>
    </rPh>
    <rPh sb="76" eb="78">
      <t>ビョウイン</t>
    </rPh>
    <rPh sb="247" eb="249">
      <t>リュウコウ</t>
    </rPh>
    <rPh sb="250" eb="251">
      <t>ツヅ</t>
    </rPh>
    <rPh sb="337" eb="339">
      <t>ケイエイ</t>
    </rPh>
    <rPh sb="340" eb="342">
      <t>セイチョウ</t>
    </rPh>
    <rPh sb="342" eb="344">
      <t>センリャク</t>
    </rPh>
    <rPh sb="345" eb="346">
      <t>ハシラ</t>
    </rPh>
    <rPh sb="384" eb="385">
      <t>ア</t>
    </rPh>
    <rPh sb="395" eb="396">
      <t>メイ</t>
    </rPh>
    <rPh sb="409" eb="411">
      <t>シュジュツ</t>
    </rPh>
    <rPh sb="411" eb="413">
      <t>シエン</t>
    </rPh>
    <rPh sb="424" eb="426">
      <t>ドウニュウ</t>
    </rPh>
    <rPh sb="428" eb="430">
      <t>チイキ</t>
    </rPh>
    <rPh sb="431" eb="433">
      <t>コウリツ</t>
    </rPh>
    <rPh sb="433" eb="435">
      <t>ビョウイン</t>
    </rPh>
    <rPh sb="436" eb="438">
      <t>ユイイツ</t>
    </rPh>
    <rPh sb="438" eb="440">
      <t>ジッシ</t>
    </rPh>
    <rPh sb="461" eb="463">
      <t>トウイン</t>
    </rPh>
    <rPh sb="463" eb="465">
      <t>ケイエイ</t>
    </rPh>
    <rPh sb="468" eb="469">
      <t>イン</t>
    </rPh>
    <rPh sb="471" eb="474">
      <t>シンリョウカ</t>
    </rPh>
    <rPh sb="476" eb="477">
      <t>ヒト</t>
    </rPh>
    <phoneticPr fontId="5"/>
  </si>
  <si>
    <t>　①経常収支比率については、年度内に２度の新型コロナウイルス院内クラスターが発生した影響を受け、前年度から更に一般入院患者数が減少しており、国県補助金収入や一般会計からの基準内繰入金により補填したものの経常収支でも赤字となり経常収支比率は減少に転じた。②医業収支比率については、入院患者数の減少に伴い、前年度より医業収益が減少となる中、給与費、光熱水費等の経費増加が影響して医業費用が増加したことで、③修正医業収支比率共に前年度比で減少に転じている。④病床利用率は、前述の新型コロナ院内クラスターが発生したことに伴う入院規制や、救急患者の入院率減少により減少した。
　⑤入院患者１人１日当たり収益は、年延入院患者数・診療単価ともに減少したものの、⑥外来患者１人１日当たり収益は、血液内科、外科等の診療単価増加により増加した。⑦職員給与費対医業収益比率については、前年度と比較してベースアップや手当の新設により職員給与費が増加したのに対し、医業収益が前年度を下回ったことにより増加した。⑧材料費対医業収益比率については、医業収益が減少となる中、新型コロナに係る高額医薬品の使用量増加により前年度より大幅な増加に転じた。</t>
    <rPh sb="2" eb="4">
      <t>ケイジョウ</t>
    </rPh>
    <rPh sb="4" eb="6">
      <t>シュウシ</t>
    </rPh>
    <rPh sb="6" eb="8">
      <t>ヒリツ</t>
    </rPh>
    <rPh sb="30" eb="32">
      <t>インナイ</t>
    </rPh>
    <rPh sb="38" eb="40">
      <t>ハッセイ</t>
    </rPh>
    <rPh sb="45" eb="46">
      <t>ウ</t>
    </rPh>
    <rPh sb="53" eb="54">
      <t>サラ</t>
    </rPh>
    <rPh sb="55" eb="57">
      <t>イッパン</t>
    </rPh>
    <rPh sb="122" eb="123">
      <t>テン</t>
    </rPh>
    <rPh sb="127" eb="129">
      <t>イギョウ</t>
    </rPh>
    <rPh sb="129" eb="131">
      <t>シュウシ</t>
    </rPh>
    <rPh sb="131" eb="133">
      <t>ヒリツ</t>
    </rPh>
    <rPh sb="145" eb="146">
      <t>ゲン</t>
    </rPh>
    <rPh sb="146" eb="147">
      <t>ショウ</t>
    </rPh>
    <rPh sb="162" eb="163">
      <t>ショウ</t>
    </rPh>
    <rPh sb="178" eb="180">
      <t>ケイヒ</t>
    </rPh>
    <rPh sb="181" eb="182">
      <t>カ</t>
    </rPh>
    <rPh sb="201" eb="203">
      <t>シュウセイ</t>
    </rPh>
    <rPh sb="209" eb="210">
      <t>トモ</t>
    </rPh>
    <rPh sb="226" eb="228">
      <t>ビョウショウ</t>
    </rPh>
    <rPh sb="228" eb="231">
      <t>リヨウリツ</t>
    </rPh>
    <rPh sb="233" eb="235">
      <t>ゼンジュツ</t>
    </rPh>
    <rPh sb="236" eb="238">
      <t>シンガタ</t>
    </rPh>
    <rPh sb="241" eb="243">
      <t>インナイ</t>
    </rPh>
    <rPh sb="256" eb="257">
      <t>トモナ</t>
    </rPh>
    <rPh sb="285" eb="287">
      <t>ニュウイン</t>
    </rPh>
    <rPh sb="324" eb="326">
      <t>ガイライ</t>
    </rPh>
    <rPh sb="326" eb="328">
      <t>カンジャ</t>
    </rPh>
    <rPh sb="329" eb="330">
      <t>ヒト</t>
    </rPh>
    <rPh sb="331" eb="332">
      <t>ニチ</t>
    </rPh>
    <rPh sb="332" eb="333">
      <t>ア</t>
    </rPh>
    <rPh sb="335" eb="337">
      <t>シュウエキ</t>
    </rPh>
    <rPh sb="357" eb="359">
      <t>ゾウカ</t>
    </rPh>
    <rPh sb="363" eb="365">
      <t>ショクイン</t>
    </rPh>
    <rPh sb="365" eb="367">
      <t>キュウヨ</t>
    </rPh>
    <rPh sb="367" eb="368">
      <t>ヒ</t>
    </rPh>
    <rPh sb="368" eb="369">
      <t>タイ</t>
    </rPh>
    <rPh sb="369" eb="371">
      <t>イギョウ</t>
    </rPh>
    <rPh sb="371" eb="373">
      <t>シュウエキ</t>
    </rPh>
    <rPh sb="373" eb="375">
      <t>ヒリツ</t>
    </rPh>
    <rPh sb="416" eb="417">
      <t>タイ</t>
    </rPh>
    <rPh sb="443" eb="446">
      <t>ザイリョウヒ</t>
    </rPh>
    <rPh sb="446" eb="447">
      <t>タイ</t>
    </rPh>
    <rPh sb="447" eb="449">
      <t>イギョウ</t>
    </rPh>
    <rPh sb="449" eb="451">
      <t>シュウエキ</t>
    </rPh>
    <rPh sb="451" eb="453">
      <t>ヒリツ</t>
    </rPh>
    <rPh sb="459" eb="461">
      <t>イギョウ</t>
    </rPh>
    <rPh sb="461" eb="463">
      <t>シュウエキ</t>
    </rPh>
    <rPh sb="464" eb="465">
      <t>ゲン</t>
    </rPh>
    <rPh sb="465" eb="466">
      <t>ショウ</t>
    </rPh>
    <rPh sb="469" eb="470">
      <t>ナカ</t>
    </rPh>
    <rPh sb="471" eb="473">
      <t>シンガタ</t>
    </rPh>
    <rPh sb="477" eb="478">
      <t>カカ</t>
    </rPh>
    <rPh sb="479" eb="481">
      <t>コウガク</t>
    </rPh>
    <rPh sb="481" eb="484">
      <t>イヤクヒン</t>
    </rPh>
    <rPh sb="488" eb="490">
      <t>ゾウカ</t>
    </rPh>
    <rPh sb="493" eb="496">
      <t>ゼンネンド</t>
    </rPh>
    <rPh sb="498" eb="500">
      <t>オオハバ</t>
    </rPh>
    <rPh sb="501" eb="503">
      <t>ゾウカ</t>
    </rPh>
    <rPh sb="504" eb="505">
      <t>テン</t>
    </rPh>
    <phoneticPr fontId="5"/>
  </si>
  <si>
    <t>　経営状況に多大な影響を与えてきた新型コロナウイルス感染症も、治療法の確立や医療提供体制の強化、ワクチン接種の浸透により落ち着いてきたところである。令和２年度以降、感染流行による受診控えや医療提供体制の変化による医業収益の落ち込みを、新型コロナウイルス感染症関連補助金の補填により経常収支を黒字化する対応が続いたが、令和4年度をもってその状況は終了した。
　そのため、令和5年度～令和6年度を計画期間として策定した経営強化プランでは、落ち込んだ経常収支の黒字化を急務として目標に掲げた。アフターコロナを見据えた経営改善に係る目標数値を設定し、今後も常勤医師の確保や診療報酬加算の積極的な取得、病診連携による患者数の回復、病床稼働率の向上といった取組を着実に実施することで医業収益の増加を図り、医療圏域内における感染症対応の中核的役割を引き続き担っていく。また、令和７年度に予定する半田病院との経営統合に向けて、引き続き両病院の機能分担及び連携協議を進め、円滑な地方独立行政法人化を目指していく。</t>
    <rPh sb="59" eb="60">
      <t>オ</t>
    </rPh>
    <rPh sb="61" eb="62">
      <t>ツ</t>
    </rPh>
    <rPh sb="150" eb="152">
      <t>タイオウ</t>
    </rPh>
    <rPh sb="158" eb="160">
      <t>レイワ</t>
    </rPh>
    <rPh sb="161" eb="163">
      <t>ネンド</t>
    </rPh>
    <rPh sb="169" eb="171">
      <t>ジョウキョウ</t>
    </rPh>
    <rPh sb="184" eb="186">
      <t>レイワ</t>
    </rPh>
    <rPh sb="187" eb="189">
      <t>ネンド</t>
    </rPh>
    <rPh sb="190" eb="192">
      <t>レイワ</t>
    </rPh>
    <rPh sb="193" eb="195">
      <t>ネンド</t>
    </rPh>
    <rPh sb="203" eb="205">
      <t>サクテイ</t>
    </rPh>
    <rPh sb="207" eb="209">
      <t>ケイエイ</t>
    </rPh>
    <rPh sb="209" eb="211">
      <t>キョウカ</t>
    </rPh>
    <rPh sb="217" eb="218">
      <t>オ</t>
    </rPh>
    <rPh sb="219" eb="220">
      <t>コ</t>
    </rPh>
    <rPh sb="222" eb="224">
      <t>ケイジョウ</t>
    </rPh>
    <rPh sb="224" eb="226">
      <t>シュウシ</t>
    </rPh>
    <rPh sb="227" eb="230">
      <t>クロジカ</t>
    </rPh>
    <rPh sb="231" eb="233">
      <t>キュウム</t>
    </rPh>
    <rPh sb="236" eb="238">
      <t>モクヒョウ</t>
    </rPh>
    <rPh sb="239" eb="240">
      <t>カカ</t>
    </rPh>
    <rPh sb="343" eb="344">
      <t>ハカ</t>
    </rPh>
    <rPh sb="405" eb="406">
      <t>ヒ</t>
    </rPh>
    <rPh sb="407" eb="408">
      <t>ツヅ</t>
    </rPh>
    <phoneticPr fontId="5"/>
  </si>
  <si>
    <t>　①有形固定資産減価償却率について、新病院建設（平成26年度）により、類似病院平均値よりも低い結果となっている。②器械備品減価償却率についても、新病院建設から７年以上が経過して当時購入した医療機器が耐用年数を迎えているが、旧病院から移設したCTなど高額機器の更新やダビンチなどの新規購入により類似病院平均値よりも低い結果となっている。③１床当たりの有形固定資産については、６月の「婦人科ウィメンズセンター」オープンによる婦人科医療機器の新規整備や、ダビンチの整備により増加し、令和４年度は平均値程度となった。令和７年４月に半田市立半田病院との経営統合を控え、医療機器整備を計画的に進めている段階であり、資産の増加は収益増加のための前向きな投資であるといえる。</t>
    <rPh sb="81" eb="83">
      <t>イジョウ</t>
    </rPh>
    <rPh sb="84" eb="86">
      <t>ケイカ</t>
    </rPh>
    <rPh sb="99" eb="101">
      <t>タイヨウ</t>
    </rPh>
    <rPh sb="111" eb="114">
      <t>キュウビョウイン</t>
    </rPh>
    <rPh sb="116" eb="118">
      <t>イセツ</t>
    </rPh>
    <rPh sb="124" eb="126">
      <t>コウガク</t>
    </rPh>
    <rPh sb="126" eb="128">
      <t>キキ</t>
    </rPh>
    <rPh sb="129" eb="131">
      <t>コウシン</t>
    </rPh>
    <rPh sb="139" eb="141">
      <t>シンキ</t>
    </rPh>
    <rPh sb="141" eb="143">
      <t>コウニュウ</t>
    </rPh>
    <rPh sb="169" eb="170">
      <t>ショウ</t>
    </rPh>
    <rPh sb="170" eb="171">
      <t>ア</t>
    </rPh>
    <rPh sb="174" eb="176">
      <t>ユウケイ</t>
    </rPh>
    <rPh sb="176" eb="178">
      <t>コテイ</t>
    </rPh>
    <rPh sb="178" eb="180">
      <t>シサン</t>
    </rPh>
    <rPh sb="187" eb="188">
      <t>ガツ</t>
    </rPh>
    <rPh sb="190" eb="193">
      <t>フジンカ</t>
    </rPh>
    <rPh sb="229" eb="231">
      <t>セイビ</t>
    </rPh>
    <rPh sb="234" eb="236">
      <t>ゾウカ</t>
    </rPh>
    <rPh sb="238" eb="240">
      <t>レイワ</t>
    </rPh>
    <rPh sb="241" eb="243">
      <t>ネンド</t>
    </rPh>
    <rPh sb="244" eb="246">
      <t>ヘイキン</t>
    </rPh>
    <rPh sb="247" eb="249">
      <t>テイド</t>
    </rPh>
    <rPh sb="254" eb="256">
      <t>レイワ</t>
    </rPh>
    <rPh sb="257" eb="258">
      <t>ネン</t>
    </rPh>
    <rPh sb="259" eb="260">
      <t>ガツ</t>
    </rPh>
    <rPh sb="261" eb="263">
      <t>ハンダ</t>
    </rPh>
    <rPh sb="263" eb="265">
      <t>シリツ</t>
    </rPh>
    <rPh sb="265" eb="267">
      <t>ハンダ</t>
    </rPh>
    <rPh sb="267" eb="269">
      <t>ビョウイン</t>
    </rPh>
    <rPh sb="271" eb="273">
      <t>ケイエイ</t>
    </rPh>
    <rPh sb="273" eb="275">
      <t>トウゴウ</t>
    </rPh>
    <rPh sb="276" eb="277">
      <t>ヒカ</t>
    </rPh>
    <rPh sb="279" eb="281">
      <t>イリョウ</t>
    </rPh>
    <rPh sb="281" eb="283">
      <t>キキ</t>
    </rPh>
    <rPh sb="283" eb="285">
      <t>セイビ</t>
    </rPh>
    <rPh sb="286" eb="289">
      <t>ケイカクテキ</t>
    </rPh>
    <rPh sb="290" eb="291">
      <t>スス</t>
    </rPh>
    <rPh sb="295" eb="297">
      <t>ダンカイ</t>
    </rPh>
    <rPh sb="301" eb="303">
      <t>シサン</t>
    </rPh>
    <rPh sb="304" eb="306">
      <t>ゾウカ</t>
    </rPh>
    <rPh sb="307" eb="309">
      <t>シュウエキ</t>
    </rPh>
    <rPh sb="309" eb="311">
      <t>ゾウカ</t>
    </rPh>
    <rPh sb="315" eb="317">
      <t>マエム</t>
    </rPh>
    <rPh sb="319" eb="321">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</si>
</sst>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81.900000000000006</c:v>
                </c:pt>
                <c:pt idx="1">
                  <c:v>76.900000000000006</c:v>
                </c:pt>
                <c:pt idx="2">
                  <c:v>64.099999999999994</c:v>
                </c:pt>
                <c:pt idx="3">
                  <c:v>64.900000000000006</c:v>
                </c:pt>
                <c:pt idx="4">
                  <c:v>61.3</c:v>
                </c:pt>
              </c:numCache>
            </c:numRef>
          </c:val>
          <c:extLst>
            <c:ext xmlns:c16="http://schemas.microsoft.com/office/drawing/2014/chart" uri="{C3380CC4-5D6E-409C-BE32-E72D297353CC}">
              <c16:uniqueId val="{00000000-E3EA-4E3B-8C89-70135229D5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E3EA-4E3B-8C89-70135229D5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12795</c:v>
                </c:pt>
                <c:pt idx="1">
                  <c:v>13727</c:v>
                </c:pt>
                <c:pt idx="2">
                  <c:v>15989</c:v>
                </c:pt>
                <c:pt idx="3">
                  <c:v>16448</c:v>
                </c:pt>
                <c:pt idx="4">
                  <c:v>17086</c:v>
                </c:pt>
              </c:numCache>
            </c:numRef>
          </c:val>
          <c:extLst>
            <c:ext xmlns:c16="http://schemas.microsoft.com/office/drawing/2014/chart" uri="{C3380CC4-5D6E-409C-BE32-E72D297353CC}">
              <c16:uniqueId val="{00000000-DB0D-4C5B-B3E5-C52A9FDF8B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DB0D-4C5B-B3E5-C52A9FDF8B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43538</c:v>
                </c:pt>
                <c:pt idx="1">
                  <c:v>45997</c:v>
                </c:pt>
                <c:pt idx="2">
                  <c:v>46772</c:v>
                </c:pt>
                <c:pt idx="3">
                  <c:v>49530</c:v>
                </c:pt>
                <c:pt idx="4">
                  <c:v>48102</c:v>
                </c:pt>
              </c:numCache>
            </c:numRef>
          </c:val>
          <c:extLst>
            <c:ext xmlns:c16="http://schemas.microsoft.com/office/drawing/2014/chart" uri="{C3380CC4-5D6E-409C-BE32-E72D297353CC}">
              <c16:uniqueId val="{00000000-B25B-46F3-8243-94CDF62118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B25B-46F3-8243-94CDF62118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164.4</c:v>
                </c:pt>
                <c:pt idx="1">
                  <c:v>176.9</c:v>
                </c:pt>
                <c:pt idx="2">
                  <c:v>212.2</c:v>
                </c:pt>
                <c:pt idx="3">
                  <c:v>210.4</c:v>
                </c:pt>
                <c:pt idx="4">
                  <c:v>219.9</c:v>
                </c:pt>
              </c:numCache>
            </c:numRef>
          </c:val>
          <c:extLst>
            <c:ext xmlns:c16="http://schemas.microsoft.com/office/drawing/2014/chart" uri="{C3380CC4-5D6E-409C-BE32-E72D297353CC}">
              <c16:uniqueId val="{00000000-5DB8-46CB-B476-2160CF6233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5DB8-46CB-B476-2160CF6233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87.7</c:v>
                </c:pt>
                <c:pt idx="1">
                  <c:v>87</c:v>
                </c:pt>
                <c:pt idx="2">
                  <c:v>77.7</c:v>
                </c:pt>
                <c:pt idx="3">
                  <c:v>84.1</c:v>
                </c:pt>
                <c:pt idx="4">
                  <c:v>75.599999999999994</c:v>
                </c:pt>
              </c:numCache>
            </c:numRef>
          </c:val>
          <c:extLst>
            <c:ext xmlns:c16="http://schemas.microsoft.com/office/drawing/2014/chart" uri="{C3380CC4-5D6E-409C-BE32-E72D297353CC}">
              <c16:uniqueId val="{00000000-29B2-4AD2-9C4B-A334421E55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29B2-4AD2-9C4B-A334421E55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90.2</c:v>
                </c:pt>
                <c:pt idx="1">
                  <c:v>89.5</c:v>
                </c:pt>
                <c:pt idx="2">
                  <c:v>79.400000000000006</c:v>
                </c:pt>
                <c:pt idx="3">
                  <c:v>85.9</c:v>
                </c:pt>
                <c:pt idx="4">
                  <c:v>77.400000000000006</c:v>
                </c:pt>
              </c:numCache>
            </c:numRef>
          </c:val>
          <c:extLst>
            <c:ext xmlns:c16="http://schemas.microsoft.com/office/drawing/2014/chart" uri="{C3380CC4-5D6E-409C-BE32-E72D297353CC}">
              <c16:uniqueId val="{00000000-9B98-44E3-B606-F2C0CA81FD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9B98-44E3-B606-F2C0CA81FD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91.7</c:v>
                </c:pt>
                <c:pt idx="2">
                  <c:v>102.9</c:v>
                </c:pt>
                <c:pt idx="3">
                  <c:v>107.2</c:v>
                </c:pt>
                <c:pt idx="4">
                  <c:v>97.5</c:v>
                </c:pt>
              </c:numCache>
            </c:numRef>
          </c:val>
          <c:extLst>
            <c:ext xmlns:c16="http://schemas.microsoft.com/office/drawing/2014/chart" uri="{C3380CC4-5D6E-409C-BE32-E72D297353CC}">
              <c16:uniqueId val="{00000000-A3E2-4217-827A-27E3E6BD98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A3E2-4217-827A-27E3E6BD98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23</c:v>
                </c:pt>
                <c:pt idx="1">
                  <c:v>27.9</c:v>
                </c:pt>
                <c:pt idx="2">
                  <c:v>31.5</c:v>
                </c:pt>
                <c:pt idx="3">
                  <c:v>32.5</c:v>
                </c:pt>
                <c:pt idx="4">
                  <c:v>33.299999999999997</c:v>
                </c:pt>
              </c:numCache>
            </c:numRef>
          </c:val>
          <c:extLst>
            <c:ext xmlns:c16="http://schemas.microsoft.com/office/drawing/2014/chart" uri="{C3380CC4-5D6E-409C-BE32-E72D297353CC}">
              <c16:uniqueId val="{00000000-FBF5-43EE-922C-69C4F6515C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FBF5-43EE-922C-69C4F6515C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60.8</c:v>
                </c:pt>
                <c:pt idx="1">
                  <c:v>70.900000000000006</c:v>
                </c:pt>
                <c:pt idx="2">
                  <c:v>72</c:v>
                </c:pt>
                <c:pt idx="3">
                  <c:v>61.1</c:v>
                </c:pt>
                <c:pt idx="4">
                  <c:v>60.5</c:v>
                </c:pt>
              </c:numCache>
            </c:numRef>
          </c:val>
          <c:extLst>
            <c:ext xmlns:c16="http://schemas.microsoft.com/office/drawing/2014/chart" uri="{C3380CC4-5D6E-409C-BE32-E72D297353CC}">
              <c16:uniqueId val="{00000000-070E-47E5-A53D-92E23EE75B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070E-47E5-A53D-92E23EE75B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40336281</c:v>
                </c:pt>
                <c:pt idx="1">
                  <c:v>40729772</c:v>
                </c:pt>
                <c:pt idx="2">
                  <c:v>42268538</c:v>
                </c:pt>
                <c:pt idx="3">
                  <c:v>45792038</c:v>
                </c:pt>
                <c:pt idx="4">
                  <c:v>49187891</c:v>
                </c:pt>
              </c:numCache>
            </c:numRef>
          </c:val>
          <c:extLst>
            <c:ext xmlns:c16="http://schemas.microsoft.com/office/drawing/2014/chart" uri="{C3380CC4-5D6E-409C-BE32-E72D297353CC}">
              <c16:uniqueId val="{00000000-375E-42E0-9AAF-707FB788B6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375E-42E0-9AAF-707FB788B6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18.5</c:v>
                </c:pt>
                <c:pt idx="1">
                  <c:v>18.5</c:v>
                </c:pt>
                <c:pt idx="2">
                  <c:v>19</c:v>
                </c:pt>
                <c:pt idx="3">
                  <c:v>18.600000000000001</c:v>
                </c:pt>
                <c:pt idx="4">
                  <c:v>21</c:v>
                </c:pt>
              </c:numCache>
            </c:numRef>
          </c:val>
          <c:extLst>
            <c:ext xmlns:c16="http://schemas.microsoft.com/office/drawing/2014/chart" uri="{C3380CC4-5D6E-409C-BE32-E72D297353CC}">
              <c16:uniqueId val="{00000000-719B-47DE-9DF4-5EC1F9F66B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719B-47DE-9DF4-5EC1F9F66B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63.1</c:v>
                </c:pt>
                <c:pt idx="1">
                  <c:v>63.9</c:v>
                </c:pt>
                <c:pt idx="2">
                  <c:v>72.8</c:v>
                </c:pt>
                <c:pt idx="3">
                  <c:v>67.2</c:v>
                </c:pt>
                <c:pt idx="4">
                  <c:v>74</c:v>
                </c:pt>
              </c:numCache>
            </c:numRef>
          </c:val>
          <c:extLst>
            <c:ext xmlns:c16="http://schemas.microsoft.com/office/drawing/2014/chart" uri="{C3380CC4-5D6E-409C-BE32-E72D297353CC}">
              <c16:uniqueId val="{00000000-AF68-43D0-AF58-86A6B69B3B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AF68-43D0-AF58-86A6B69B3B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愛知県常滑市　常滑市民病院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7" t="s">
        <v>9</v>
      </c>
      <c r="NK7" s="148"/>
      <c r="NL7" s="148"/>
      <c r="NM7" s="148"/>
      <c r="NN7" s="148"/>
      <c r="NO7" s="148"/>
      <c r="NP7" s="148"/>
      <c r="NQ7" s="148"/>
      <c r="NR7" s="148"/>
      <c r="NS7" s="148"/>
      <c r="NT7" s="148"/>
      <c r="NU7" s="148"/>
      <c r="NV7" s="148"/>
      <c r="NW7" s="149"/>
      <c r="NX7" s="3"/>
    </row>
    <row r="8" spans="1:388" ht="18.75" customHeight="1" x14ac:dyDescent="0.15">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200床以上～300床未満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自治体職員</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1">
        <f>データ!Z6</f>
        <v>264</v>
      </c>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113"/>
      <c r="JW8" s="111" t="str">
        <f>データ!AA6</f>
        <v>-</v>
      </c>
      <c r="JX8" s="112"/>
      <c r="JY8" s="112"/>
      <c r="JZ8" s="112"/>
      <c r="KA8" s="112"/>
      <c r="KB8" s="112"/>
      <c r="KC8" s="112"/>
      <c r="KD8" s="112"/>
      <c r="KE8" s="112"/>
      <c r="KF8" s="112"/>
      <c r="KG8" s="112"/>
      <c r="KH8" s="112"/>
      <c r="KI8" s="112"/>
      <c r="KJ8" s="112"/>
      <c r="KK8" s="112"/>
      <c r="KL8" s="112"/>
      <c r="KM8" s="112"/>
      <c r="KN8" s="112"/>
      <c r="KO8" s="112"/>
      <c r="KP8" s="112"/>
      <c r="KQ8" s="112"/>
      <c r="KR8" s="112"/>
      <c r="KS8" s="112"/>
      <c r="KT8" s="112"/>
      <c r="KU8" s="112"/>
      <c r="KV8" s="112"/>
      <c r="KW8" s="112"/>
      <c r="KX8" s="112"/>
      <c r="KY8" s="112"/>
      <c r="KZ8" s="112"/>
      <c r="LA8" s="112"/>
      <c r="LB8" s="112"/>
      <c r="LC8" s="112"/>
      <c r="LD8" s="112"/>
      <c r="LE8" s="112"/>
      <c r="LF8" s="112"/>
      <c r="LG8" s="112"/>
      <c r="LH8" s="112"/>
      <c r="LI8" s="112"/>
      <c r="LJ8" s="112"/>
      <c r="LK8" s="112"/>
      <c r="LL8" s="112"/>
      <c r="LM8" s="112"/>
      <c r="LN8" s="112"/>
      <c r="LO8" s="113"/>
      <c r="LP8" s="111" t="str">
        <f>データ!AB6</f>
        <v>-</v>
      </c>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113"/>
      <c r="NI8" s="3"/>
      <c r="NJ8" s="143" t="s">
        <v>10</v>
      </c>
      <c r="NK8" s="144"/>
      <c r="NL8" s="137" t="s">
        <v>11</v>
      </c>
      <c r="NM8" s="137"/>
      <c r="NN8" s="137"/>
      <c r="NO8" s="137"/>
      <c r="NP8" s="137"/>
      <c r="NQ8" s="137"/>
      <c r="NR8" s="137"/>
      <c r="NS8" s="137"/>
      <c r="NT8" s="137"/>
      <c r="NU8" s="137"/>
      <c r="NV8" s="137"/>
      <c r="NW8" s="138"/>
      <c r="NX8" s="3"/>
    </row>
    <row r="9" spans="1:388"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9" t="s">
        <v>20</v>
      </c>
      <c r="NK9" s="140"/>
      <c r="NL9" s="141" t="s">
        <v>21</v>
      </c>
      <c r="NM9" s="141"/>
      <c r="NN9" s="141"/>
      <c r="NO9" s="141"/>
      <c r="NP9" s="141"/>
      <c r="NQ9" s="141"/>
      <c r="NR9" s="141"/>
      <c r="NS9" s="141"/>
      <c r="NT9" s="141"/>
      <c r="NU9" s="141"/>
      <c r="NV9" s="141"/>
      <c r="NW9" s="142"/>
      <c r="NX9" s="3"/>
    </row>
    <row r="10" spans="1:388" ht="18.75" customHeight="1" x14ac:dyDescent="0.15">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1">
        <f>データ!Q6</f>
        <v>26</v>
      </c>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3"/>
      <c r="CN10" s="127" t="str">
        <f>データ!R6</f>
        <v>対象</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訓 ガ</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臨 感 輪</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1" t="str">
        <f>データ!AC6</f>
        <v>-</v>
      </c>
      <c r="IE10" s="112"/>
      <c r="IF10" s="112"/>
      <c r="IG10" s="112"/>
      <c r="IH10" s="112"/>
      <c r="II10" s="112"/>
      <c r="IJ10" s="112"/>
      <c r="IK10" s="112"/>
      <c r="IL10" s="112"/>
      <c r="IM10" s="112"/>
      <c r="IN10" s="112"/>
      <c r="IO10" s="112"/>
      <c r="IP10" s="112"/>
      <c r="IQ10" s="112"/>
      <c r="IR10" s="112"/>
      <c r="IS10" s="112"/>
      <c r="IT10" s="112"/>
      <c r="IU10" s="112"/>
      <c r="IV10" s="112"/>
      <c r="IW10" s="112"/>
      <c r="IX10" s="112"/>
      <c r="IY10" s="112"/>
      <c r="IZ10" s="112"/>
      <c r="JA10" s="112"/>
      <c r="JB10" s="112"/>
      <c r="JC10" s="112"/>
      <c r="JD10" s="112"/>
      <c r="JE10" s="112"/>
      <c r="JF10" s="112"/>
      <c r="JG10" s="112"/>
      <c r="JH10" s="112"/>
      <c r="JI10" s="112"/>
      <c r="JJ10" s="112"/>
      <c r="JK10" s="112"/>
      <c r="JL10" s="112"/>
      <c r="JM10" s="112"/>
      <c r="JN10" s="112"/>
      <c r="JO10" s="112"/>
      <c r="JP10" s="112"/>
      <c r="JQ10" s="112"/>
      <c r="JR10" s="112"/>
      <c r="JS10" s="112"/>
      <c r="JT10" s="112"/>
      <c r="JU10" s="112"/>
      <c r="JV10" s="113"/>
      <c r="JW10" s="111">
        <f>データ!AD6</f>
        <v>2</v>
      </c>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113"/>
      <c r="LP10" s="111">
        <f>データ!AE6</f>
        <v>266</v>
      </c>
      <c r="LQ10" s="112"/>
      <c r="LR10" s="112"/>
      <c r="LS10" s="112"/>
      <c r="LT10" s="112"/>
      <c r="LU10" s="112"/>
      <c r="LV10" s="112"/>
      <c r="LW10" s="112"/>
      <c r="LX10" s="112"/>
      <c r="LY10" s="112"/>
      <c r="LZ10" s="112"/>
      <c r="MA10" s="112"/>
      <c r="MB10" s="112"/>
      <c r="MC10" s="112"/>
      <c r="MD10" s="112"/>
      <c r="ME10" s="112"/>
      <c r="MF10" s="112"/>
      <c r="MG10" s="112"/>
      <c r="MH10" s="112"/>
      <c r="MI10" s="112"/>
      <c r="MJ10" s="112"/>
      <c r="MK10" s="112"/>
      <c r="ML10" s="112"/>
      <c r="MM10" s="112"/>
      <c r="MN10" s="112"/>
      <c r="MO10" s="112"/>
      <c r="MP10" s="112"/>
      <c r="MQ10" s="112"/>
      <c r="MR10" s="112"/>
      <c r="MS10" s="112"/>
      <c r="MT10" s="112"/>
      <c r="MU10" s="112"/>
      <c r="MV10" s="112"/>
      <c r="MW10" s="112"/>
      <c r="MX10" s="112"/>
      <c r="MY10" s="112"/>
      <c r="MZ10" s="112"/>
      <c r="NA10" s="112"/>
      <c r="NB10" s="112"/>
      <c r="NC10" s="112"/>
      <c r="ND10" s="112"/>
      <c r="NE10" s="112"/>
      <c r="NF10" s="112"/>
      <c r="NG10" s="112"/>
      <c r="NH10" s="113"/>
      <c r="NI10" s="2"/>
      <c r="NJ10" s="135" t="s">
        <v>22</v>
      </c>
      <c r="NK10" s="136"/>
      <c r="NL10" s="130" t="s">
        <v>23</v>
      </c>
      <c r="NM10" s="130"/>
      <c r="NN10" s="130"/>
      <c r="NO10" s="130"/>
      <c r="NP10" s="130"/>
      <c r="NQ10" s="130"/>
      <c r="NR10" s="130"/>
      <c r="NS10" s="130"/>
      <c r="NT10" s="130"/>
      <c r="NU10" s="130"/>
      <c r="NV10" s="130"/>
      <c r="NW10" s="131"/>
      <c r="NX10" s="3"/>
    </row>
    <row r="11" spans="1:388" ht="18.75" customHeight="1" x14ac:dyDescent="0.15">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5"/>
      <c r="NJ11" s="3"/>
      <c r="NK11" s="3"/>
      <c r="NL11" s="3"/>
      <c r="NM11" s="3"/>
      <c r="NN11" s="3"/>
      <c r="NO11" s="3"/>
      <c r="NP11" s="3"/>
      <c r="NQ11" s="3"/>
      <c r="NR11" s="3"/>
      <c r="NS11" s="3"/>
      <c r="NT11" s="3"/>
      <c r="NU11" s="3"/>
      <c r="NV11" s="3"/>
      <c r="NW11" s="3"/>
      <c r="NX11" s="3"/>
    </row>
    <row r="12" spans="1:388" ht="18.75" customHeight="1" x14ac:dyDescent="0.15">
      <c r="A12" s="2"/>
      <c r="B12" s="111">
        <f>データ!U6</f>
        <v>58452</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3"/>
      <c r="AU12" s="111">
        <f>データ!V6</f>
        <v>22800</v>
      </c>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3"/>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非該当</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７：１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1">
        <f>データ!AF6</f>
        <v>189</v>
      </c>
      <c r="IE12" s="112"/>
      <c r="IF12" s="112"/>
      <c r="IG12" s="112"/>
      <c r="IH12" s="112"/>
      <c r="II12" s="112"/>
      <c r="IJ12" s="112"/>
      <c r="IK12" s="112"/>
      <c r="IL12" s="112"/>
      <c r="IM12" s="112"/>
      <c r="IN12" s="112"/>
      <c r="IO12" s="112"/>
      <c r="IP12" s="112"/>
      <c r="IQ12" s="112"/>
      <c r="IR12" s="112"/>
      <c r="IS12" s="112"/>
      <c r="IT12" s="112"/>
      <c r="IU12" s="112"/>
      <c r="IV12" s="112"/>
      <c r="IW12" s="112"/>
      <c r="IX12" s="112"/>
      <c r="IY12" s="112"/>
      <c r="IZ12" s="112"/>
      <c r="JA12" s="112"/>
      <c r="JB12" s="112"/>
      <c r="JC12" s="112"/>
      <c r="JD12" s="112"/>
      <c r="JE12" s="112"/>
      <c r="JF12" s="112"/>
      <c r="JG12" s="112"/>
      <c r="JH12" s="112"/>
      <c r="JI12" s="112"/>
      <c r="JJ12" s="112"/>
      <c r="JK12" s="112"/>
      <c r="JL12" s="112"/>
      <c r="JM12" s="112"/>
      <c r="JN12" s="112"/>
      <c r="JO12" s="112"/>
      <c r="JP12" s="112"/>
      <c r="JQ12" s="112"/>
      <c r="JR12" s="112"/>
      <c r="JS12" s="112"/>
      <c r="JT12" s="112"/>
      <c r="JU12" s="112"/>
      <c r="JV12" s="113"/>
      <c r="JW12" s="111" t="str">
        <f>データ!AG6</f>
        <v>-</v>
      </c>
      <c r="JX12" s="112"/>
      <c r="JY12" s="112"/>
      <c r="JZ12" s="112"/>
      <c r="KA12" s="112"/>
      <c r="KB12" s="112"/>
      <c r="KC12" s="112"/>
      <c r="KD12" s="112"/>
      <c r="KE12" s="112"/>
      <c r="KF12" s="112"/>
      <c r="KG12" s="112"/>
      <c r="KH12" s="112"/>
      <c r="KI12" s="112"/>
      <c r="KJ12" s="112"/>
      <c r="KK12" s="112"/>
      <c r="KL12" s="112"/>
      <c r="KM12" s="112"/>
      <c r="KN12" s="112"/>
      <c r="KO12" s="112"/>
      <c r="KP12" s="112"/>
      <c r="KQ12" s="112"/>
      <c r="KR12" s="112"/>
      <c r="KS12" s="112"/>
      <c r="KT12" s="112"/>
      <c r="KU12" s="112"/>
      <c r="KV12" s="112"/>
      <c r="KW12" s="112"/>
      <c r="KX12" s="112"/>
      <c r="KY12" s="112"/>
      <c r="KZ12" s="112"/>
      <c r="LA12" s="112"/>
      <c r="LB12" s="112"/>
      <c r="LC12" s="112"/>
      <c r="LD12" s="112"/>
      <c r="LE12" s="112"/>
      <c r="LF12" s="112"/>
      <c r="LG12" s="112"/>
      <c r="LH12" s="112"/>
      <c r="LI12" s="112"/>
      <c r="LJ12" s="112"/>
      <c r="LK12" s="112"/>
      <c r="LL12" s="112"/>
      <c r="LM12" s="112"/>
      <c r="LN12" s="112"/>
      <c r="LO12" s="113"/>
      <c r="LP12" s="111">
        <f>データ!AH6</f>
        <v>189</v>
      </c>
      <c r="LQ12" s="112"/>
      <c r="LR12" s="112"/>
      <c r="LS12" s="112"/>
      <c r="LT12" s="112"/>
      <c r="LU12" s="112"/>
      <c r="LV12" s="112"/>
      <c r="LW12" s="112"/>
      <c r="LX12" s="112"/>
      <c r="LY12" s="112"/>
      <c r="LZ12" s="112"/>
      <c r="MA12" s="112"/>
      <c r="MB12" s="112"/>
      <c r="MC12" s="112"/>
      <c r="MD12" s="112"/>
      <c r="ME12" s="112"/>
      <c r="MF12" s="112"/>
      <c r="MG12" s="112"/>
      <c r="MH12" s="112"/>
      <c r="MI12" s="112"/>
      <c r="MJ12" s="112"/>
      <c r="MK12" s="112"/>
      <c r="ML12" s="112"/>
      <c r="MM12" s="112"/>
      <c r="MN12" s="112"/>
      <c r="MO12" s="112"/>
      <c r="MP12" s="112"/>
      <c r="MQ12" s="112"/>
      <c r="MR12" s="112"/>
      <c r="MS12" s="112"/>
      <c r="MT12" s="112"/>
      <c r="MU12" s="112"/>
      <c r="MV12" s="112"/>
      <c r="MW12" s="112"/>
      <c r="MX12" s="112"/>
      <c r="MY12" s="112"/>
      <c r="MZ12" s="112"/>
      <c r="NA12" s="112"/>
      <c r="NB12" s="112"/>
      <c r="NC12" s="112"/>
      <c r="ND12" s="112"/>
      <c r="NE12" s="112"/>
      <c r="NF12" s="112"/>
      <c r="NG12" s="112"/>
      <c r="NH12" s="113"/>
      <c r="NI12" s="5"/>
      <c r="NJ12" s="3"/>
      <c r="NK12" s="3"/>
      <c r="NL12" s="3"/>
      <c r="NM12" s="3"/>
      <c r="NN12" s="3"/>
      <c r="NO12" s="3"/>
      <c r="NP12" s="3"/>
      <c r="NQ12" s="3"/>
      <c r="NR12" s="3"/>
      <c r="NS12" s="3"/>
      <c r="NT12" s="3"/>
      <c r="NU12" s="3"/>
      <c r="NV12" s="3"/>
      <c r="NW12" s="3"/>
      <c r="NX12" s="3"/>
    </row>
    <row r="13" spans="1:388" ht="17.25" customHeight="1" x14ac:dyDescent="0.2">
      <c r="A13" s="2"/>
      <c r="B13" s="114" t="s">
        <v>32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5"/>
      <c r="NJ13" s="6"/>
      <c r="NK13" s="6"/>
      <c r="NL13" s="6"/>
      <c r="NM13" s="6"/>
      <c r="NN13" s="6"/>
      <c r="NO13" s="6"/>
      <c r="NP13" s="6"/>
      <c r="NQ13" s="6"/>
      <c r="NR13" s="6"/>
      <c r="NS13" s="6"/>
      <c r="NT13" s="6"/>
      <c r="NU13" s="6"/>
      <c r="NV13" s="6"/>
      <c r="NW13" s="6"/>
      <c r="NX13" s="6"/>
    </row>
    <row r="14" spans="1:388" ht="17.25" customHeight="1" x14ac:dyDescent="0.15">
      <c r="A14" s="2"/>
      <c r="B14" s="114" t="s">
        <v>33</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5" t="s">
        <v>36</v>
      </c>
      <c r="NK16" s="116"/>
      <c r="NL16" s="116"/>
      <c r="NM16" s="116"/>
      <c r="NN16" s="117"/>
      <c r="NO16" s="118" t="s">
        <v>37</v>
      </c>
      <c r="NP16" s="119"/>
      <c r="NQ16" s="119"/>
      <c r="NR16" s="119"/>
      <c r="NS16" s="120"/>
      <c r="NT16" s="118" t="s">
        <v>38</v>
      </c>
      <c r="NU16" s="119"/>
      <c r="NV16" s="119"/>
      <c r="NW16" s="119"/>
      <c r="NX16" s="120"/>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4" t="s">
        <v>39</v>
      </c>
      <c r="NK17" s="125"/>
      <c r="NL17" s="125"/>
      <c r="NM17" s="125"/>
      <c r="NN17" s="126"/>
      <c r="NO17" s="121"/>
      <c r="NP17" s="122"/>
      <c r="NQ17" s="122"/>
      <c r="NR17" s="122"/>
      <c r="NS17" s="123"/>
      <c r="NT17" s="121"/>
      <c r="NU17" s="122"/>
      <c r="NV17" s="122"/>
      <c r="NW17" s="122"/>
      <c r="NX17" s="12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3" t="s">
        <v>79</v>
      </c>
      <c r="NK18" s="104"/>
      <c r="NL18" s="104"/>
      <c r="NM18" s="107" t="s">
        <v>41</v>
      </c>
      <c r="NN18" s="108"/>
      <c r="NO18" s="103" t="s">
        <v>40</v>
      </c>
      <c r="NP18" s="104"/>
      <c r="NQ18" s="104"/>
      <c r="NR18" s="107" t="s">
        <v>41</v>
      </c>
      <c r="NS18" s="108"/>
      <c r="NT18" s="103" t="s">
        <v>40</v>
      </c>
      <c r="NU18" s="104"/>
      <c r="NV18" s="104"/>
      <c r="NW18" s="107" t="s">
        <v>41</v>
      </c>
      <c r="NX18" s="108"/>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5"/>
      <c r="NK19" s="106"/>
      <c r="NL19" s="106"/>
      <c r="NM19" s="109"/>
      <c r="NN19" s="110"/>
      <c r="NO19" s="105"/>
      <c r="NP19" s="106"/>
      <c r="NQ19" s="106"/>
      <c r="NR19" s="109"/>
      <c r="NS19" s="110"/>
      <c r="NT19" s="105"/>
      <c r="NU19" s="106"/>
      <c r="NV19" s="106"/>
      <c r="NW19" s="109"/>
      <c r="NX19" s="110"/>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8" t="s">
        <v>185</v>
      </c>
      <c r="NK22" s="159"/>
      <c r="NL22" s="159"/>
      <c r="NM22" s="159"/>
      <c r="NN22" s="159"/>
      <c r="NO22" s="159"/>
      <c r="NP22" s="159"/>
      <c r="NQ22" s="159"/>
      <c r="NR22" s="159"/>
      <c r="NS22" s="159"/>
      <c r="NT22" s="159"/>
      <c r="NU22" s="159"/>
      <c r="NV22" s="159"/>
      <c r="NW22" s="159"/>
      <c r="NX22" s="16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61"/>
      <c r="NK23" s="162"/>
      <c r="NL23" s="162"/>
      <c r="NM23" s="162"/>
      <c r="NN23" s="162"/>
      <c r="NO23" s="162"/>
      <c r="NP23" s="162"/>
      <c r="NQ23" s="162"/>
      <c r="NR23" s="162"/>
      <c r="NS23" s="162"/>
      <c r="NT23" s="162"/>
      <c r="NU23" s="162"/>
      <c r="NV23" s="162"/>
      <c r="NW23" s="162"/>
      <c r="NX23" s="16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61"/>
      <c r="NK24" s="162"/>
      <c r="NL24" s="162"/>
      <c r="NM24" s="162"/>
      <c r="NN24" s="162"/>
      <c r="NO24" s="162"/>
      <c r="NP24" s="162"/>
      <c r="NQ24" s="162"/>
      <c r="NR24" s="162"/>
      <c r="NS24" s="162"/>
      <c r="NT24" s="162"/>
      <c r="NU24" s="162"/>
      <c r="NV24" s="162"/>
      <c r="NW24" s="162"/>
      <c r="NX24" s="16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61"/>
      <c r="NK25" s="162"/>
      <c r="NL25" s="162"/>
      <c r="NM25" s="162"/>
      <c r="NN25" s="162"/>
      <c r="NO25" s="162"/>
      <c r="NP25" s="162"/>
      <c r="NQ25" s="162"/>
      <c r="NR25" s="162"/>
      <c r="NS25" s="162"/>
      <c r="NT25" s="162"/>
      <c r="NU25" s="162"/>
      <c r="NV25" s="162"/>
      <c r="NW25" s="162"/>
      <c r="NX25" s="16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61"/>
      <c r="NK26" s="162"/>
      <c r="NL26" s="162"/>
      <c r="NM26" s="162"/>
      <c r="NN26" s="162"/>
      <c r="NO26" s="162"/>
      <c r="NP26" s="162"/>
      <c r="NQ26" s="162"/>
      <c r="NR26" s="162"/>
      <c r="NS26" s="162"/>
      <c r="NT26" s="162"/>
      <c r="NU26" s="162"/>
      <c r="NV26" s="162"/>
      <c r="NW26" s="162"/>
      <c r="NX26" s="16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61"/>
      <c r="NK27" s="162"/>
      <c r="NL27" s="162"/>
      <c r="NM27" s="162"/>
      <c r="NN27" s="162"/>
      <c r="NO27" s="162"/>
      <c r="NP27" s="162"/>
      <c r="NQ27" s="162"/>
      <c r="NR27" s="162"/>
      <c r="NS27" s="162"/>
      <c r="NT27" s="162"/>
      <c r="NU27" s="162"/>
      <c r="NV27" s="162"/>
      <c r="NW27" s="162"/>
      <c r="NX27" s="16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61"/>
      <c r="NK28" s="162"/>
      <c r="NL28" s="162"/>
      <c r="NM28" s="162"/>
      <c r="NN28" s="162"/>
      <c r="NO28" s="162"/>
      <c r="NP28" s="162"/>
      <c r="NQ28" s="162"/>
      <c r="NR28" s="162"/>
      <c r="NS28" s="162"/>
      <c r="NT28" s="162"/>
      <c r="NU28" s="162"/>
      <c r="NV28" s="162"/>
      <c r="NW28" s="162"/>
      <c r="NX28" s="16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61"/>
      <c r="NK29" s="162"/>
      <c r="NL29" s="162"/>
      <c r="NM29" s="162"/>
      <c r="NN29" s="162"/>
      <c r="NO29" s="162"/>
      <c r="NP29" s="162"/>
      <c r="NQ29" s="162"/>
      <c r="NR29" s="162"/>
      <c r="NS29" s="162"/>
      <c r="NT29" s="162"/>
      <c r="NU29" s="162"/>
      <c r="NV29" s="162"/>
      <c r="NW29" s="162"/>
      <c r="NX29" s="16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61"/>
      <c r="NK30" s="162"/>
      <c r="NL30" s="162"/>
      <c r="NM30" s="162"/>
      <c r="NN30" s="162"/>
      <c r="NO30" s="162"/>
      <c r="NP30" s="162"/>
      <c r="NQ30" s="162"/>
      <c r="NR30" s="162"/>
      <c r="NS30" s="162"/>
      <c r="NT30" s="162"/>
      <c r="NU30" s="162"/>
      <c r="NV30" s="162"/>
      <c r="NW30" s="162"/>
      <c r="NX30" s="16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61"/>
      <c r="NK31" s="162"/>
      <c r="NL31" s="162"/>
      <c r="NM31" s="162"/>
      <c r="NN31" s="162"/>
      <c r="NO31" s="162"/>
      <c r="NP31" s="162"/>
      <c r="NQ31" s="162"/>
      <c r="NR31" s="162"/>
      <c r="NS31" s="162"/>
      <c r="NT31" s="162"/>
      <c r="NU31" s="162"/>
      <c r="NV31" s="162"/>
      <c r="NW31" s="162"/>
      <c r="NX31" s="16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61"/>
      <c r="NK32" s="162"/>
      <c r="NL32" s="162"/>
      <c r="NM32" s="162"/>
      <c r="NN32" s="162"/>
      <c r="NO32" s="162"/>
      <c r="NP32" s="162"/>
      <c r="NQ32" s="162"/>
      <c r="NR32" s="162"/>
      <c r="NS32" s="162"/>
      <c r="NT32" s="162"/>
      <c r="NU32" s="162"/>
      <c r="NV32" s="162"/>
      <c r="NW32" s="162"/>
      <c r="NX32" s="163"/>
      <c r="OC32" s="16" t="s">
        <v>57</v>
      </c>
    </row>
    <row r="33" spans="1:393" ht="13.5" customHeight="1" x14ac:dyDescent="0.15">
      <c r="A33" s="2"/>
      <c r="B33" s="14"/>
      <c r="D33" s="2"/>
      <c r="E33" s="2"/>
      <c r="F33" s="2"/>
      <c r="G33" s="65" t="s">
        <v>58</v>
      </c>
      <c r="H33" s="65"/>
      <c r="I33" s="65"/>
      <c r="J33" s="65"/>
      <c r="K33" s="65"/>
      <c r="L33" s="65"/>
      <c r="M33" s="65"/>
      <c r="N33" s="65"/>
      <c r="O33" s="65"/>
      <c r="P33" s="69">
        <f>データ!AI7</f>
        <v>92.8</v>
      </c>
      <c r="Q33" s="70"/>
      <c r="R33" s="70"/>
      <c r="S33" s="70"/>
      <c r="T33" s="70"/>
      <c r="U33" s="70"/>
      <c r="V33" s="70"/>
      <c r="W33" s="70"/>
      <c r="X33" s="70"/>
      <c r="Y33" s="70"/>
      <c r="Z33" s="70"/>
      <c r="AA33" s="70"/>
      <c r="AB33" s="70"/>
      <c r="AC33" s="70"/>
      <c r="AD33" s="71"/>
      <c r="AE33" s="69">
        <f>データ!AJ7</f>
        <v>91.7</v>
      </c>
      <c r="AF33" s="70"/>
      <c r="AG33" s="70"/>
      <c r="AH33" s="70"/>
      <c r="AI33" s="70"/>
      <c r="AJ33" s="70"/>
      <c r="AK33" s="70"/>
      <c r="AL33" s="70"/>
      <c r="AM33" s="70"/>
      <c r="AN33" s="70"/>
      <c r="AO33" s="70"/>
      <c r="AP33" s="70"/>
      <c r="AQ33" s="70"/>
      <c r="AR33" s="70"/>
      <c r="AS33" s="71"/>
      <c r="AT33" s="69">
        <f>データ!AK7</f>
        <v>102.9</v>
      </c>
      <c r="AU33" s="70"/>
      <c r="AV33" s="70"/>
      <c r="AW33" s="70"/>
      <c r="AX33" s="70"/>
      <c r="AY33" s="70"/>
      <c r="AZ33" s="70"/>
      <c r="BA33" s="70"/>
      <c r="BB33" s="70"/>
      <c r="BC33" s="70"/>
      <c r="BD33" s="70"/>
      <c r="BE33" s="70"/>
      <c r="BF33" s="70"/>
      <c r="BG33" s="70"/>
      <c r="BH33" s="71"/>
      <c r="BI33" s="69">
        <f>データ!AL7</f>
        <v>107.2</v>
      </c>
      <c r="BJ33" s="70"/>
      <c r="BK33" s="70"/>
      <c r="BL33" s="70"/>
      <c r="BM33" s="70"/>
      <c r="BN33" s="70"/>
      <c r="BO33" s="70"/>
      <c r="BP33" s="70"/>
      <c r="BQ33" s="70"/>
      <c r="BR33" s="70"/>
      <c r="BS33" s="70"/>
      <c r="BT33" s="70"/>
      <c r="BU33" s="70"/>
      <c r="BV33" s="70"/>
      <c r="BW33" s="71"/>
      <c r="BX33" s="69">
        <f>データ!AM7</f>
        <v>97.5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90.2</v>
      </c>
      <c r="DE33" s="70"/>
      <c r="DF33" s="70"/>
      <c r="DG33" s="70"/>
      <c r="DH33" s="70"/>
      <c r="DI33" s="70"/>
      <c r="DJ33" s="70"/>
      <c r="DK33" s="70"/>
      <c r="DL33" s="70"/>
      <c r="DM33" s="70"/>
      <c r="DN33" s="70"/>
      <c r="DO33" s="70"/>
      <c r="DP33" s="70"/>
      <c r="DQ33" s="70"/>
      <c r="DR33" s="71"/>
      <c r="DS33" s="69">
        <f>データ!AU7</f>
        <v>89.5</v>
      </c>
      <c r="DT33" s="70"/>
      <c r="DU33" s="70"/>
      <c r="DV33" s="70"/>
      <c r="DW33" s="70"/>
      <c r="DX33" s="70"/>
      <c r="DY33" s="70"/>
      <c r="DZ33" s="70"/>
      <c r="EA33" s="70"/>
      <c r="EB33" s="70"/>
      <c r="EC33" s="70"/>
      <c r="ED33" s="70"/>
      <c r="EE33" s="70"/>
      <c r="EF33" s="70"/>
      <c r="EG33" s="71"/>
      <c r="EH33" s="69">
        <f>データ!AV7</f>
        <v>79.400000000000006</v>
      </c>
      <c r="EI33" s="70"/>
      <c r="EJ33" s="70"/>
      <c r="EK33" s="70"/>
      <c r="EL33" s="70"/>
      <c r="EM33" s="70"/>
      <c r="EN33" s="70"/>
      <c r="EO33" s="70"/>
      <c r="EP33" s="70"/>
      <c r="EQ33" s="70"/>
      <c r="ER33" s="70"/>
      <c r="ES33" s="70"/>
      <c r="ET33" s="70"/>
      <c r="EU33" s="70"/>
      <c r="EV33" s="71"/>
      <c r="EW33" s="69">
        <f>データ!AW7</f>
        <v>85.9</v>
      </c>
      <c r="EX33" s="70"/>
      <c r="EY33" s="70"/>
      <c r="EZ33" s="70"/>
      <c r="FA33" s="70"/>
      <c r="FB33" s="70"/>
      <c r="FC33" s="70"/>
      <c r="FD33" s="70"/>
      <c r="FE33" s="70"/>
      <c r="FF33" s="70"/>
      <c r="FG33" s="70"/>
      <c r="FH33" s="70"/>
      <c r="FI33" s="70"/>
      <c r="FJ33" s="70"/>
      <c r="FK33" s="71"/>
      <c r="FL33" s="69">
        <f>データ!AX7</f>
        <v>77.400000000000006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87.7</v>
      </c>
      <c r="GS33" s="70"/>
      <c r="GT33" s="70"/>
      <c r="GU33" s="70"/>
      <c r="GV33" s="70"/>
      <c r="GW33" s="70"/>
      <c r="GX33" s="70"/>
      <c r="GY33" s="70"/>
      <c r="GZ33" s="70"/>
      <c r="HA33" s="70"/>
      <c r="HB33" s="70"/>
      <c r="HC33" s="70"/>
      <c r="HD33" s="70"/>
      <c r="HE33" s="70"/>
      <c r="HF33" s="71"/>
      <c r="HG33" s="69">
        <f>データ!BF7</f>
        <v>87</v>
      </c>
      <c r="HH33" s="70"/>
      <c r="HI33" s="70"/>
      <c r="HJ33" s="70"/>
      <c r="HK33" s="70"/>
      <c r="HL33" s="70"/>
      <c r="HM33" s="70"/>
      <c r="HN33" s="70"/>
      <c r="HO33" s="70"/>
      <c r="HP33" s="70"/>
      <c r="HQ33" s="70"/>
      <c r="HR33" s="70"/>
      <c r="HS33" s="70"/>
      <c r="HT33" s="70"/>
      <c r="HU33" s="71"/>
      <c r="HV33" s="69">
        <f>データ!BG7</f>
        <v>77.7</v>
      </c>
      <c r="HW33" s="70"/>
      <c r="HX33" s="70"/>
      <c r="HY33" s="70"/>
      <c r="HZ33" s="70"/>
      <c r="IA33" s="70"/>
      <c r="IB33" s="70"/>
      <c r="IC33" s="70"/>
      <c r="ID33" s="70"/>
      <c r="IE33" s="70"/>
      <c r="IF33" s="70"/>
      <c r="IG33" s="70"/>
      <c r="IH33" s="70"/>
      <c r="II33" s="70"/>
      <c r="IJ33" s="71"/>
      <c r="IK33" s="69">
        <f>データ!BH7</f>
        <v>84.1</v>
      </c>
      <c r="IL33" s="70"/>
      <c r="IM33" s="70"/>
      <c r="IN33" s="70"/>
      <c r="IO33" s="70"/>
      <c r="IP33" s="70"/>
      <c r="IQ33" s="70"/>
      <c r="IR33" s="70"/>
      <c r="IS33" s="70"/>
      <c r="IT33" s="70"/>
      <c r="IU33" s="70"/>
      <c r="IV33" s="70"/>
      <c r="IW33" s="70"/>
      <c r="IX33" s="70"/>
      <c r="IY33" s="71"/>
      <c r="IZ33" s="69">
        <f>データ!BI7</f>
        <v>75.599999999999994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81.900000000000006</v>
      </c>
      <c r="KG33" s="70"/>
      <c r="KH33" s="70"/>
      <c r="KI33" s="70"/>
      <c r="KJ33" s="70"/>
      <c r="KK33" s="70"/>
      <c r="KL33" s="70"/>
      <c r="KM33" s="70"/>
      <c r="KN33" s="70"/>
      <c r="KO33" s="70"/>
      <c r="KP33" s="70"/>
      <c r="KQ33" s="70"/>
      <c r="KR33" s="70"/>
      <c r="KS33" s="70"/>
      <c r="KT33" s="71"/>
      <c r="KU33" s="69">
        <f>データ!BQ7</f>
        <v>76.900000000000006</v>
      </c>
      <c r="KV33" s="70"/>
      <c r="KW33" s="70"/>
      <c r="KX33" s="70"/>
      <c r="KY33" s="70"/>
      <c r="KZ33" s="70"/>
      <c r="LA33" s="70"/>
      <c r="LB33" s="70"/>
      <c r="LC33" s="70"/>
      <c r="LD33" s="70"/>
      <c r="LE33" s="70"/>
      <c r="LF33" s="70"/>
      <c r="LG33" s="70"/>
      <c r="LH33" s="70"/>
      <c r="LI33" s="71"/>
      <c r="LJ33" s="69">
        <f>データ!BR7</f>
        <v>64.099999999999994</v>
      </c>
      <c r="LK33" s="70"/>
      <c r="LL33" s="70"/>
      <c r="LM33" s="70"/>
      <c r="LN33" s="70"/>
      <c r="LO33" s="70"/>
      <c r="LP33" s="70"/>
      <c r="LQ33" s="70"/>
      <c r="LR33" s="70"/>
      <c r="LS33" s="70"/>
      <c r="LT33" s="70"/>
      <c r="LU33" s="70"/>
      <c r="LV33" s="70"/>
      <c r="LW33" s="70"/>
      <c r="LX33" s="71"/>
      <c r="LY33" s="69">
        <f>データ!BS7</f>
        <v>64.900000000000006</v>
      </c>
      <c r="LZ33" s="70"/>
      <c r="MA33" s="70"/>
      <c r="MB33" s="70"/>
      <c r="MC33" s="70"/>
      <c r="MD33" s="70"/>
      <c r="ME33" s="70"/>
      <c r="MF33" s="70"/>
      <c r="MG33" s="70"/>
      <c r="MH33" s="70"/>
      <c r="MI33" s="70"/>
      <c r="MJ33" s="70"/>
      <c r="MK33" s="70"/>
      <c r="ML33" s="70"/>
      <c r="MM33" s="71"/>
      <c r="MN33" s="69">
        <f>データ!BT7</f>
        <v>61.3</v>
      </c>
      <c r="MO33" s="70"/>
      <c r="MP33" s="70"/>
      <c r="MQ33" s="70"/>
      <c r="MR33" s="70"/>
      <c r="MS33" s="70"/>
      <c r="MT33" s="70"/>
      <c r="MU33" s="70"/>
      <c r="MV33" s="70"/>
      <c r="MW33" s="70"/>
      <c r="MX33" s="70"/>
      <c r="MY33" s="70"/>
      <c r="MZ33" s="70"/>
      <c r="NA33" s="70"/>
      <c r="NB33" s="71"/>
      <c r="ND33" s="2"/>
      <c r="NE33" s="2"/>
      <c r="NF33" s="2"/>
      <c r="NG33" s="2"/>
      <c r="NH33" s="15"/>
      <c r="NI33" s="2"/>
      <c r="NJ33" s="161"/>
      <c r="NK33" s="162"/>
      <c r="NL33" s="162"/>
      <c r="NM33" s="162"/>
      <c r="NN33" s="162"/>
      <c r="NO33" s="162"/>
      <c r="NP33" s="162"/>
      <c r="NQ33" s="162"/>
      <c r="NR33" s="162"/>
      <c r="NS33" s="162"/>
      <c r="NT33" s="162"/>
      <c r="NU33" s="162"/>
      <c r="NV33" s="162"/>
      <c r="NW33" s="162"/>
      <c r="NX33" s="16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64"/>
      <c r="NK34" s="165"/>
      <c r="NL34" s="165"/>
      <c r="NM34" s="165"/>
      <c r="NN34" s="165"/>
      <c r="NO34" s="165"/>
      <c r="NP34" s="165"/>
      <c r="NQ34" s="165"/>
      <c r="NR34" s="165"/>
      <c r="NS34" s="165"/>
      <c r="NT34" s="165"/>
      <c r="NU34" s="165"/>
      <c r="NV34" s="165"/>
      <c r="NW34" s="165"/>
      <c r="NX34" s="16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43538</v>
      </c>
      <c r="Q55" s="67"/>
      <c r="R55" s="67"/>
      <c r="S55" s="67"/>
      <c r="T55" s="67"/>
      <c r="U55" s="67"/>
      <c r="V55" s="67"/>
      <c r="W55" s="67"/>
      <c r="X55" s="67"/>
      <c r="Y55" s="67"/>
      <c r="Z55" s="67"/>
      <c r="AA55" s="67"/>
      <c r="AB55" s="67"/>
      <c r="AC55" s="67"/>
      <c r="AD55" s="68"/>
      <c r="AE55" s="66">
        <f>データ!CB7</f>
        <v>45997</v>
      </c>
      <c r="AF55" s="67"/>
      <c r="AG55" s="67"/>
      <c r="AH55" s="67"/>
      <c r="AI55" s="67"/>
      <c r="AJ55" s="67"/>
      <c r="AK55" s="67"/>
      <c r="AL55" s="67"/>
      <c r="AM55" s="67"/>
      <c r="AN55" s="67"/>
      <c r="AO55" s="67"/>
      <c r="AP55" s="67"/>
      <c r="AQ55" s="67"/>
      <c r="AR55" s="67"/>
      <c r="AS55" s="68"/>
      <c r="AT55" s="66">
        <f>データ!CC7</f>
        <v>46772</v>
      </c>
      <c r="AU55" s="67"/>
      <c r="AV55" s="67"/>
      <c r="AW55" s="67"/>
      <c r="AX55" s="67"/>
      <c r="AY55" s="67"/>
      <c r="AZ55" s="67"/>
      <c r="BA55" s="67"/>
      <c r="BB55" s="67"/>
      <c r="BC55" s="67"/>
      <c r="BD55" s="67"/>
      <c r="BE55" s="67"/>
      <c r="BF55" s="67"/>
      <c r="BG55" s="67"/>
      <c r="BH55" s="68"/>
      <c r="BI55" s="66">
        <f>データ!CD7</f>
        <v>49530</v>
      </c>
      <c r="BJ55" s="67"/>
      <c r="BK55" s="67"/>
      <c r="BL55" s="67"/>
      <c r="BM55" s="67"/>
      <c r="BN55" s="67"/>
      <c r="BO55" s="67"/>
      <c r="BP55" s="67"/>
      <c r="BQ55" s="67"/>
      <c r="BR55" s="67"/>
      <c r="BS55" s="67"/>
      <c r="BT55" s="67"/>
      <c r="BU55" s="67"/>
      <c r="BV55" s="67"/>
      <c r="BW55" s="68"/>
      <c r="BX55" s="66">
        <f>データ!CE7</f>
        <v>48102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12795</v>
      </c>
      <c r="DE55" s="67"/>
      <c r="DF55" s="67"/>
      <c r="DG55" s="67"/>
      <c r="DH55" s="67"/>
      <c r="DI55" s="67"/>
      <c r="DJ55" s="67"/>
      <c r="DK55" s="67"/>
      <c r="DL55" s="67"/>
      <c r="DM55" s="67"/>
      <c r="DN55" s="67"/>
      <c r="DO55" s="67"/>
      <c r="DP55" s="67"/>
      <c r="DQ55" s="67"/>
      <c r="DR55" s="68"/>
      <c r="DS55" s="66">
        <f>データ!CM7</f>
        <v>13727</v>
      </c>
      <c r="DT55" s="67"/>
      <c r="DU55" s="67"/>
      <c r="DV55" s="67"/>
      <c r="DW55" s="67"/>
      <c r="DX55" s="67"/>
      <c r="DY55" s="67"/>
      <c r="DZ55" s="67"/>
      <c r="EA55" s="67"/>
      <c r="EB55" s="67"/>
      <c r="EC55" s="67"/>
      <c r="ED55" s="67"/>
      <c r="EE55" s="67"/>
      <c r="EF55" s="67"/>
      <c r="EG55" s="68"/>
      <c r="EH55" s="66">
        <f>データ!CN7</f>
        <v>15989</v>
      </c>
      <c r="EI55" s="67"/>
      <c r="EJ55" s="67"/>
      <c r="EK55" s="67"/>
      <c r="EL55" s="67"/>
      <c r="EM55" s="67"/>
      <c r="EN55" s="67"/>
      <c r="EO55" s="67"/>
      <c r="EP55" s="67"/>
      <c r="EQ55" s="67"/>
      <c r="ER55" s="67"/>
      <c r="ES55" s="67"/>
      <c r="ET55" s="67"/>
      <c r="EU55" s="67"/>
      <c r="EV55" s="68"/>
      <c r="EW55" s="66">
        <f>データ!CO7</f>
        <v>16448</v>
      </c>
      <c r="EX55" s="67"/>
      <c r="EY55" s="67"/>
      <c r="EZ55" s="67"/>
      <c r="FA55" s="67"/>
      <c r="FB55" s="67"/>
      <c r="FC55" s="67"/>
      <c r="FD55" s="67"/>
      <c r="FE55" s="67"/>
      <c r="FF55" s="67"/>
      <c r="FG55" s="67"/>
      <c r="FH55" s="67"/>
      <c r="FI55" s="67"/>
      <c r="FJ55" s="67"/>
      <c r="FK55" s="68"/>
      <c r="FL55" s="66">
        <f>データ!CP7</f>
        <v>17086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63.1</v>
      </c>
      <c r="GS55" s="70"/>
      <c r="GT55" s="70"/>
      <c r="GU55" s="70"/>
      <c r="GV55" s="70"/>
      <c r="GW55" s="70"/>
      <c r="GX55" s="70"/>
      <c r="GY55" s="70"/>
      <c r="GZ55" s="70"/>
      <c r="HA55" s="70"/>
      <c r="HB55" s="70"/>
      <c r="HC55" s="70"/>
      <c r="HD55" s="70"/>
      <c r="HE55" s="70"/>
      <c r="HF55" s="71"/>
      <c r="HG55" s="69">
        <f>データ!CX7</f>
        <v>63.9</v>
      </c>
      <c r="HH55" s="70"/>
      <c r="HI55" s="70"/>
      <c r="HJ55" s="70"/>
      <c r="HK55" s="70"/>
      <c r="HL55" s="70"/>
      <c r="HM55" s="70"/>
      <c r="HN55" s="70"/>
      <c r="HO55" s="70"/>
      <c r="HP55" s="70"/>
      <c r="HQ55" s="70"/>
      <c r="HR55" s="70"/>
      <c r="HS55" s="70"/>
      <c r="HT55" s="70"/>
      <c r="HU55" s="71"/>
      <c r="HV55" s="69">
        <f>データ!CY7</f>
        <v>72.8</v>
      </c>
      <c r="HW55" s="70"/>
      <c r="HX55" s="70"/>
      <c r="HY55" s="70"/>
      <c r="HZ55" s="70"/>
      <c r="IA55" s="70"/>
      <c r="IB55" s="70"/>
      <c r="IC55" s="70"/>
      <c r="ID55" s="70"/>
      <c r="IE55" s="70"/>
      <c r="IF55" s="70"/>
      <c r="IG55" s="70"/>
      <c r="IH55" s="70"/>
      <c r="II55" s="70"/>
      <c r="IJ55" s="71"/>
      <c r="IK55" s="69">
        <f>データ!CZ7</f>
        <v>67.2</v>
      </c>
      <c r="IL55" s="70"/>
      <c r="IM55" s="70"/>
      <c r="IN55" s="70"/>
      <c r="IO55" s="70"/>
      <c r="IP55" s="70"/>
      <c r="IQ55" s="70"/>
      <c r="IR55" s="70"/>
      <c r="IS55" s="70"/>
      <c r="IT55" s="70"/>
      <c r="IU55" s="70"/>
      <c r="IV55" s="70"/>
      <c r="IW55" s="70"/>
      <c r="IX55" s="70"/>
      <c r="IY55" s="71"/>
      <c r="IZ55" s="69">
        <f>データ!DA7</f>
        <v>74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18.5</v>
      </c>
      <c r="KV55" s="70"/>
      <c r="KW55" s="70"/>
      <c r="KX55" s="70"/>
      <c r="KY55" s="70"/>
      <c r="KZ55" s="70"/>
      <c r="LA55" s="70"/>
      <c r="LB55" s="70"/>
      <c r="LC55" s="70"/>
      <c r="LD55" s="70"/>
      <c r="LE55" s="70"/>
      <c r="LF55" s="70"/>
      <c r="LG55" s="70"/>
      <c r="LH55" s="70"/>
      <c r="LI55" s="71"/>
      <c r="LJ55" s="69">
        <f>データ!DJ7</f>
        <v>19</v>
      </c>
      <c r="LK55" s="70"/>
      <c r="LL55" s="70"/>
      <c r="LM55" s="70"/>
      <c r="LN55" s="70"/>
      <c r="LO55" s="70"/>
      <c r="LP55" s="70"/>
      <c r="LQ55" s="70"/>
      <c r="LR55" s="70"/>
      <c r="LS55" s="70"/>
      <c r="LT55" s="70"/>
      <c r="LU55" s="70"/>
      <c r="LV55" s="70"/>
      <c r="LW55" s="70"/>
      <c r="LX55" s="71"/>
      <c r="LY55" s="69">
        <f>データ!DK7</f>
        <v>18.600000000000001</v>
      </c>
      <c r="LZ55" s="70"/>
      <c r="MA55" s="70"/>
      <c r="MB55" s="70"/>
      <c r="MC55" s="70"/>
      <c r="MD55" s="70"/>
      <c r="ME55" s="70"/>
      <c r="MF55" s="70"/>
      <c r="MG55" s="70"/>
      <c r="MH55" s="70"/>
      <c r="MI55" s="70"/>
      <c r="MJ55" s="70"/>
      <c r="MK55" s="70"/>
      <c r="ML55" s="70"/>
      <c r="MM55" s="71"/>
      <c r="MN55" s="69">
        <f>データ!DL7</f>
        <v>21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164.4</v>
      </c>
      <c r="Q79" s="70"/>
      <c r="R79" s="70"/>
      <c r="S79" s="70"/>
      <c r="T79" s="70"/>
      <c r="U79" s="70"/>
      <c r="V79" s="70"/>
      <c r="W79" s="70"/>
      <c r="X79" s="70"/>
      <c r="Y79" s="70"/>
      <c r="Z79" s="70"/>
      <c r="AA79" s="70"/>
      <c r="AB79" s="70"/>
      <c r="AC79" s="70"/>
      <c r="AD79" s="71"/>
      <c r="AE79" s="69">
        <f>データ!DT7</f>
        <v>176.9</v>
      </c>
      <c r="AF79" s="70"/>
      <c r="AG79" s="70"/>
      <c r="AH79" s="70"/>
      <c r="AI79" s="70"/>
      <c r="AJ79" s="70"/>
      <c r="AK79" s="70"/>
      <c r="AL79" s="70"/>
      <c r="AM79" s="70"/>
      <c r="AN79" s="70"/>
      <c r="AO79" s="70"/>
      <c r="AP79" s="70"/>
      <c r="AQ79" s="70"/>
      <c r="AR79" s="70"/>
      <c r="AS79" s="71"/>
      <c r="AT79" s="69">
        <f>データ!DU7</f>
        <v>212.2</v>
      </c>
      <c r="AU79" s="70"/>
      <c r="AV79" s="70"/>
      <c r="AW79" s="70"/>
      <c r="AX79" s="70"/>
      <c r="AY79" s="70"/>
      <c r="AZ79" s="70"/>
      <c r="BA79" s="70"/>
      <c r="BB79" s="70"/>
      <c r="BC79" s="70"/>
      <c r="BD79" s="70"/>
      <c r="BE79" s="70"/>
      <c r="BF79" s="70"/>
      <c r="BG79" s="70"/>
      <c r="BH79" s="71"/>
      <c r="BI79" s="69">
        <f>データ!DV7</f>
        <v>210.4</v>
      </c>
      <c r="BJ79" s="70"/>
      <c r="BK79" s="70"/>
      <c r="BL79" s="70"/>
      <c r="BM79" s="70"/>
      <c r="BN79" s="70"/>
      <c r="BO79" s="70"/>
      <c r="BP79" s="70"/>
      <c r="BQ79" s="70"/>
      <c r="BR79" s="70"/>
      <c r="BS79" s="70"/>
      <c r="BT79" s="70"/>
      <c r="BU79" s="70"/>
      <c r="BV79" s="70"/>
      <c r="BW79" s="71"/>
      <c r="BX79" s="69">
        <f>データ!DW7</f>
        <v>219.9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23</v>
      </c>
      <c r="DH79" s="70"/>
      <c r="DI79" s="70"/>
      <c r="DJ79" s="70"/>
      <c r="DK79" s="70"/>
      <c r="DL79" s="70"/>
      <c r="DM79" s="70"/>
      <c r="DN79" s="70"/>
      <c r="DO79" s="70"/>
      <c r="DP79" s="70"/>
      <c r="DQ79" s="70"/>
      <c r="DR79" s="70"/>
      <c r="DS79" s="70"/>
      <c r="DT79" s="70"/>
      <c r="DU79" s="71"/>
      <c r="DV79" s="69">
        <f>データ!EE7</f>
        <v>27.9</v>
      </c>
      <c r="DW79" s="70"/>
      <c r="DX79" s="70"/>
      <c r="DY79" s="70"/>
      <c r="DZ79" s="70"/>
      <c r="EA79" s="70"/>
      <c r="EB79" s="70"/>
      <c r="EC79" s="70"/>
      <c r="ED79" s="70"/>
      <c r="EE79" s="70"/>
      <c r="EF79" s="70"/>
      <c r="EG79" s="70"/>
      <c r="EH79" s="70"/>
      <c r="EI79" s="70"/>
      <c r="EJ79" s="71"/>
      <c r="EK79" s="69">
        <f>データ!EF7</f>
        <v>31.5</v>
      </c>
      <c r="EL79" s="70"/>
      <c r="EM79" s="70"/>
      <c r="EN79" s="70"/>
      <c r="EO79" s="70"/>
      <c r="EP79" s="70"/>
      <c r="EQ79" s="70"/>
      <c r="ER79" s="70"/>
      <c r="ES79" s="70"/>
      <c r="ET79" s="70"/>
      <c r="EU79" s="70"/>
      <c r="EV79" s="70"/>
      <c r="EW79" s="70"/>
      <c r="EX79" s="70"/>
      <c r="EY79" s="71"/>
      <c r="EZ79" s="69">
        <f>データ!EG7</f>
        <v>32.5</v>
      </c>
      <c r="FA79" s="70"/>
      <c r="FB79" s="70"/>
      <c r="FC79" s="70"/>
      <c r="FD79" s="70"/>
      <c r="FE79" s="70"/>
      <c r="FF79" s="70"/>
      <c r="FG79" s="70"/>
      <c r="FH79" s="70"/>
      <c r="FI79" s="70"/>
      <c r="FJ79" s="70"/>
      <c r="FK79" s="70"/>
      <c r="FL79" s="70"/>
      <c r="FM79" s="70"/>
      <c r="FN79" s="71"/>
      <c r="FO79" s="69">
        <f>データ!EH7</f>
        <v>33.299999999999997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60.8</v>
      </c>
      <c r="GU79" s="70"/>
      <c r="GV79" s="70"/>
      <c r="GW79" s="70"/>
      <c r="GX79" s="70"/>
      <c r="GY79" s="70"/>
      <c r="GZ79" s="70"/>
      <c r="HA79" s="70"/>
      <c r="HB79" s="70"/>
      <c r="HC79" s="70"/>
      <c r="HD79" s="70"/>
      <c r="HE79" s="70"/>
      <c r="HF79" s="70"/>
      <c r="HG79" s="70"/>
      <c r="HH79" s="71"/>
      <c r="HI79" s="69">
        <f>データ!EP7</f>
        <v>70.900000000000006</v>
      </c>
      <c r="HJ79" s="70"/>
      <c r="HK79" s="70"/>
      <c r="HL79" s="70"/>
      <c r="HM79" s="70"/>
      <c r="HN79" s="70"/>
      <c r="HO79" s="70"/>
      <c r="HP79" s="70"/>
      <c r="HQ79" s="70"/>
      <c r="HR79" s="70"/>
      <c r="HS79" s="70"/>
      <c r="HT79" s="70"/>
      <c r="HU79" s="70"/>
      <c r="HV79" s="70"/>
      <c r="HW79" s="71"/>
      <c r="HX79" s="69">
        <f>データ!EQ7</f>
        <v>72</v>
      </c>
      <c r="HY79" s="70"/>
      <c r="HZ79" s="70"/>
      <c r="IA79" s="70"/>
      <c r="IB79" s="70"/>
      <c r="IC79" s="70"/>
      <c r="ID79" s="70"/>
      <c r="IE79" s="70"/>
      <c r="IF79" s="70"/>
      <c r="IG79" s="70"/>
      <c r="IH79" s="70"/>
      <c r="II79" s="70"/>
      <c r="IJ79" s="70"/>
      <c r="IK79" s="70"/>
      <c r="IL79" s="71"/>
      <c r="IM79" s="69">
        <f>データ!ER7</f>
        <v>61.1</v>
      </c>
      <c r="IN79" s="70"/>
      <c r="IO79" s="70"/>
      <c r="IP79" s="70"/>
      <c r="IQ79" s="70"/>
      <c r="IR79" s="70"/>
      <c r="IS79" s="70"/>
      <c r="IT79" s="70"/>
      <c r="IU79" s="70"/>
      <c r="IV79" s="70"/>
      <c r="IW79" s="70"/>
      <c r="IX79" s="70"/>
      <c r="IY79" s="70"/>
      <c r="IZ79" s="70"/>
      <c r="JA79" s="71"/>
      <c r="JB79" s="69">
        <f>データ!ES7</f>
        <v>60.5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40336281</v>
      </c>
      <c r="KH79" s="67"/>
      <c r="KI79" s="67"/>
      <c r="KJ79" s="67"/>
      <c r="KK79" s="67"/>
      <c r="KL79" s="67"/>
      <c r="KM79" s="67"/>
      <c r="KN79" s="67"/>
      <c r="KO79" s="67"/>
      <c r="KP79" s="67"/>
      <c r="KQ79" s="67"/>
      <c r="KR79" s="67"/>
      <c r="KS79" s="67"/>
      <c r="KT79" s="67"/>
      <c r="KU79" s="68"/>
      <c r="KV79" s="66">
        <f>データ!FA7</f>
        <v>40729772</v>
      </c>
      <c r="KW79" s="67"/>
      <c r="KX79" s="67"/>
      <c r="KY79" s="67"/>
      <c r="KZ79" s="67"/>
      <c r="LA79" s="67"/>
      <c r="LB79" s="67"/>
      <c r="LC79" s="67"/>
      <c r="LD79" s="67"/>
      <c r="LE79" s="67"/>
      <c r="LF79" s="67"/>
      <c r="LG79" s="67"/>
      <c r="LH79" s="67"/>
      <c r="LI79" s="67"/>
      <c r="LJ79" s="68"/>
      <c r="LK79" s="66">
        <f>データ!FB7</f>
        <v>42268538</v>
      </c>
      <c r="LL79" s="67"/>
      <c r="LM79" s="67"/>
      <c r="LN79" s="67"/>
      <c r="LO79" s="67"/>
      <c r="LP79" s="67"/>
      <c r="LQ79" s="67"/>
      <c r="LR79" s="67"/>
      <c r="LS79" s="67"/>
      <c r="LT79" s="67"/>
      <c r="LU79" s="67"/>
      <c r="LV79" s="67"/>
      <c r="LW79" s="67"/>
      <c r="LX79" s="67"/>
      <c r="LY79" s="68"/>
      <c r="LZ79" s="66">
        <f>データ!FC7</f>
        <v>45792038</v>
      </c>
      <c r="MA79" s="67"/>
      <c r="MB79" s="67"/>
      <c r="MC79" s="67"/>
      <c r="MD79" s="67"/>
      <c r="ME79" s="67"/>
      <c r="MF79" s="67"/>
      <c r="MG79" s="67"/>
      <c r="MH79" s="67"/>
      <c r="MI79" s="67"/>
      <c r="MJ79" s="67"/>
      <c r="MK79" s="67"/>
      <c r="ML79" s="67"/>
      <c r="MM79" s="67"/>
      <c r="MN79" s="68"/>
      <c r="MO79" s="66">
        <f>データ!FD7</f>
        <v>49187891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YVYAQ3IFaafDab922uYLeypCoO/yFOoHxzbu807le+fQWQSMgZjpN/F3Bqu0PGBmphft0JUoCurPnxG0Thd0Q==" saltValue="tWq/4LIQulWZxqDHraU3w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111</v>
      </c>
      <c r="AJ4" s="156"/>
      <c r="AK4" s="156"/>
      <c r="AL4" s="156"/>
      <c r="AM4" s="156"/>
      <c r="AN4" s="156"/>
      <c r="AO4" s="156"/>
      <c r="AP4" s="156"/>
      <c r="AQ4" s="156"/>
      <c r="AR4" s="156"/>
      <c r="AS4" s="157"/>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5" t="s">
        <v>114</v>
      </c>
      <c r="BQ4" s="156"/>
      <c r="BR4" s="156"/>
      <c r="BS4" s="156"/>
      <c r="BT4" s="156"/>
      <c r="BU4" s="156"/>
      <c r="BV4" s="156"/>
      <c r="BW4" s="156"/>
      <c r="BX4" s="156"/>
      <c r="BY4" s="156"/>
      <c r="BZ4" s="157"/>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3"/>
      <c r="DU4" s="153"/>
      <c r="DV4" s="153"/>
      <c r="DW4" s="153"/>
      <c r="DX4" s="153"/>
      <c r="DY4" s="153"/>
      <c r="DZ4" s="153"/>
      <c r="EA4" s="153"/>
      <c r="EB4" s="153"/>
      <c r="EC4" s="153"/>
      <c r="ED4" s="155" t="s">
        <v>120</v>
      </c>
      <c r="EE4" s="156"/>
      <c r="EF4" s="156"/>
      <c r="EG4" s="156"/>
      <c r="EH4" s="156"/>
      <c r="EI4" s="156"/>
      <c r="EJ4" s="156"/>
      <c r="EK4" s="156"/>
      <c r="EL4" s="156"/>
      <c r="EM4" s="156"/>
      <c r="EN4" s="157"/>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158</v>
      </c>
      <c r="BG5" s="49" t="s">
        <v>149</v>
      </c>
      <c r="BH5" s="49" t="s">
        <v>150</v>
      </c>
      <c r="BI5" s="49" t="s">
        <v>151</v>
      </c>
      <c r="BJ5" s="49" t="s">
        <v>152</v>
      </c>
      <c r="BK5" s="49" t="s">
        <v>153</v>
      </c>
      <c r="BL5" s="49" t="s">
        <v>154</v>
      </c>
      <c r="BM5" s="49" t="s">
        <v>155</v>
      </c>
      <c r="BN5" s="49" t="s">
        <v>156</v>
      </c>
      <c r="BO5" s="49" t="s">
        <v>157</v>
      </c>
      <c r="BP5" s="49" t="s">
        <v>147</v>
      </c>
      <c r="BQ5" s="49" t="s">
        <v>158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158</v>
      </c>
      <c r="CN5" s="49" t="s">
        <v>149</v>
      </c>
      <c r="CO5" s="49" t="s">
        <v>150</v>
      </c>
      <c r="CP5" s="49" t="s">
        <v>151</v>
      </c>
      <c r="CQ5" s="49" t="s">
        <v>152</v>
      </c>
      <c r="CR5" s="49" t="s">
        <v>153</v>
      </c>
      <c r="CS5" s="49" t="s">
        <v>154</v>
      </c>
      <c r="CT5" s="49" t="s">
        <v>155</v>
      </c>
      <c r="CU5" s="49" t="s">
        <v>156</v>
      </c>
      <c r="CV5" s="49" t="s">
        <v>157</v>
      </c>
      <c r="CW5" s="49" t="s">
        <v>147</v>
      </c>
      <c r="CX5" s="49" t="s">
        <v>158</v>
      </c>
      <c r="CY5" s="49" t="s">
        <v>149</v>
      </c>
      <c r="CZ5" s="49" t="s">
        <v>150</v>
      </c>
      <c r="DA5" s="49" t="s">
        <v>160</v>
      </c>
      <c r="DB5" s="49" t="s">
        <v>152</v>
      </c>
      <c r="DC5" s="49" t="s">
        <v>153</v>
      </c>
      <c r="DD5" s="49" t="s">
        <v>154</v>
      </c>
      <c r="DE5" s="49" t="s">
        <v>155</v>
      </c>
      <c r="DF5" s="49" t="s">
        <v>156</v>
      </c>
      <c r="DG5" s="49" t="s">
        <v>157</v>
      </c>
      <c r="DH5" s="49" t="s">
        <v>147</v>
      </c>
      <c r="DI5" s="49" t="s">
        <v>158</v>
      </c>
      <c r="DJ5" s="49" t="s">
        <v>149</v>
      </c>
      <c r="DK5" s="49" t="s">
        <v>150</v>
      </c>
      <c r="DL5" s="49" t="s">
        <v>160</v>
      </c>
      <c r="DM5" s="49" t="s">
        <v>152</v>
      </c>
      <c r="DN5" s="49" t="s">
        <v>153</v>
      </c>
      <c r="DO5" s="49" t="s">
        <v>154</v>
      </c>
      <c r="DP5" s="49" t="s">
        <v>155</v>
      </c>
      <c r="DQ5" s="49" t="s">
        <v>156</v>
      </c>
      <c r="DR5" s="49" t="s">
        <v>157</v>
      </c>
      <c r="DS5" s="49" t="s">
        <v>147</v>
      </c>
      <c r="DT5" s="49" t="s">
        <v>158</v>
      </c>
      <c r="DU5" s="49" t="s">
        <v>149</v>
      </c>
      <c r="DV5" s="49" t="s">
        <v>150</v>
      </c>
      <c r="DW5" s="49" t="s">
        <v>151</v>
      </c>
      <c r="DX5" s="49" t="s">
        <v>152</v>
      </c>
      <c r="DY5" s="49" t="s">
        <v>153</v>
      </c>
      <c r="DZ5" s="49" t="s">
        <v>154</v>
      </c>
      <c r="EA5" s="49" t="s">
        <v>155</v>
      </c>
      <c r="EB5" s="49" t="s">
        <v>156</v>
      </c>
      <c r="EC5" s="49" t="s">
        <v>157</v>
      </c>
      <c r="ED5" s="49" t="s">
        <v>147</v>
      </c>
      <c r="EE5" s="49" t="s">
        <v>158</v>
      </c>
      <c r="EF5" s="49" t="s">
        <v>149</v>
      </c>
      <c r="EG5" s="49" t="s">
        <v>150</v>
      </c>
      <c r="EH5" s="49" t="s">
        <v>160</v>
      </c>
      <c r="EI5" s="49" t="s">
        <v>152</v>
      </c>
      <c r="EJ5" s="49" t="s">
        <v>153</v>
      </c>
      <c r="EK5" s="49" t="s">
        <v>154</v>
      </c>
      <c r="EL5" s="49" t="s">
        <v>155</v>
      </c>
      <c r="EM5" s="49" t="s">
        <v>156</v>
      </c>
      <c r="EN5" s="49" t="s">
        <v>157</v>
      </c>
      <c r="EO5" s="49" t="s">
        <v>147</v>
      </c>
      <c r="EP5" s="49" t="s">
        <v>158</v>
      </c>
      <c r="EQ5" s="49" t="s">
        <v>161</v>
      </c>
      <c r="ER5" s="49" t="s">
        <v>150</v>
      </c>
      <c r="ES5" s="49" t="s">
        <v>151</v>
      </c>
      <c r="ET5" s="49" t="s">
        <v>152</v>
      </c>
      <c r="EU5" s="49" t="s">
        <v>153</v>
      </c>
      <c r="EV5" s="49" t="s">
        <v>154</v>
      </c>
      <c r="EW5" s="49" t="s">
        <v>155</v>
      </c>
      <c r="EX5" s="49" t="s">
        <v>156</v>
      </c>
      <c r="EY5" s="49" t="s">
        <v>162</v>
      </c>
      <c r="EZ5" s="49" t="s">
        <v>147</v>
      </c>
      <c r="FA5" s="49" t="s">
        <v>158</v>
      </c>
      <c r="FB5" s="49" t="s">
        <v>149</v>
      </c>
      <c r="FC5" s="49" t="s">
        <v>163</v>
      </c>
      <c r="FD5" s="49" t="s">
        <v>160</v>
      </c>
      <c r="FE5" s="49" t="s">
        <v>152</v>
      </c>
      <c r="FF5" s="49" t="s">
        <v>153</v>
      </c>
      <c r="FG5" s="49" t="s">
        <v>154</v>
      </c>
      <c r="FH5" s="49" t="s">
        <v>155</v>
      </c>
      <c r="FI5" s="49" t="s">
        <v>156</v>
      </c>
      <c r="FJ5" s="49" t="s">
        <v>157</v>
      </c>
    </row>
    <row r="6" spans="1:166" s="54" customFormat="1" x14ac:dyDescent="0.15">
      <c r="A6" s="35" t="s">
        <v>164</v>
      </c>
      <c r="B6" s="50">
        <f>B8</f>
        <v>2022</v>
      </c>
      <c r="C6" s="50">
        <f t="shared" ref="C6:M6" si="2">C8</f>
        <v>232165</v>
      </c>
      <c r="D6" s="50">
        <f t="shared" si="2"/>
        <v>46</v>
      </c>
      <c r="E6" s="50">
        <f t="shared" si="2"/>
        <v>6</v>
      </c>
      <c r="F6" s="50">
        <f t="shared" si="2"/>
        <v>0</v>
      </c>
      <c r="G6" s="50">
        <f t="shared" si="2"/>
        <v>1</v>
      </c>
      <c r="H6" s="150" t="str">
        <f>IF(H8&lt;&gt;I8,H8,"")&amp;IF(I8&lt;&gt;J8,I8,"")&amp;"　"&amp;J8</f>
        <v>愛知県常滑市　常滑市民病院</v>
      </c>
      <c r="I6" s="151"/>
      <c r="J6" s="152"/>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26</v>
      </c>
      <c r="R6" s="50" t="str">
        <f t="shared" si="3"/>
        <v>対象</v>
      </c>
      <c r="S6" s="50" t="str">
        <f t="shared" si="3"/>
        <v>ド 透 訓 ガ</v>
      </c>
      <c r="T6" s="50" t="str">
        <f t="shared" si="3"/>
        <v>救 臨 感 輪</v>
      </c>
      <c r="U6" s="51">
        <f>U8</f>
        <v>58452</v>
      </c>
      <c r="V6" s="51">
        <f>V8</f>
        <v>22800</v>
      </c>
      <c r="W6" s="50" t="str">
        <f>W8</f>
        <v>非該当</v>
      </c>
      <c r="X6" s="50" t="str">
        <f t="shared" ref="X6" si="4">X8</f>
        <v>非該当</v>
      </c>
      <c r="Y6" s="50" t="str">
        <f t="shared" si="3"/>
        <v>７：１</v>
      </c>
      <c r="Z6" s="51">
        <f t="shared" si="3"/>
        <v>264</v>
      </c>
      <c r="AA6" s="51" t="str">
        <f t="shared" si="3"/>
        <v>-</v>
      </c>
      <c r="AB6" s="51" t="str">
        <f t="shared" si="3"/>
        <v>-</v>
      </c>
      <c r="AC6" s="51" t="str">
        <f t="shared" si="3"/>
        <v>-</v>
      </c>
      <c r="AD6" s="51">
        <f t="shared" si="3"/>
        <v>2</v>
      </c>
      <c r="AE6" s="51">
        <f t="shared" si="3"/>
        <v>266</v>
      </c>
      <c r="AF6" s="51">
        <f t="shared" si="3"/>
        <v>189</v>
      </c>
      <c r="AG6" s="51" t="str">
        <f t="shared" si="3"/>
        <v>-</v>
      </c>
      <c r="AH6" s="51">
        <f t="shared" si="3"/>
        <v>189</v>
      </c>
      <c r="AI6" s="52">
        <f>IF(AI8="-",NA(),AI8)</f>
        <v>92.8</v>
      </c>
      <c r="AJ6" s="52">
        <f t="shared" ref="AJ6:AR6" si="5">IF(AJ8="-",NA(),AJ8)</f>
        <v>91.7</v>
      </c>
      <c r="AK6" s="52">
        <f t="shared" si="5"/>
        <v>102.9</v>
      </c>
      <c r="AL6" s="52">
        <f t="shared" si="5"/>
        <v>107.2</v>
      </c>
      <c r="AM6" s="52">
        <f t="shared" si="5"/>
        <v>97.5</v>
      </c>
      <c r="AN6" s="52">
        <f t="shared" si="5"/>
        <v>97.5</v>
      </c>
      <c r="AO6" s="52">
        <f t="shared" si="5"/>
        <v>96.9</v>
      </c>
      <c r="AP6" s="52">
        <f t="shared" si="5"/>
        <v>101.8</v>
      </c>
      <c r="AQ6" s="52">
        <f t="shared" si="5"/>
        <v>106.2</v>
      </c>
      <c r="AR6" s="52">
        <f t="shared" si="5"/>
        <v>103.5</v>
      </c>
      <c r="AS6" s="52" t="str">
        <f>IF(AS8="-","【-】","【"&amp;SUBSTITUTE(TEXT(AS8,"#,##0.0"),"-","△")&amp;"】")</f>
        <v>【103.5】</v>
      </c>
      <c r="AT6" s="52">
        <f>IF(AT8="-",NA(),AT8)</f>
        <v>90.2</v>
      </c>
      <c r="AU6" s="52">
        <f t="shared" ref="AU6:BC6" si="6">IF(AU8="-",NA(),AU8)</f>
        <v>89.5</v>
      </c>
      <c r="AV6" s="52">
        <f t="shared" si="6"/>
        <v>79.400000000000006</v>
      </c>
      <c r="AW6" s="52">
        <f t="shared" si="6"/>
        <v>85.9</v>
      </c>
      <c r="AX6" s="52">
        <f t="shared" si="6"/>
        <v>77.400000000000006</v>
      </c>
      <c r="AY6" s="52">
        <f t="shared" si="6"/>
        <v>86</v>
      </c>
      <c r="AZ6" s="52">
        <f t="shared" si="6"/>
        <v>86</v>
      </c>
      <c r="BA6" s="52">
        <f t="shared" si="6"/>
        <v>80.7</v>
      </c>
      <c r="BB6" s="52">
        <f t="shared" si="6"/>
        <v>82.3</v>
      </c>
      <c r="BC6" s="52">
        <f t="shared" si="6"/>
        <v>81.5</v>
      </c>
      <c r="BD6" s="52" t="str">
        <f>IF(BD8="-","【-】","【"&amp;SUBSTITUTE(TEXT(BD8,"#,##0.0"),"-","△")&amp;"】")</f>
        <v>【86.4】</v>
      </c>
      <c r="BE6" s="52">
        <f>IF(BE8="-",NA(),BE8)</f>
        <v>87.7</v>
      </c>
      <c r="BF6" s="52">
        <f t="shared" ref="BF6:BN6" si="7">IF(BF8="-",NA(),BF8)</f>
        <v>87</v>
      </c>
      <c r="BG6" s="52">
        <f t="shared" si="7"/>
        <v>77.7</v>
      </c>
      <c r="BH6" s="52">
        <f t="shared" si="7"/>
        <v>84.1</v>
      </c>
      <c r="BI6" s="52">
        <f t="shared" si="7"/>
        <v>75.599999999999994</v>
      </c>
      <c r="BJ6" s="52">
        <f t="shared" si="7"/>
        <v>83.1</v>
      </c>
      <c r="BK6" s="52">
        <f t="shared" si="7"/>
        <v>83</v>
      </c>
      <c r="BL6" s="52">
        <f t="shared" si="7"/>
        <v>77.599999999999994</v>
      </c>
      <c r="BM6" s="52">
        <f t="shared" si="7"/>
        <v>79.2</v>
      </c>
      <c r="BN6" s="52">
        <f t="shared" si="7"/>
        <v>78.400000000000006</v>
      </c>
      <c r="BO6" s="52" t="str">
        <f>IF(BO8="-","【-】","【"&amp;SUBSTITUTE(TEXT(BO8,"#,##0.0"),"-","△")&amp;"】")</f>
        <v>【83.7】</v>
      </c>
      <c r="BP6" s="52">
        <f>IF(BP8="-",NA(),BP8)</f>
        <v>81.900000000000006</v>
      </c>
      <c r="BQ6" s="52">
        <f t="shared" ref="BQ6:BY6" si="8">IF(BQ8="-",NA(),BQ8)</f>
        <v>76.900000000000006</v>
      </c>
      <c r="BR6" s="52">
        <f t="shared" si="8"/>
        <v>64.099999999999994</v>
      </c>
      <c r="BS6" s="52">
        <f t="shared" si="8"/>
        <v>64.900000000000006</v>
      </c>
      <c r="BT6" s="52">
        <f t="shared" si="8"/>
        <v>61.3</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43538</v>
      </c>
      <c r="CB6" s="53">
        <f t="shared" ref="CB6:CJ6" si="9">IF(CB8="-",NA(),CB8)</f>
        <v>45997</v>
      </c>
      <c r="CC6" s="53">
        <f t="shared" si="9"/>
        <v>46772</v>
      </c>
      <c r="CD6" s="53">
        <f t="shared" si="9"/>
        <v>49530</v>
      </c>
      <c r="CE6" s="53">
        <f t="shared" si="9"/>
        <v>48102</v>
      </c>
      <c r="CF6" s="53">
        <f t="shared" si="9"/>
        <v>47924</v>
      </c>
      <c r="CG6" s="53">
        <f t="shared" si="9"/>
        <v>48807</v>
      </c>
      <c r="CH6" s="53">
        <f t="shared" si="9"/>
        <v>51594</v>
      </c>
      <c r="CI6" s="53">
        <f t="shared" si="9"/>
        <v>53805</v>
      </c>
      <c r="CJ6" s="53">
        <f t="shared" si="9"/>
        <v>56563</v>
      </c>
      <c r="CK6" s="52" t="str">
        <f>IF(CK8="-","【-】","【"&amp;SUBSTITUTE(TEXT(CK8,"#,##0"),"-","△")&amp;"】")</f>
        <v>【61,837】</v>
      </c>
      <c r="CL6" s="53">
        <f>IF(CL8="-",NA(),CL8)</f>
        <v>12795</v>
      </c>
      <c r="CM6" s="53">
        <f t="shared" ref="CM6:CU6" si="10">IF(CM8="-",NA(),CM8)</f>
        <v>13727</v>
      </c>
      <c r="CN6" s="53">
        <f t="shared" si="10"/>
        <v>15989</v>
      </c>
      <c r="CO6" s="53">
        <f t="shared" si="10"/>
        <v>16448</v>
      </c>
      <c r="CP6" s="53">
        <f t="shared" si="10"/>
        <v>17086</v>
      </c>
      <c r="CQ6" s="53">
        <f t="shared" si="10"/>
        <v>12502</v>
      </c>
      <c r="CR6" s="53">
        <f t="shared" si="10"/>
        <v>12970</v>
      </c>
      <c r="CS6" s="53">
        <f t="shared" si="10"/>
        <v>13767</v>
      </c>
      <c r="CT6" s="53">
        <f t="shared" si="10"/>
        <v>14046</v>
      </c>
      <c r="CU6" s="53">
        <f t="shared" si="10"/>
        <v>14550</v>
      </c>
      <c r="CV6" s="52" t="str">
        <f>IF(CV8="-","【-】","【"&amp;SUBSTITUTE(TEXT(CV8,"#,##0"),"-","△")&amp;"】")</f>
        <v>【17,600】</v>
      </c>
      <c r="CW6" s="52">
        <f>IF(CW8="-",NA(),CW8)</f>
        <v>63.1</v>
      </c>
      <c r="CX6" s="52">
        <f t="shared" ref="CX6:DF6" si="11">IF(CX8="-",NA(),CX8)</f>
        <v>63.9</v>
      </c>
      <c r="CY6" s="52">
        <f t="shared" si="11"/>
        <v>72.8</v>
      </c>
      <c r="CZ6" s="52">
        <f t="shared" si="11"/>
        <v>67.2</v>
      </c>
      <c r="DA6" s="52">
        <f t="shared" si="11"/>
        <v>74</v>
      </c>
      <c r="DB6" s="52">
        <f t="shared" si="11"/>
        <v>59.4</v>
      </c>
      <c r="DC6" s="52">
        <f t="shared" si="11"/>
        <v>59.9</v>
      </c>
      <c r="DD6" s="52">
        <f t="shared" si="11"/>
        <v>63.4</v>
      </c>
      <c r="DE6" s="52">
        <f t="shared" si="11"/>
        <v>61.3</v>
      </c>
      <c r="DF6" s="52">
        <f t="shared" si="11"/>
        <v>61.4</v>
      </c>
      <c r="DG6" s="52" t="str">
        <f>IF(DG8="-","【-】","【"&amp;SUBSTITUTE(TEXT(DG8,"#,##0.0"),"-","△")&amp;"】")</f>
        <v>【55.6】</v>
      </c>
      <c r="DH6" s="52">
        <f>IF(DH8="-",NA(),DH8)</f>
        <v>18.5</v>
      </c>
      <c r="DI6" s="52">
        <f t="shared" ref="DI6:DQ6" si="12">IF(DI8="-",NA(),DI8)</f>
        <v>18.5</v>
      </c>
      <c r="DJ6" s="52">
        <f t="shared" si="12"/>
        <v>19</v>
      </c>
      <c r="DK6" s="52">
        <f t="shared" si="12"/>
        <v>18.600000000000001</v>
      </c>
      <c r="DL6" s="52">
        <f t="shared" si="12"/>
        <v>21</v>
      </c>
      <c r="DM6" s="52">
        <f t="shared" si="12"/>
        <v>20.6</v>
      </c>
      <c r="DN6" s="52">
        <f t="shared" si="12"/>
        <v>20.5</v>
      </c>
      <c r="DO6" s="52">
        <f t="shared" si="12"/>
        <v>20.2</v>
      </c>
      <c r="DP6" s="52">
        <f t="shared" si="12"/>
        <v>20.2</v>
      </c>
      <c r="DQ6" s="52">
        <f t="shared" si="12"/>
        <v>21.1</v>
      </c>
      <c r="DR6" s="52" t="str">
        <f>IF(DR8="-","【-】","【"&amp;SUBSTITUTE(TEXT(DR8,"#,##0.0"),"-","△")&amp;"】")</f>
        <v>【25.1】</v>
      </c>
      <c r="DS6" s="52">
        <f>IF(DS8="-",NA(),DS8)</f>
        <v>164.4</v>
      </c>
      <c r="DT6" s="52">
        <f t="shared" ref="DT6:EB6" si="13">IF(DT8="-",NA(),DT8)</f>
        <v>176.9</v>
      </c>
      <c r="DU6" s="52">
        <f t="shared" si="13"/>
        <v>212.2</v>
      </c>
      <c r="DV6" s="52">
        <f t="shared" si="13"/>
        <v>210.4</v>
      </c>
      <c r="DW6" s="52">
        <f t="shared" si="13"/>
        <v>219.9</v>
      </c>
      <c r="DX6" s="52">
        <f t="shared" si="13"/>
        <v>90.8</v>
      </c>
      <c r="DY6" s="52">
        <f t="shared" si="13"/>
        <v>81.900000000000006</v>
      </c>
      <c r="DZ6" s="52">
        <f t="shared" si="13"/>
        <v>91.6</v>
      </c>
      <c r="EA6" s="52">
        <f t="shared" si="13"/>
        <v>100.1</v>
      </c>
      <c r="EB6" s="52">
        <f t="shared" si="13"/>
        <v>94.9</v>
      </c>
      <c r="EC6" s="52" t="str">
        <f>IF(EC8="-","【-】","【"&amp;SUBSTITUTE(TEXT(EC8,"#,##0.0"),"-","△")&amp;"】")</f>
        <v>【63.0】</v>
      </c>
      <c r="ED6" s="52">
        <f>IF(ED8="-",NA(),ED8)</f>
        <v>23</v>
      </c>
      <c r="EE6" s="52">
        <f t="shared" ref="EE6:EM6" si="14">IF(EE8="-",NA(),EE8)</f>
        <v>27.9</v>
      </c>
      <c r="EF6" s="52">
        <f t="shared" si="14"/>
        <v>31.5</v>
      </c>
      <c r="EG6" s="52">
        <f t="shared" si="14"/>
        <v>32.5</v>
      </c>
      <c r="EH6" s="52">
        <f t="shared" si="14"/>
        <v>33.299999999999997</v>
      </c>
      <c r="EI6" s="52">
        <f t="shared" si="14"/>
        <v>48.6</v>
      </c>
      <c r="EJ6" s="52">
        <f t="shared" si="14"/>
        <v>50.8</v>
      </c>
      <c r="EK6" s="52">
        <f t="shared" si="14"/>
        <v>51.4</v>
      </c>
      <c r="EL6" s="52">
        <f t="shared" si="14"/>
        <v>51.9</v>
      </c>
      <c r="EM6" s="52">
        <f t="shared" si="14"/>
        <v>53.8</v>
      </c>
      <c r="EN6" s="52" t="str">
        <f>IF(EN8="-","【-】","【"&amp;SUBSTITUTE(TEXT(EN8,"#,##0.0"),"-","△")&amp;"】")</f>
        <v>【56.4】</v>
      </c>
      <c r="EO6" s="52">
        <f>IF(EO8="-",NA(),EO8)</f>
        <v>60.8</v>
      </c>
      <c r="EP6" s="52">
        <f t="shared" ref="EP6:EX6" si="15">IF(EP8="-",NA(),EP8)</f>
        <v>70.900000000000006</v>
      </c>
      <c r="EQ6" s="52">
        <f t="shared" si="15"/>
        <v>72</v>
      </c>
      <c r="ER6" s="52">
        <f t="shared" si="15"/>
        <v>61.1</v>
      </c>
      <c r="ES6" s="52">
        <f t="shared" si="15"/>
        <v>60.5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40336281</v>
      </c>
      <c r="FA6" s="53">
        <f t="shared" ref="FA6:FI6" si="16">IF(FA8="-",NA(),FA8)</f>
        <v>40729772</v>
      </c>
      <c r="FB6" s="53">
        <f t="shared" si="16"/>
        <v>42268538</v>
      </c>
      <c r="FC6" s="53">
        <f t="shared" si="16"/>
        <v>45792038</v>
      </c>
      <c r="FD6" s="53">
        <f t="shared" si="16"/>
        <v>49187891</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165</v>
      </c>
      <c r="B7" s="50">
        <f t="shared" ref="B7:AH7" si="17">B8</f>
        <v>2022</v>
      </c>
      <c r="C7" s="50">
        <f t="shared" si="17"/>
        <v>232165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26</v>
      </c>
      <c r="R7" s="50" t="str">
        <f t="shared" si="17"/>
        <v>対象</v>
      </c>
      <c r="S7" s="50" t="str">
        <f t="shared" si="17"/>
        <v>ド 透 訓 ガ</v>
      </c>
      <c r="T7" s="50" t="str">
        <f t="shared" si="17"/>
        <v>救 臨 感 輪</v>
      </c>
      <c r="U7" s="51">
        <f>U8</f>
        <v>58452</v>
      </c>
      <c r="V7" s="51">
        <f>V8</f>
        <v>22800</v>
      </c>
      <c r="W7" s="50" t="str">
        <f>W8</f>
        <v>非該当</v>
      </c>
      <c r="X7" s="50" t="str">
        <f t="shared" si="17"/>
        <v>非該当</v>
      </c>
      <c r="Y7" s="50" t="str">
        <f t="shared" si="17"/>
        <v>７：１</v>
      </c>
      <c r="Z7" s="51">
        <f t="shared" si="17"/>
        <v>264</v>
      </c>
      <c r="AA7" s="51" t="str">
        <f t="shared" si="17"/>
        <v>-</v>
      </c>
      <c r="AB7" s="51" t="str">
        <f t="shared" si="17"/>
        <v>-</v>
      </c>
      <c r="AC7" s="51" t="str">
        <f t="shared" si="17"/>
        <v>-</v>
      </c>
      <c r="AD7" s="51">
        <f t="shared" si="17"/>
        <v>2</v>
      </c>
      <c r="AE7" s="51">
        <f t="shared" si="17"/>
        <v>266</v>
      </c>
      <c r="AF7" s="51">
        <f t="shared" si="17"/>
        <v>189</v>
      </c>
      <c r="AG7" s="51" t="str">
        <f t="shared" si="17"/>
        <v>-</v>
      </c>
      <c r="AH7" s="51">
        <f t="shared" si="17"/>
        <v>189</v>
      </c>
      <c r="AI7" s="52">
        <f>AI8</f>
        <v>92.8</v>
      </c>
      <c r="AJ7" s="52">
        <f t="shared" ref="AJ7:AR7" si="18">AJ8</f>
        <v>91.7</v>
      </c>
      <c r="AK7" s="52">
        <f t="shared" si="18"/>
        <v>102.9</v>
      </c>
      <c r="AL7" s="52">
        <f t="shared" si="18"/>
        <v>107.2</v>
      </c>
      <c r="AM7" s="52">
        <f t="shared" si="18"/>
        <v>97.5</v>
      </c>
      <c r="AN7" s="52">
        <f t="shared" si="18"/>
        <v>97.5</v>
      </c>
      <c r="AO7" s="52">
        <f t="shared" si="18"/>
        <v>96.9</v>
      </c>
      <c r="AP7" s="52">
        <f t="shared" si="18"/>
        <v>101.8</v>
      </c>
      <c r="AQ7" s="52">
        <f t="shared" si="18"/>
        <v>106.2</v>
      </c>
      <c r="AR7" s="52">
        <f t="shared" si="18"/>
        <v>103.5</v>
      </c>
      <c r="AS7" s="52"/>
      <c r="AT7" s="52">
        <f>AT8</f>
        <v>90.2</v>
      </c>
      <c r="AU7" s="52">
        <f t="shared" ref="AU7:BC7" si="19">AU8</f>
        <v>89.5</v>
      </c>
      <c r="AV7" s="52">
        <f t="shared" si="19"/>
        <v>79.400000000000006</v>
      </c>
      <c r="AW7" s="52">
        <f t="shared" si="19"/>
        <v>85.9</v>
      </c>
      <c r="AX7" s="52">
        <f t="shared" si="19"/>
        <v>77.400000000000006</v>
      </c>
      <c r="AY7" s="52">
        <f t="shared" si="19"/>
        <v>86</v>
      </c>
      <c r="AZ7" s="52">
        <f t="shared" si="19"/>
        <v>86</v>
      </c>
      <c r="BA7" s="52">
        <f t="shared" si="19"/>
        <v>80.7</v>
      </c>
      <c r="BB7" s="52">
        <f t="shared" si="19"/>
        <v>82.3</v>
      </c>
      <c r="BC7" s="52">
        <f t="shared" si="19"/>
        <v>81.5</v>
      </c>
      <c r="BD7" s="52"/>
      <c r="BE7" s="52">
        <f>BE8</f>
        <v>87.7</v>
      </c>
      <c r="BF7" s="52">
        <f t="shared" ref="BF7:BN7" si="20">BF8</f>
        <v>87</v>
      </c>
      <c r="BG7" s="52">
        <f t="shared" si="20"/>
        <v>77.7</v>
      </c>
      <c r="BH7" s="52">
        <f t="shared" si="20"/>
        <v>84.1</v>
      </c>
      <c r="BI7" s="52">
        <f t="shared" si="20"/>
        <v>75.599999999999994</v>
      </c>
      <c r="BJ7" s="52">
        <f t="shared" si="20"/>
        <v>83.1</v>
      </c>
      <c r="BK7" s="52">
        <f t="shared" si="20"/>
        <v>83</v>
      </c>
      <c r="BL7" s="52">
        <f t="shared" si="20"/>
        <v>77.599999999999994</v>
      </c>
      <c r="BM7" s="52">
        <f t="shared" si="20"/>
        <v>79.2</v>
      </c>
      <c r="BN7" s="52">
        <f t="shared" si="20"/>
        <v>78.400000000000006</v>
      </c>
      <c r="BO7" s="52"/>
      <c r="BP7" s="52">
        <f>BP8</f>
        <v>81.900000000000006</v>
      </c>
      <c r="BQ7" s="52">
        <f t="shared" ref="BQ7:BY7" si="21">BQ8</f>
        <v>76.900000000000006</v>
      </c>
      <c r="BR7" s="52">
        <f t="shared" si="21"/>
        <v>64.099999999999994</v>
      </c>
      <c r="BS7" s="52">
        <f t="shared" si="21"/>
        <v>64.900000000000006</v>
      </c>
      <c r="BT7" s="52">
        <f t="shared" si="21"/>
        <v>61.3</v>
      </c>
      <c r="BU7" s="52">
        <f t="shared" si="21"/>
        <v>72.099999999999994</v>
      </c>
      <c r="BV7" s="52">
        <f t="shared" si="21"/>
        <v>72.900000000000006</v>
      </c>
      <c r="BW7" s="52">
        <f t="shared" si="21"/>
        <v>64.5</v>
      </c>
      <c r="BX7" s="52">
        <f t="shared" si="21"/>
        <v>63.8</v>
      </c>
      <c r="BY7" s="52">
        <f t="shared" si="21"/>
        <v>63.4</v>
      </c>
      <c r="BZ7" s="52"/>
      <c r="CA7" s="53">
        <f>CA8</f>
        <v>43538</v>
      </c>
      <c r="CB7" s="53">
        <f t="shared" ref="CB7:CJ7" si="22">CB8</f>
        <v>45997</v>
      </c>
      <c r="CC7" s="53">
        <f t="shared" si="22"/>
        <v>46772</v>
      </c>
      <c r="CD7" s="53">
        <f t="shared" si="22"/>
        <v>49530</v>
      </c>
      <c r="CE7" s="53">
        <f t="shared" si="22"/>
        <v>48102</v>
      </c>
      <c r="CF7" s="53">
        <f t="shared" si="22"/>
        <v>47924</v>
      </c>
      <c r="CG7" s="53">
        <f t="shared" si="22"/>
        <v>48807</v>
      </c>
      <c r="CH7" s="53">
        <f t="shared" si="22"/>
        <v>51594</v>
      </c>
      <c r="CI7" s="53">
        <f t="shared" si="22"/>
        <v>53805</v>
      </c>
      <c r="CJ7" s="53">
        <f t="shared" si="22"/>
        <v>56563</v>
      </c>
      <c r="CK7" s="52"/>
      <c r="CL7" s="53">
        <f>CL8</f>
        <v>12795</v>
      </c>
      <c r="CM7" s="53">
        <f t="shared" ref="CM7:CU7" si="23">CM8</f>
        <v>13727</v>
      </c>
      <c r="CN7" s="53">
        <f t="shared" si="23"/>
        <v>15989</v>
      </c>
      <c r="CO7" s="53">
        <f t="shared" si="23"/>
        <v>16448</v>
      </c>
      <c r="CP7" s="53">
        <f t="shared" si="23"/>
        <v>17086</v>
      </c>
      <c r="CQ7" s="53">
        <f t="shared" si="23"/>
        <v>12502</v>
      </c>
      <c r="CR7" s="53">
        <f t="shared" si="23"/>
        <v>12970</v>
      </c>
      <c r="CS7" s="53">
        <f t="shared" si="23"/>
        <v>13767</v>
      </c>
      <c r="CT7" s="53">
        <f t="shared" si="23"/>
        <v>14046</v>
      </c>
      <c r="CU7" s="53">
        <f t="shared" si="23"/>
        <v>14550</v>
      </c>
      <c r="CV7" s="52"/>
      <c r="CW7" s="52">
        <f>CW8</f>
        <v>63.1</v>
      </c>
      <c r="CX7" s="52">
        <f t="shared" ref="CX7:DF7" si="24">CX8</f>
        <v>63.9</v>
      </c>
      <c r="CY7" s="52">
        <f t="shared" si="24"/>
        <v>72.8</v>
      </c>
      <c r="CZ7" s="52">
        <f t="shared" si="24"/>
        <v>67.2</v>
      </c>
      <c r="DA7" s="52">
        <f t="shared" si="24"/>
        <v>74</v>
      </c>
      <c r="DB7" s="52">
        <f t="shared" si="24"/>
        <v>59.4</v>
      </c>
      <c r="DC7" s="52">
        <f t="shared" si="24"/>
        <v>59.9</v>
      </c>
      <c r="DD7" s="52">
        <f t="shared" si="24"/>
        <v>63.4</v>
      </c>
      <c r="DE7" s="52">
        <f t="shared" si="24"/>
        <v>61.3</v>
      </c>
      <c r="DF7" s="52">
        <f t="shared" si="24"/>
        <v>61.4</v>
      </c>
      <c r="DG7" s="52"/>
      <c r="DH7" s="52">
        <f>DH8</f>
        <v>18.5</v>
      </c>
      <c r="DI7" s="52">
        <f t="shared" ref="DI7:DQ7" si="25">DI8</f>
        <v>18.5</v>
      </c>
      <c r="DJ7" s="52">
        <f t="shared" si="25"/>
        <v>19</v>
      </c>
      <c r="DK7" s="52">
        <f t="shared" si="25"/>
        <v>18.600000000000001</v>
      </c>
      <c r="DL7" s="52">
        <f t="shared" si="25"/>
        <v>21</v>
      </c>
      <c r="DM7" s="52">
        <f t="shared" si="25"/>
        <v>20.6</v>
      </c>
      <c r="DN7" s="52">
        <f t="shared" si="25"/>
        <v>20.5</v>
      </c>
      <c r="DO7" s="52">
        <f t="shared" si="25"/>
        <v>20.2</v>
      </c>
      <c r="DP7" s="52">
        <f t="shared" si="25"/>
        <v>20.2</v>
      </c>
      <c r="DQ7" s="52">
        <f t="shared" si="25"/>
        <v>21.1</v>
      </c>
      <c r="DR7" s="52"/>
      <c r="DS7" s="52">
        <f>DS8</f>
        <v>164.4</v>
      </c>
      <c r="DT7" s="52">
        <f t="shared" ref="DT7:EB7" si="26">DT8</f>
        <v>176.9</v>
      </c>
      <c r="DU7" s="52">
        <f t="shared" si="26"/>
        <v>212.2</v>
      </c>
      <c r="DV7" s="52">
        <f t="shared" si="26"/>
        <v>210.4</v>
      </c>
      <c r="DW7" s="52">
        <f t="shared" si="26"/>
        <v>219.9</v>
      </c>
      <c r="DX7" s="52">
        <f t="shared" si="26"/>
        <v>90.8</v>
      </c>
      <c r="DY7" s="52">
        <f t="shared" si="26"/>
        <v>81.900000000000006</v>
      </c>
      <c r="DZ7" s="52">
        <f t="shared" si="26"/>
        <v>91.6</v>
      </c>
      <c r="EA7" s="52">
        <f t="shared" si="26"/>
        <v>100.1</v>
      </c>
      <c r="EB7" s="52">
        <f t="shared" si="26"/>
        <v>94.9</v>
      </c>
      <c r="EC7" s="52"/>
      <c r="ED7" s="52">
        <f>ED8</f>
        <v>23</v>
      </c>
      <c r="EE7" s="52">
        <f t="shared" ref="EE7:EM7" si="27">EE8</f>
        <v>27.9</v>
      </c>
      <c r="EF7" s="52">
        <f t="shared" si="27"/>
        <v>31.5</v>
      </c>
      <c r="EG7" s="52">
        <f t="shared" si="27"/>
        <v>32.5</v>
      </c>
      <c r="EH7" s="52">
        <f t="shared" si="27"/>
        <v>33.299999999999997</v>
      </c>
      <c r="EI7" s="52">
        <f t="shared" si="27"/>
        <v>48.6</v>
      </c>
      <c r="EJ7" s="52">
        <f t="shared" si="27"/>
        <v>50.8</v>
      </c>
      <c r="EK7" s="52">
        <f t="shared" si="27"/>
        <v>51.4</v>
      </c>
      <c r="EL7" s="52">
        <f t="shared" si="27"/>
        <v>51.9</v>
      </c>
      <c r="EM7" s="52">
        <f t="shared" si="27"/>
        <v>53.8</v>
      </c>
      <c r="EN7" s="52"/>
      <c r="EO7" s="52">
        <f>EO8</f>
        <v>60.8</v>
      </c>
      <c r="EP7" s="52">
        <f t="shared" ref="EP7:EX7" si="28">EP8</f>
        <v>70.900000000000006</v>
      </c>
      <c r="EQ7" s="52">
        <f t="shared" si="28"/>
        <v>72</v>
      </c>
      <c r="ER7" s="52">
        <f t="shared" si="28"/>
        <v>61.1</v>
      </c>
      <c r="ES7" s="52">
        <f t="shared" si="28"/>
        <v>60.5</v>
      </c>
      <c r="ET7" s="52">
        <f t="shared" si="28"/>
        <v>70.099999999999994</v>
      </c>
      <c r="EU7" s="52">
        <f t="shared" si="28"/>
        <v>72.599999999999994</v>
      </c>
      <c r="EV7" s="52">
        <f t="shared" si="28"/>
        <v>71.900000000000006</v>
      </c>
      <c r="EW7" s="52">
        <f t="shared" si="28"/>
        <v>71.2</v>
      </c>
      <c r="EX7" s="52">
        <f t="shared" si="28"/>
        <v>71.8</v>
      </c>
      <c r="EY7" s="52"/>
      <c r="EZ7" s="53">
        <f>EZ8</f>
        <v>40336281</v>
      </c>
      <c r="FA7" s="53">
        <f t="shared" ref="FA7:FI7" si="29">FA8</f>
        <v>40729772</v>
      </c>
      <c r="FB7" s="53">
        <f t="shared" si="29"/>
        <v>42268538</v>
      </c>
      <c r="FC7" s="53">
        <f t="shared" si="29"/>
        <v>45792038</v>
      </c>
      <c r="FD7" s="53">
        <f t="shared" si="29"/>
        <v>49187891</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232165</v>
      </c>
      <c r="D8" s="55">
        <v>46</v>
      </c>
      <c r="E8" s="55">
        <v>6</v>
      </c>
      <c r="F8" s="55">
        <v>0</v>
      </c>
      <c r="G8" s="55">
        <v>1</v>
      </c>
      <c r="H8" s="55" t="s">
        <v>166</v>
      </c>
      <c r="I8" s="55" t="s">
        <v>167</v>
      </c>
      <c r="J8" s="55" t="s">
        <v>168</v>
      </c>
      <c r="K8" s="55" t="s">
        <v>169</v>
      </c>
      <c r="L8" s="55" t="s">
        <v>170</v>
      </c>
      <c r="M8" s="55" t="s">
        <v>171</v>
      </c>
      <c r="N8" s="55" t="s">
        <v>172</v>
      </c>
      <c r="O8" s="55" t="s">
        <v>173</v>
      </c>
      <c r="P8" s="55" t="s">
        <v>174</v>
      </c>
      <c r="Q8" s="56">
        <v>26</v>
      </c>
      <c r="R8" s="55" t="s">
        <v>175</v>
      </c>
      <c r="S8" s="55" t="s">
        <v>176</v>
      </c>
      <c r="T8" s="55" t="s">
        <v>177</v>
      </c>
      <c r="U8" s="56">
        <v>58452</v>
      </c>
      <c r="V8" s="56">
        <v>22800</v>
      </c>
      <c r="W8" s="55" t="s">
        <v>178</v>
      </c>
      <c r="X8" s="55" t="s">
        <v>178</v>
      </c>
      <c r="Y8" s="57" t="s">
        <v>179</v>
      </c>
      <c r="Z8" s="56">
        <v>264</v>
      </c>
      <c r="AA8" s="56" t="s">
        <v>40</v>
      </c>
      <c r="AB8" s="56" t="s">
        <v>40</v>
      </c>
      <c r="AC8" s="56" t="s">
        <v>40</v>
      </c>
      <c r="AD8" s="56">
        <v>2</v>
      </c>
      <c r="AE8" s="56">
        <v>266</v>
      </c>
      <c r="AF8" s="56">
        <v>189</v>
      </c>
      <c r="AG8" s="56" t="s">
        <v>40</v>
      </c>
      <c r="AH8" s="56">
        <v>189</v>
      </c>
      <c r="AI8" s="58">
        <v>92.8</v>
      </c>
      <c r="AJ8" s="58">
        <v>91.7</v>
      </c>
      <c r="AK8" s="58">
        <v>102.9</v>
      </c>
      <c r="AL8" s="58">
        <v>107.2</v>
      </c>
      <c r="AM8" s="58">
        <v>97.5</v>
      </c>
      <c r="AN8" s="58">
        <v>97.5</v>
      </c>
      <c r="AO8" s="58">
        <v>96.9</v>
      </c>
      <c r="AP8" s="58">
        <v>101.8</v>
      </c>
      <c r="AQ8" s="58">
        <v>106.2</v>
      </c>
      <c r="AR8" s="58">
        <v>103.5</v>
      </c>
      <c r="AS8" s="58">
        <v>103.5</v>
      </c>
      <c r="AT8" s="58">
        <v>90.2</v>
      </c>
      <c r="AU8" s="58">
        <v>89.5</v>
      </c>
      <c r="AV8" s="58">
        <v>79.400000000000006</v>
      </c>
      <c r="AW8" s="58">
        <v>85.9</v>
      </c>
      <c r="AX8" s="58">
        <v>77.400000000000006</v>
      </c>
      <c r="AY8" s="58">
        <v>86</v>
      </c>
      <c r="AZ8" s="58">
        <v>86</v>
      </c>
      <c r="BA8" s="58">
        <v>80.7</v>
      </c>
      <c r="BB8" s="58">
        <v>82.3</v>
      </c>
      <c r="BC8" s="58">
        <v>81.5</v>
      </c>
      <c r="BD8" s="58">
        <v>86.4</v>
      </c>
      <c r="BE8" s="59">
        <v>87.7</v>
      </c>
      <c r="BF8" s="59">
        <v>87</v>
      </c>
      <c r="BG8" s="59">
        <v>77.7</v>
      </c>
      <c r="BH8" s="59">
        <v>84.1</v>
      </c>
      <c r="BI8" s="59">
        <v>75.599999999999994</v>
      </c>
      <c r="BJ8" s="59">
        <v>83.1</v>
      </c>
      <c r="BK8" s="59">
        <v>83</v>
      </c>
      <c r="BL8" s="59">
        <v>77.599999999999994</v>
      </c>
      <c r="BM8" s="59">
        <v>79.2</v>
      </c>
      <c r="BN8" s="59">
        <v>78.400000000000006</v>
      </c>
      <c r="BO8" s="59">
        <v>83.7</v>
      </c>
      <c r="BP8" s="58">
        <v>81.900000000000006</v>
      </c>
      <c r="BQ8" s="58">
        <v>76.900000000000006</v>
      </c>
      <c r="BR8" s="58">
        <v>64.099999999999994</v>
      </c>
      <c r="BS8" s="58">
        <v>64.900000000000006</v>
      </c>
      <c r="BT8" s="58">
        <v>61.3</v>
      </c>
      <c r="BU8" s="58">
        <v>72.099999999999994</v>
      </c>
      <c r="BV8" s="58">
        <v>72.900000000000006</v>
      </c>
      <c r="BW8" s="58">
        <v>64.5</v>
      </c>
      <c r="BX8" s="58">
        <v>63.8</v>
      </c>
      <c r="BY8" s="58">
        <v>63.4</v>
      </c>
      <c r="BZ8" s="58">
        <v>66.8</v>
      </c>
      <c r="CA8" s="59">
        <v>43538</v>
      </c>
      <c r="CB8" s="59">
        <v>45997</v>
      </c>
      <c r="CC8" s="59">
        <v>46772</v>
      </c>
      <c r="CD8" s="59">
        <v>49530</v>
      </c>
      <c r="CE8" s="59">
        <v>48102</v>
      </c>
      <c r="CF8" s="59">
        <v>47924</v>
      </c>
      <c r="CG8" s="59">
        <v>48807</v>
      </c>
      <c r="CH8" s="59">
        <v>51594</v>
      </c>
      <c r="CI8" s="59">
        <v>53805</v>
      </c>
      <c r="CJ8" s="59">
        <v>56563</v>
      </c>
      <c r="CK8" s="58">
        <v>61837</v>
      </c>
      <c r="CL8" s="59">
        <v>12795</v>
      </c>
      <c r="CM8" s="59">
        <v>13727</v>
      </c>
      <c r="CN8" s="59">
        <v>15989</v>
      </c>
      <c r="CO8" s="59">
        <v>16448</v>
      </c>
      <c r="CP8" s="59">
        <v>17086</v>
      </c>
      <c r="CQ8" s="59">
        <v>12502</v>
      </c>
      <c r="CR8" s="59">
        <v>12970</v>
      </c>
      <c r="CS8" s="59">
        <v>13767</v>
      </c>
      <c r="CT8" s="59">
        <v>14046</v>
      </c>
      <c r="CU8" s="59">
        <v>14550</v>
      </c>
      <c r="CV8" s="58">
        <v>17600</v>
      </c>
      <c r="CW8" s="59">
        <v>63.1</v>
      </c>
      <c r="CX8" s="59">
        <v>63.9</v>
      </c>
      <c r="CY8" s="59">
        <v>72.8</v>
      </c>
      <c r="CZ8" s="59">
        <v>67.2</v>
      </c>
      <c r="DA8" s="59">
        <v>74</v>
      </c>
      <c r="DB8" s="59">
        <v>59.4</v>
      </c>
      <c r="DC8" s="59">
        <v>59.9</v>
      </c>
      <c r="DD8" s="59">
        <v>63.4</v>
      </c>
      <c r="DE8" s="59">
        <v>61.3</v>
      </c>
      <c r="DF8" s="59">
        <v>61.4</v>
      </c>
      <c r="DG8" s="59">
        <v>55.6</v>
      </c>
      <c r="DH8" s="59">
        <v>18.5</v>
      </c>
      <c r="DI8" s="59">
        <v>18.5</v>
      </c>
      <c r="DJ8" s="59">
        <v>19</v>
      </c>
      <c r="DK8" s="59">
        <v>18.600000000000001</v>
      </c>
      <c r="DL8" s="59">
        <v>21</v>
      </c>
      <c r="DM8" s="59">
        <v>20.6</v>
      </c>
      <c r="DN8" s="59">
        <v>20.5</v>
      </c>
      <c r="DO8" s="59">
        <v>20.2</v>
      </c>
      <c r="DP8" s="59">
        <v>20.2</v>
      </c>
      <c r="DQ8" s="59">
        <v>21.1</v>
      </c>
      <c r="DR8" s="59">
        <v>25.1</v>
      </c>
      <c r="DS8" s="59">
        <v>164.4</v>
      </c>
      <c r="DT8" s="59">
        <v>176.9</v>
      </c>
      <c r="DU8" s="59">
        <v>212.2</v>
      </c>
      <c r="DV8" s="59">
        <v>210.4</v>
      </c>
      <c r="DW8" s="59">
        <v>219.9</v>
      </c>
      <c r="DX8" s="59">
        <v>90.8</v>
      </c>
      <c r="DY8" s="59">
        <v>81.900000000000006</v>
      </c>
      <c r="DZ8" s="59">
        <v>91.6</v>
      </c>
      <c r="EA8" s="59">
        <v>100.1</v>
      </c>
      <c r="EB8" s="59">
        <v>94.9</v>
      </c>
      <c r="EC8" s="59">
        <v>63</v>
      </c>
      <c r="ED8" s="58">
        <v>23</v>
      </c>
      <c r="EE8" s="58">
        <v>27.9</v>
      </c>
      <c r="EF8" s="58">
        <v>31.5</v>
      </c>
      <c r="EG8" s="58">
        <v>32.5</v>
      </c>
      <c r="EH8" s="58">
        <v>33.299999999999997</v>
      </c>
      <c r="EI8" s="58">
        <v>48.6</v>
      </c>
      <c r="EJ8" s="58">
        <v>50.8</v>
      </c>
      <c r="EK8" s="58">
        <v>51.4</v>
      </c>
      <c r="EL8" s="58">
        <v>51.9</v>
      </c>
      <c r="EM8" s="58">
        <v>53.8</v>
      </c>
      <c r="EN8" s="58">
        <v>56.4</v>
      </c>
      <c r="EO8" s="58">
        <v>60.8</v>
      </c>
      <c r="EP8" s="58">
        <v>70.900000000000006</v>
      </c>
      <c r="EQ8" s="58">
        <v>72</v>
      </c>
      <c r="ER8" s="58">
        <v>61.1</v>
      </c>
      <c r="ES8" s="58">
        <v>60.5</v>
      </c>
      <c r="ET8" s="58">
        <v>70.099999999999994</v>
      </c>
      <c r="EU8" s="58">
        <v>72.599999999999994</v>
      </c>
      <c r="EV8" s="58">
        <v>71.900000000000006</v>
      </c>
      <c r="EW8" s="58">
        <v>71.2</v>
      </c>
      <c r="EX8" s="58">
        <v>71.8</v>
      </c>
      <c r="EY8" s="58">
        <v>70.7</v>
      </c>
      <c r="EZ8" s="59">
        <v>40336281</v>
      </c>
      <c r="FA8" s="59">
        <v>40729772</v>
      </c>
      <c r="FB8" s="59">
        <v>42268538</v>
      </c>
      <c r="FC8" s="59">
        <v>45792038</v>
      </c>
      <c r="FD8" s="59">
        <v>49187891</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2024-03-01T06:58:49Z</cp:lastPrinted>
  <dcterms:created xsi:type="dcterms:W3CDTF">2023-12-20T05:08:34Z</dcterms:created>
  <dcterms:modified xsi:type="dcterms:W3CDTF">2024-03-01T06:59:19Z</dcterms:modified>
  <cp:category/>
</cp:coreProperties>
</file>