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8　江南市\"/>
    </mc:Choice>
  </mc:AlternateContent>
  <xr:revisionPtr revIDLastSave="0" documentId="13_ncr:1_{C24660C3-6E7F-468A-B68B-E7688EDD1A80}" xr6:coauthVersionLast="47" xr6:coauthVersionMax="47" xr10:uidLastSave="{00000000-0000-0000-0000-000000000000}"/>
  <workbookProtection workbookAlgorithmName="SHA-512" workbookHashValue="fTgPTJOWMb4RLp8lxVxtvvqSL2aJB39EA5kdbd2eRZ07rrS2SH2fg/2ZvYGFWG1Fi1uUh+qgKvwiY3XsF3gZtw==" workbookSaltValue="nnlsOpHg1ClXoyf/GAhRZQ=="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Q6" i="5"/>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E85" i="4"/>
  <c r="AT10" i="4"/>
  <c r="AD10" i="4"/>
  <c r="W10" i="4"/>
  <c r="W8" i="4"/>
  <c r="P8"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<sst xmlns="http://schemas.openxmlformats.org/spreadsheetml/2006/main" count="278" uniqueCount="117">
  <si>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</si>
  <si>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</si>
  <si>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</si>
  <si>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</si>
  <si>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</si>
  <si>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</si>
  <si>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</si>
  <si>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</si>
  <si>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</si>
  <si>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</si>
  <si>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</si>
  <si>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</si>
  <si>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</si>
  <si>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</si>
  <si>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</si>
  <si>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</si>
  <si>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</si>
  <si>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</si>
  <si>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</si>
  <si>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</si>
  <si>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</si>
  <si>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</si>
  <si>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</si>
  <si>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</si>
  <si>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</si>
  <si>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</si>
  <si>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</si>
  <si>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</si>
  <si>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</si>
  <si>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</si>
  <si>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</si>
  <si>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</si>
  <si>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</si>
  <si>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</si>
  <si>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</si>
  <si>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</si>
  <si>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</si>
  <si>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</si>
  <si>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</si>
  <si>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</si>
  <si>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</si>
  <si>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</si>
  <si>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</si>
  <si>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</si>
  <si>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</si>
  <si>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</si>
  <si>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</si>
  <si>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</si>
  <si>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</si>
  <si>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</si>
  <si>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</si>
  <si>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</si>
  <si>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</si>
  <si>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</si>
  <si>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</si>
  <si>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</si>
  <si>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</si>
  <si>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</si>
  <si>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</si>
  <si>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</si>
  <si>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</si>
  <si>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</si>
  <si>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</si>
  <si>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</si>
  <si>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</si>
  <si>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</si>
  <si>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</si>
  <si>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</si>
  <si>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</si>
  <si>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</si>
  <si>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</si>
  <si>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</si>
  <si>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</si>
  <si>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</si>
  <si>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</si>
  <si>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</si>
  <si>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</si>
  <si>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</si>
  <si>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</si>
  <si>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</si>
  <si>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</si>
  <si>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</si>
  <si>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</si>
  <si>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</si>
  <si>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</si>
  <si>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</si>
  <si>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</si>
  <si>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</si>
  <si>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</si>
  <si>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</si>
  <si>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</si>
  <si>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</si>
  <si>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</si>
  <si>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</si>
  <si>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</si>
  <si>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</si>
  <si>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江南市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</si>
  <si>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</si>
  <si>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</si>
  <si>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</si>
  <si>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</si>
  <si>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</si>
  <si>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</si>
  <si>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</si>
  <si>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</si>
  <si>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</si>
  <si>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</si>
  <si>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</si>
  <si>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</si>
  <si>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</si>
  <si>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</si>
  <si>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</si>
  <si>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</si>
  <si>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</si>
  <si>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令和2年度に地方公営企業法の一部適用済
　①経常収支比率は100％未満であり、一般会計からの繰入金に大きく依存しており、⑤経費回収率は類似団体平均値を下回っている。主な要因は下記⑧のとおり水洗化率が低く使用料収入が少ないこと、近年の不明水量の増加等により汚水処理費が増加していることが挙げられる。改善に向け、未接続家屋への普及促進や使用料改定による使用料収入の増加、維持管理費の削減等に努める必要がある。
　②累積欠損金比率は、令和3年度から資本費平準化債の借入を開始したことに伴い、その分収益的収入として繰り入れていた繰入金が減少したことにより発生しているが、今後10年程度の借入予定のため、その間は累積欠損金が増加するものの借入終了後は徐々に減少する見込みである。
　③流動比率については、企業会計移行時点での引継現金が少なく、企業債の償還は償還年度ごとに一般会計からの繰入金を充てているため、依然として100％を大きく下回っており、大きく増減する要因がなく横ばいである。　　　　　　　　　　　　　　　　　
　④企業債残高対事業規模比率については、現在、未普及解消に向けた面整備を順次進めており、新規借入額が増加しているため、依然として高い数値となっている。　　　　　　　　　　　　　　　　　　　　　　　
　⑥汚水処理原価は類似団体平均値を上回っており、これは不明水量の増加による流域下水道維持管理費負担金の増加が一因となっている。今後、県及び関係市町と連携して不明水の削減に取り組んでいく必要がある。　　　　　　　　　　　　　　　　　　　　　　　　　　　　　　　　　　　　
　⑧水洗化率については、供用開始が平成14年度と比較的遅く、現在も整備面積を拡大していることから類似団体平均値を下回っているが、未接続世帯への啓発活動等により水洗化率の向上に努めているため、右肩上がりの上昇となっている。今後、より一層の下水道接続の普及促進を行う必要がある。</t>
    <phoneticPr fontId="4"/>
  </si>
  <si>
    <t>・現在は下水道未普及解消のために投資を行っている段階だが、整備区域を原則市街化区域とするなど投資規模を縮小する方針としたこと
・令和5年度4月から使用料の改定を行い、更に令和9年度4月にも改定を予定していること
・広域化・共同化の取り組みとして、令和5年度10月から排水設備指定登録等事務の共同化を開始し、令和6年度には管きょの調査の共同化を開始予定としていること
等の経営改善の取り組みの推進により、各種数値は改善する見込みである。
　今後は、令和2年度に策定した経営戦略における投資・財政計画と決算値との、かい離及びその原因を毎年度分析しながら、適正な下水道事業の経営に努めるとともに、その分析結果を令和6年度経営戦略の見直しに反映させていく必要がある。</t>
    <rPh sb="70" eb="71">
      <t>ガツ</t>
    </rPh>
    <rPh sb="73" eb="76">
      <t>シヨウリョウ</t>
    </rPh>
    <rPh sb="77" eb="79">
      <t>カイテイ</t>
    </rPh>
    <rPh sb="80" eb="81">
      <t>オコナ</t>
    </rPh>
    <rPh sb="83" eb="84">
      <t>サラ</t>
    </rPh>
    <rPh sb="85" eb="87">
      <t>レイワ</t>
    </rPh>
    <rPh sb="88" eb="89">
      <t>ネン</t>
    </rPh>
    <rPh sb="89" eb="90">
      <t>ド</t>
    </rPh>
    <rPh sb="91" eb="92">
      <t>ガツ</t>
    </rPh>
    <rPh sb="94" eb="96">
      <t>カイテイ</t>
    </rPh>
    <rPh sb="97" eb="99">
      <t>ヨテイ</t>
    </rPh>
    <rPh sb="130" eb="131">
      <t>ガツ</t>
    </rPh>
    <rPh sb="149" eb="151">
      <t>カイシ</t>
    </rPh>
    <rPh sb="153" eb="155">
      <t>レイワ</t>
    </rPh>
    <rPh sb="156" eb="158">
      <t>ネンド</t>
    </rPh>
    <phoneticPr fontId="4"/>
  </si>
  <si>
    <t>　当市の下水道事業は、平成5年度に整備開始し、平成14年度に供用開始したことから、施設自体は比較的新しい状態のため、老朽化は見受けられず改修等は実施していない。
　しかし、今後、一斉に改修・更新時期を迎えることとなるため、多額の更新費用が必要になると見込まれていることから、将来の更新を見据え長寿命化計画や更新計画等を策定し、計画に基づき長寿命化の実施など適切な維持管理に努めていく必要がある。
　現在、管きょの老朽化調査の共同化に向けて準備を進めており、令和6年度からの開始を予定しているが、当市は先述のとおり施設全体が比較的新しい状態のため、向こう5年は該当がないと思われる。</t>
    <rPh sb="1" eb="2">
      <t>トウ</t>
    </rPh>
    <rPh sb="137" eb="139">
      <t>レイワ</t>
    </rPh>
    <rPh sb="140" eb="142">
      <t>ネンド</t>
    </rPh>
    <rPh sb="199" eb="201">
      <t>ゲンザイ</t>
    </rPh>
    <rPh sb="202" eb="203">
      <t>カン</t>
    </rPh>
    <rPh sb="206" eb="209">
      <t>ロウキュウカ</t>
    </rPh>
    <rPh sb="209" eb="211">
      <t>チョウサ</t>
    </rPh>
    <rPh sb="212" eb="215">
      <t>キョウドウカ</t>
    </rPh>
    <rPh sb="216" eb="217">
      <t>ム</t>
    </rPh>
    <rPh sb="219" eb="221">
      <t>ジュンビ</t>
    </rPh>
    <rPh sb="222" eb="223">
      <t>スス</t>
    </rPh>
    <rPh sb="228" eb="230">
      <t>レイワ</t>
    </rPh>
    <rPh sb="231" eb="233">
      <t>ネンド</t>
    </rPh>
    <rPh sb="236" eb="238">
      <t>カイシ</t>
    </rPh>
    <rPh sb="239" eb="241">
      <t>ヨテイ</t>
    </rPh>
    <rPh sb="247" eb="249">
      <t>トウシ</t>
    </rPh>
    <rPh sb="250" eb="252">
      <t>センジュツ</t>
    </rPh>
    <rPh sb="256" eb="258">
      <t>シセツ</t>
    </rPh>
    <rPh sb="258" eb="260">
      <t>ゼンタイ</t>
    </rPh>
    <rPh sb="261" eb="264">
      <t>ヒカクテキ</t>
    </rPh>
    <rPh sb="264" eb="265">
      <t>アタラ</t>
    </rPh>
    <rPh sb="267" eb="269">
      <t>ジョウタイ</t>
    </rPh>
    <rPh sb="273" eb="274">
      <t>ム</t>
    </rPh>
    <rPh sb="277" eb="278">
      <t>ネン</t>
    </rPh>
    <rPh sb="279" eb="281">
      <t>ガイトウ</t>
    </rPh>
    <rPh sb="285" eb="286">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</si>
</sst>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45D-42B1-936D-B6C81BC93A4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0.25</c:v>
                </c:pt>
                <c:pt idx="4">
                  <c:v>0.05</c:v>
                </c:pt>
              </c:numCache>
            </c:numRef>
          </c:val>
          <c:smooth val="0"/>
          <c:extLst>
            <c:ext xmlns:c16="http://schemas.microsoft.com/office/drawing/2014/chart" uri="{C3380CC4-5D6E-409C-BE32-E72D297353CC}">
              <c16:uniqueId val="{00000001-245D-42B1-936D-B6C81BC93A4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B6-49B3-834B-0C54FE7A39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56.39</c:v>
                </c:pt>
                <c:pt idx="3">
                  <c:v>55.67</c:v>
                </c:pt>
                <c:pt idx="4">
                  <c:v>55.27</c:v>
                </c:pt>
              </c:numCache>
            </c:numRef>
          </c:val>
          <c:smooth val="0"/>
          <c:extLst>
            <c:ext xmlns:c16="http://schemas.microsoft.com/office/drawing/2014/chart" uri="{C3380CC4-5D6E-409C-BE32-E72D297353CC}">
              <c16:uniqueId val="{00000001-FDB6-49B3-834B-0C54FE7A39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70.17</c:v>
                </c:pt>
                <c:pt idx="3">
                  <c:v>71.47</c:v>
                </c:pt>
                <c:pt idx="4">
                  <c:v>74.599999999999994</c:v>
                </c:pt>
              </c:numCache>
            </c:numRef>
          </c:val>
          <c:extLst>
            <c:ext xmlns:c16="http://schemas.microsoft.com/office/drawing/2014/chart" uri="{C3380CC4-5D6E-409C-BE32-E72D297353CC}">
              <c16:uniqueId val="{00000000-F78C-4C9D-8717-F287F42266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91.45</c:v>
                </c:pt>
                <c:pt idx="3">
                  <c:v>91</c:v>
                </c:pt>
                <c:pt idx="4">
                  <c:v>88.12</c:v>
                </c:pt>
              </c:numCache>
            </c:numRef>
          </c:val>
          <c:smooth val="0"/>
          <c:extLst>
            <c:ext xmlns:c16="http://schemas.microsoft.com/office/drawing/2014/chart" uri="{C3380CC4-5D6E-409C-BE32-E72D297353CC}">
              <c16:uniqueId val="{00000001-F78C-4C9D-8717-F287F42266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101.77</c:v>
                </c:pt>
                <c:pt idx="3">
                  <c:v>93.86</c:v>
                </c:pt>
                <c:pt idx="4">
                  <c:v>91.99</c:v>
                </c:pt>
              </c:numCache>
            </c:numRef>
          </c:val>
          <c:extLst>
            <c:ext xmlns:c16="http://schemas.microsoft.com/office/drawing/2014/chart" uri="{C3380CC4-5D6E-409C-BE32-E72D297353CC}">
              <c16:uniqueId val="{00000000-3850-4656-B5A5-792D4933038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104.59</c:v>
                </c:pt>
                <c:pt idx="3">
                  <c:v>102.96</c:v>
                </c:pt>
                <c:pt idx="4">
                  <c:v>102.1</c:v>
                </c:pt>
              </c:numCache>
            </c:numRef>
          </c:val>
          <c:smooth val="0"/>
          <c:extLst>
            <c:ext xmlns:c16="http://schemas.microsoft.com/office/drawing/2014/chart" uri="{C3380CC4-5D6E-409C-BE32-E72D297353CC}">
              <c16:uniqueId val="{00000001-3850-4656-B5A5-792D4933038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2.66</c:v>
                </c:pt>
                <c:pt idx="3">
                  <c:v>5.0599999999999996</c:v>
                </c:pt>
                <c:pt idx="4">
                  <c:v>7.64</c:v>
                </c:pt>
              </c:numCache>
            </c:numRef>
          </c:val>
          <c:extLst>
            <c:ext xmlns:c16="http://schemas.microsoft.com/office/drawing/2014/chart" uri="{C3380CC4-5D6E-409C-BE32-E72D297353CC}">
              <c16:uniqueId val="{00000000-F486-464F-B59C-BD9143EB479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14.8</c:v>
                </c:pt>
                <c:pt idx="3">
                  <c:v>17.149999999999999</c:v>
                </c:pt>
                <c:pt idx="4">
                  <c:v>19.68</c:v>
                </c:pt>
              </c:numCache>
            </c:numRef>
          </c:val>
          <c:smooth val="0"/>
          <c:extLst>
            <c:ext xmlns:c16="http://schemas.microsoft.com/office/drawing/2014/chart" uri="{C3380CC4-5D6E-409C-BE32-E72D297353CC}">
              <c16:uniqueId val="{00000001-F486-464F-B59C-BD9143EB479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124-4443-A67E-F99C5DD412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c:v>
                </c:pt>
                <c:pt idx="3">
                  <c:v>0.14000000000000001</c:v>
                </c:pt>
                <c:pt idx="4">
                  <c:v>0.16</c:v>
                </c:pt>
              </c:numCache>
            </c:numRef>
          </c:val>
          <c:smooth val="0"/>
          <c:extLst>
            <c:ext xmlns:c16="http://schemas.microsoft.com/office/drawing/2014/chart" uri="{C3380CC4-5D6E-409C-BE32-E72D297353CC}">
              <c16:uniqueId val="{00000001-2124-4443-A67E-F99C5DD412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c:v>8.43</c:v>
                </c:pt>
                <c:pt idx="4">
                  <c:v>34.76</c:v>
                </c:pt>
              </c:numCache>
            </c:numRef>
          </c:val>
          <c:extLst>
            <c:ext xmlns:c16="http://schemas.microsoft.com/office/drawing/2014/chart" uri="{C3380CC4-5D6E-409C-BE32-E72D297353CC}">
              <c16:uniqueId val="{00000000-2441-4ED3-8271-928434132B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0.83</c:v>
                </c:pt>
                <c:pt idx="3">
                  <c:v>1.22</c:v>
                </c:pt>
                <c:pt idx="4">
                  <c:v>11.99</c:v>
                </c:pt>
              </c:numCache>
            </c:numRef>
          </c:val>
          <c:smooth val="0"/>
          <c:extLst>
            <c:ext xmlns:c16="http://schemas.microsoft.com/office/drawing/2014/chart" uri="{C3380CC4-5D6E-409C-BE32-E72D297353CC}">
              <c16:uniqueId val="{00000001-2441-4ED3-8271-928434132B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44.75</c:v>
                </c:pt>
                <c:pt idx="3">
                  <c:v>42.18</c:v>
                </c:pt>
                <c:pt idx="4">
                  <c:v>41.09</c:v>
                </c:pt>
              </c:numCache>
            </c:numRef>
          </c:val>
          <c:extLst>
            <c:ext xmlns:c16="http://schemas.microsoft.com/office/drawing/2014/chart" uri="{C3380CC4-5D6E-409C-BE32-E72D297353CC}">
              <c16:uniqueId val="{00000000-9756-48AB-B14F-949170B204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57.6</c:v>
                </c:pt>
                <c:pt idx="3">
                  <c:v>58.15</c:v>
                </c:pt>
                <c:pt idx="4">
                  <c:v>77.69</c:v>
                </c:pt>
              </c:numCache>
            </c:numRef>
          </c:val>
          <c:smooth val="0"/>
          <c:extLst>
            <c:ext xmlns:c16="http://schemas.microsoft.com/office/drawing/2014/chart" uri="{C3380CC4-5D6E-409C-BE32-E72D297353CC}">
              <c16:uniqueId val="{00000001-9756-48AB-B14F-949170B204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3321.89</c:v>
                </c:pt>
                <c:pt idx="3">
                  <c:v>3303.21</c:v>
                </c:pt>
                <c:pt idx="4">
                  <c:v>3259.5</c:v>
                </c:pt>
              </c:numCache>
            </c:numRef>
          </c:val>
          <c:extLst>
            <c:ext xmlns:c16="http://schemas.microsoft.com/office/drawing/2014/chart" uri="{C3380CC4-5D6E-409C-BE32-E72D297353CC}">
              <c16:uniqueId val="{00000000-50E1-4B1B-A34A-6FC57D2E76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1008.36</c:v>
                </c:pt>
                <c:pt idx="3">
                  <c:v>880.28</c:v>
                </c:pt>
                <c:pt idx="4">
                  <c:v>909.2</c:v>
                </c:pt>
              </c:numCache>
            </c:numRef>
          </c:val>
          <c:smooth val="0"/>
          <c:extLst>
            <c:ext xmlns:c16="http://schemas.microsoft.com/office/drawing/2014/chart" uri="{C3380CC4-5D6E-409C-BE32-E72D297353CC}">
              <c16:uniqueId val="{00000001-50E1-4B1B-A34A-6FC57D2E76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59.97</c:v>
                </c:pt>
                <c:pt idx="3">
                  <c:v>52.15</c:v>
                </c:pt>
                <c:pt idx="4">
                  <c:v>50.1</c:v>
                </c:pt>
              </c:numCache>
            </c:numRef>
          </c:val>
          <c:extLst>
            <c:ext xmlns:c16="http://schemas.microsoft.com/office/drawing/2014/chart" uri="{C3380CC4-5D6E-409C-BE32-E72D297353CC}">
              <c16:uniqueId val="{00000000-72F3-490E-A5B5-E138879420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85.67</c:v>
                </c:pt>
                <c:pt idx="3">
                  <c:v>86.23</c:v>
                </c:pt>
                <c:pt idx="4">
                  <c:v>84.23</c:v>
                </c:pt>
              </c:numCache>
            </c:numRef>
          </c:val>
          <c:smooth val="0"/>
          <c:extLst>
            <c:ext xmlns:c16="http://schemas.microsoft.com/office/drawing/2014/chart" uri="{C3380CC4-5D6E-409C-BE32-E72D297353CC}">
              <c16:uniqueId val="{00000001-72F3-490E-A5B5-E138879420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180.14</c:v>
                </c:pt>
                <c:pt idx="3">
                  <c:v>205.82</c:v>
                </c:pt>
                <c:pt idx="4">
                  <c:v>214.12</c:v>
                </c:pt>
              </c:numCache>
            </c:numRef>
          </c:val>
          <c:extLst>
            <c:ext xmlns:c16="http://schemas.microsoft.com/office/drawing/2014/chart" uri="{C3380CC4-5D6E-409C-BE32-E72D297353CC}">
              <c16:uniqueId val="{00000000-6640-44A4-8A04-8BD8B70622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146.12</c:v>
                </c:pt>
                <c:pt idx="3">
                  <c:v>150.44</c:v>
                </c:pt>
                <c:pt idx="4">
                  <c:v>153.13999999999999</c:v>
                </c:pt>
              </c:numCache>
            </c:numRef>
          </c:val>
          <c:smooth val="0"/>
          <c:extLst>
            <c:ext xmlns:c16="http://schemas.microsoft.com/office/drawing/2014/chart" uri="{C3380CC4-5D6E-409C-BE32-E72D297353CC}">
              <c16:uniqueId val="{00000001-6640-44A4-8A04-8BD8B70622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江南市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Bc2</v>
      </c>
      <c r="X8" s="40"/>
      <c r="Y8" s="40"/>
      <c r="Z8" s="40"/>
      <c r="AA8" s="40"/>
      <c r="AB8" s="40"/>
      <c r="AC8" s="40"/>
      <c r="AD8" s="41" t="str">
        <f>データ!$M$6</f>
        <v>非設置</v>
      </c>
      <c r="AE8" s="41"/>
      <c r="AF8" s="41"/>
      <c r="AG8" s="41"/>
      <c r="AH8" s="41"/>
      <c r="AI8" s="41"/>
      <c r="AJ8" s="41"/>
      <c r="AK8" s="3"/>
      <c r="AL8" s="42">
        <f>データ!S6</f>
        <v>99039</v>
      </c>
      <c r="AM8" s="42"/>
      <c r="AN8" s="42"/>
      <c r="AO8" s="42"/>
      <c r="AP8" s="42"/>
      <c r="AQ8" s="42"/>
      <c r="AR8" s="42"/>
      <c r="AS8" s="42"/>
      <c r="AT8" s="35">
        <f>データ!T6</f>
        <v>30.2</v>
      </c>
      <c r="AU8" s="35"/>
      <c r="AV8" s="35"/>
      <c r="AW8" s="35"/>
      <c r="AX8" s="35"/>
      <c r="AY8" s="35"/>
      <c r="AZ8" s="35"/>
      <c r="BA8" s="35"/>
      <c r="BB8" s="35">
        <f>データ!U6</f>
        <v>3279.44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46.56</v>
      </c>
      <c r="J10" s="35"/>
      <c r="K10" s="35"/>
      <c r="L10" s="35"/>
      <c r="M10" s="35"/>
      <c r="N10" s="35"/>
      <c r="O10" s="35"/>
      <c r="P10" s="35">
        <f>データ!P6</f>
        <v>42.78</v>
      </c>
      <c r="Q10" s="35"/>
      <c r="R10" s="35"/>
      <c r="S10" s="35"/>
      <c r="T10" s="35"/>
      <c r="U10" s="35"/>
      <c r="V10" s="35"/>
      <c r="W10" s="35">
        <f>データ!Q6</f>
        <v>92.83</v>
      </c>
      <c r="X10" s="35"/>
      <c r="Y10" s="35"/>
      <c r="Z10" s="35"/>
      <c r="AA10" s="35"/>
      <c r="AB10" s="35"/>
      <c r="AC10" s="35"/>
      <c r="AD10" s="42">
        <f>データ!R6</f>
        <v>1980</v>
      </c>
      <c r="AE10" s="42"/>
      <c r="AF10" s="42"/>
      <c r="AG10" s="42"/>
      <c r="AH10" s="42"/>
      <c r="AI10" s="42"/>
      <c r="AJ10" s="42"/>
      <c r="AK10" s="2"/>
      <c r="AL10" s="42">
        <f>データ!V6</f>
        <v>42257</v>
      </c>
      <c r="AM10" s="42"/>
      <c r="AN10" s="42"/>
      <c r="AO10" s="42"/>
      <c r="AP10" s="42"/>
      <c r="AQ10" s="42"/>
      <c r="AR10" s="42"/>
      <c r="AS10" s="42"/>
      <c r="AT10" s="35">
        <f>データ!W6</f>
        <v>6.66</v>
      </c>
      <c r="AU10" s="35"/>
      <c r="AV10" s="35"/>
      <c r="AW10" s="35"/>
      <c r="AX10" s="35"/>
      <c r="AY10" s="35"/>
      <c r="AZ10" s="35"/>
      <c r="BA10" s="35"/>
      <c r="BB10" s="35">
        <f>データ!X6</f>
        <v>6344.89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0fEkNKO4iJ801cF37hHNZdv7ov+WM8aB/p55qFInBd39i/cQwokNav3RzE5FK4K61DGLV1hT/nuGA8lA4Zytg==" saltValue="d3BBK3Bdmx/QtkZ/PcJhm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232173</v>
      </c>
      <c r="D6" s="19">
        <f t="shared" si="3"/>
        <v>46</v>
      </c>
      <c r="E6" s="19">
        <f t="shared" si="3"/>
        <v>17</v>
      </c>
      <c r="F6" s="19">
        <f t="shared" si="3"/>
        <v>1</v>
      </c>
      <c r="G6" s="19">
        <f t="shared" si="3"/>
        <v>0</v>
      </c>
      <c r="H6" s="19" t="str">
        <f t="shared" si="3"/>
        <v>愛知県　江南市</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46.56</v>
      </c>
      <c r="P6" s="20">
        <f t="shared" si="3"/>
        <v>42.78</v>
      </c>
      <c r="Q6" s="20">
        <f t="shared" si="3"/>
        <v>92.83</v>
      </c>
      <c r="R6" s="20">
        <f t="shared" si="3"/>
        <v>1980</v>
      </c>
      <c r="S6" s="20">
        <f t="shared" si="3"/>
        <v>99039</v>
      </c>
      <c r="T6" s="20">
        <f t="shared" si="3"/>
        <v>30.2</v>
      </c>
      <c r="U6" s="20">
        <f t="shared" si="3"/>
        <v>3279.44</v>
      </c>
      <c r="V6" s="20">
        <f t="shared" si="3"/>
        <v>42257</v>
      </c>
      <c r="W6" s="20">
        <f t="shared" si="3"/>
        <v>6.66</v>
      </c>
      <c r="X6" s="20">
        <f t="shared" si="3"/>
        <v>6344.89</v>
      </c>
      <c r="Y6" s="21" t="str">
        <f>IF(Y7="",NA(),Y7)</f>
        <v>-</v>
      </c>
      <c r="Z6" s="21" t="str">
        <f t="shared" ref="Z6:AH6" si="4">IF(Z7="",NA(),Z7)</f>
        <v>-</v>
      </c>
      <c r="AA6" s="21">
        <f t="shared" si="4"/>
        <v>101.77</v>
      </c>
      <c r="AB6" s="21">
        <f t="shared" si="4"/>
        <v>93.86</v>
      </c>
      <c r="AC6" s="21">
        <f t="shared" si="4"/>
        <v>91.99</v>
      </c>
      <c r="AD6" s="21" t="str">
        <f t="shared" si="4"/>
        <v>-</v>
      </c>
      <c r="AE6" s="21" t="str">
        <f t="shared" si="4"/>
        <v>-</v>
      </c>
      <c r="AF6" s="21">
        <f t="shared" si="4"/>
        <v>104.59</v>
      </c>
      <c r="AG6" s="21">
        <f t="shared" si="4"/>
        <v>102.96</v>
      </c>
      <c r="AH6" s="21">
        <f t="shared" si="4"/>
        <v>102.1</v>
      </c>
      <c r="AI6" s="20" t="str">
        <f>IF(AI7="","",IF(AI7="-","【-】","【"&amp;SUBSTITUTE(TEXT(AI7,"#,##0.00"),"-","△")&amp;"】"))</f>
        <v>【106.11】</v>
      </c>
      <c r="AJ6" s="21" t="str">
        <f>IF(AJ7="",NA(),AJ7)</f>
        <v>-</v>
      </c>
      <c r="AK6" s="21" t="str">
        <f t="shared" ref="AK6:AS6" si="5">IF(AK7="",NA(),AK7)</f>
        <v>-</v>
      </c>
      <c r="AL6" s="20">
        <f t="shared" si="5"/>
        <v>0</v>
      </c>
      <c r="AM6" s="21">
        <f t="shared" si="5"/>
        <v>8.43</v>
      </c>
      <c r="AN6" s="21">
        <f t="shared" si="5"/>
        <v>34.76</v>
      </c>
      <c r="AO6" s="21" t="str">
        <f t="shared" si="5"/>
        <v>-</v>
      </c>
      <c r="AP6" s="21" t="str">
        <f t="shared" si="5"/>
        <v>-</v>
      </c>
      <c r="AQ6" s="21">
        <f t="shared" si="5"/>
        <v>0.83</v>
      </c>
      <c r="AR6" s="21">
        <f t="shared" si="5"/>
        <v>1.22</v>
      </c>
      <c r="AS6" s="21">
        <f t="shared" si="5"/>
        <v>11.99</v>
      </c>
      <c r="AT6" s="20" t="str">
        <f>IF(AT7="","",IF(AT7="-","【-】","【"&amp;SUBSTITUTE(TEXT(AT7,"#,##0.00"),"-","△")&amp;"】"))</f>
        <v>【3.15】</v>
      </c>
      <c r="AU6" s="21" t="str">
        <f>IF(AU7="",NA(),AU7)</f>
        <v>-</v>
      </c>
      <c r="AV6" s="21" t="str">
        <f t="shared" ref="AV6:BD6" si="6">IF(AV7="",NA(),AV7)</f>
        <v>-</v>
      </c>
      <c r="AW6" s="21">
        <f t="shared" si="6"/>
        <v>44.75</v>
      </c>
      <c r="AX6" s="21">
        <f t="shared" si="6"/>
        <v>42.18</v>
      </c>
      <c r="AY6" s="21">
        <f t="shared" si="6"/>
        <v>41.09</v>
      </c>
      <c r="AZ6" s="21" t="str">
        <f t="shared" si="6"/>
        <v>-</v>
      </c>
      <c r="BA6" s="21" t="str">
        <f t="shared" si="6"/>
        <v>-</v>
      </c>
      <c r="BB6" s="21">
        <f t="shared" si="6"/>
        <v>57.6</v>
      </c>
      <c r="BC6" s="21">
        <f t="shared" si="6"/>
        <v>58.15</v>
      </c>
      <c r="BD6" s="21">
        <f t="shared" si="6"/>
        <v>77.69</v>
      </c>
      <c r="BE6" s="20" t="str">
        <f>IF(BE7="","",IF(BE7="-","【-】","【"&amp;SUBSTITUTE(TEXT(BE7,"#,##0.00"),"-","△")&amp;"】"))</f>
        <v>【73.44】</v>
      </c>
      <c r="BF6" s="21" t="str">
        <f>IF(BF7="",NA(),BF7)</f>
        <v>-</v>
      </c>
      <c r="BG6" s="21" t="str">
        <f t="shared" ref="BG6:BO6" si="7">IF(BG7="",NA(),BG7)</f>
        <v>-</v>
      </c>
      <c r="BH6" s="21">
        <f t="shared" si="7"/>
        <v>3321.89</v>
      </c>
      <c r="BI6" s="21">
        <f t="shared" si="7"/>
        <v>3303.21</v>
      </c>
      <c r="BJ6" s="21">
        <f t="shared" si="7"/>
        <v>3259.5</v>
      </c>
      <c r="BK6" s="21" t="str">
        <f t="shared" si="7"/>
        <v>-</v>
      </c>
      <c r="BL6" s="21" t="str">
        <f t="shared" si="7"/>
        <v>-</v>
      </c>
      <c r="BM6" s="21">
        <f t="shared" si="7"/>
        <v>1008.36</v>
      </c>
      <c r="BN6" s="21">
        <f t="shared" si="7"/>
        <v>880.28</v>
      </c>
      <c r="BO6" s="21">
        <f t="shared" si="7"/>
        <v>909.2</v>
      </c>
      <c r="BP6" s="20" t="str">
        <f>IF(BP7="","",IF(BP7="-","【-】","【"&amp;SUBSTITUTE(TEXT(BP7,"#,##0.00"),"-","△")&amp;"】"))</f>
        <v>【652.82】</v>
      </c>
      <c r="BQ6" s="21" t="str">
        <f>IF(BQ7="",NA(),BQ7)</f>
        <v>-</v>
      </c>
      <c r="BR6" s="21" t="str">
        <f t="shared" ref="BR6:BZ6" si="8">IF(BR7="",NA(),BR7)</f>
        <v>-</v>
      </c>
      <c r="BS6" s="21">
        <f t="shared" si="8"/>
        <v>59.97</v>
      </c>
      <c r="BT6" s="21">
        <f t="shared" si="8"/>
        <v>52.15</v>
      </c>
      <c r="BU6" s="21">
        <f t="shared" si="8"/>
        <v>50.1</v>
      </c>
      <c r="BV6" s="21" t="str">
        <f t="shared" si="8"/>
        <v>-</v>
      </c>
      <c r="BW6" s="21" t="str">
        <f t="shared" si="8"/>
        <v>-</v>
      </c>
      <c r="BX6" s="21">
        <f t="shared" si="8"/>
        <v>85.67</v>
      </c>
      <c r="BY6" s="21">
        <f t="shared" si="8"/>
        <v>86.23</v>
      </c>
      <c r="BZ6" s="21">
        <f t="shared" si="8"/>
        <v>84.23</v>
      </c>
      <c r="CA6" s="20" t="str">
        <f>IF(CA7="","",IF(CA7="-","【-】","【"&amp;SUBSTITUTE(TEXT(CA7,"#,##0.00"),"-","△")&amp;"】"))</f>
        <v>【97.61】</v>
      </c>
      <c r="CB6" s="21" t="str">
        <f>IF(CB7="",NA(),CB7)</f>
        <v>-</v>
      </c>
      <c r="CC6" s="21" t="str">
        <f t="shared" ref="CC6:CK6" si="9">IF(CC7="",NA(),CC7)</f>
        <v>-</v>
      </c>
      <c r="CD6" s="21">
        <f t="shared" si="9"/>
        <v>180.14</v>
      </c>
      <c r="CE6" s="21">
        <f t="shared" si="9"/>
        <v>205.82</v>
      </c>
      <c r="CF6" s="21">
        <f t="shared" si="9"/>
        <v>214.12</v>
      </c>
      <c r="CG6" s="21" t="str">
        <f t="shared" si="9"/>
        <v>-</v>
      </c>
      <c r="CH6" s="21" t="str">
        <f t="shared" si="9"/>
        <v>-</v>
      </c>
      <c r="CI6" s="21">
        <f t="shared" si="9"/>
        <v>146.12</v>
      </c>
      <c r="CJ6" s="21">
        <f t="shared" si="9"/>
        <v>150.44</v>
      </c>
      <c r="CK6" s="21">
        <f t="shared" si="9"/>
        <v>153.13999999999999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56.39</v>
      </c>
      <c r="CU6" s="21">
        <f t="shared" si="10"/>
        <v>55.67</v>
      </c>
      <c r="CV6" s="21">
        <f t="shared" si="10"/>
        <v>55.27</v>
      </c>
      <c r="CW6" s="20" t="str">
        <f>IF(CW7="","",IF(CW7="-","【-】","【"&amp;SUBSTITUTE(TEXT(CW7,"#,##0.00"),"-","△")&amp;"】"))</f>
        <v>【59.10】</v>
      </c>
      <c r="CX6" s="21" t="str">
        <f>IF(CX7="",NA(),CX7)</f>
        <v>-</v>
      </c>
      <c r="CY6" s="21" t="str">
        <f t="shared" ref="CY6:DG6" si="11">IF(CY7="",NA(),CY7)</f>
        <v>-</v>
      </c>
      <c r="CZ6" s="21">
        <f t="shared" si="11"/>
        <v>70.17</v>
      </c>
      <c r="DA6" s="21">
        <f t="shared" si="11"/>
        <v>71.47</v>
      </c>
      <c r="DB6" s="21">
        <f t="shared" si="11"/>
        <v>74.599999999999994</v>
      </c>
      <c r="DC6" s="21" t="str">
        <f t="shared" si="11"/>
        <v>-</v>
      </c>
      <c r="DD6" s="21" t="str">
        <f t="shared" si="11"/>
        <v>-</v>
      </c>
      <c r="DE6" s="21">
        <f t="shared" si="11"/>
        <v>91.45</v>
      </c>
      <c r="DF6" s="21">
        <f t="shared" si="11"/>
        <v>91</v>
      </c>
      <c r="DG6" s="21">
        <f t="shared" si="11"/>
        <v>88.12</v>
      </c>
      <c r="DH6" s="20" t="str">
        <f>IF(DH7="","",IF(DH7="-","【-】","【"&amp;SUBSTITUTE(TEXT(DH7,"#,##0.00"),"-","△")&amp;"】"))</f>
        <v>【95.82】</v>
      </c>
      <c r="DI6" s="21" t="str">
        <f>IF(DI7="",NA(),DI7)</f>
        <v>-</v>
      </c>
      <c r="DJ6" s="21" t="str">
        <f t="shared" ref="DJ6:DR6" si="12">IF(DJ7="",NA(),DJ7)</f>
        <v>-</v>
      </c>
      <c r="DK6" s="21">
        <f t="shared" si="12"/>
        <v>2.66</v>
      </c>
      <c r="DL6" s="21">
        <f t="shared" si="12"/>
        <v>5.0599999999999996</v>
      </c>
      <c r="DM6" s="21">
        <f t="shared" si="12"/>
        <v>7.64</v>
      </c>
      <c r="DN6" s="21" t="str">
        <f t="shared" si="12"/>
        <v>-</v>
      </c>
      <c r="DO6" s="21" t="str">
        <f t="shared" si="12"/>
        <v>-</v>
      </c>
      <c r="DP6" s="21">
        <f t="shared" si="12"/>
        <v>14.8</v>
      </c>
      <c r="DQ6" s="21">
        <f t="shared" si="12"/>
        <v>17.149999999999999</v>
      </c>
      <c r="DR6" s="21">
        <f t="shared" si="12"/>
        <v>19.68</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0.1</v>
      </c>
      <c r="EB6" s="21">
        <f t="shared" si="13"/>
        <v>0.14000000000000001</v>
      </c>
      <c r="EC6" s="21">
        <f t="shared" si="13"/>
        <v>0.16</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0.25</v>
      </c>
      <c r="EN6" s="21">
        <f t="shared" si="14"/>
        <v>0.05</v>
      </c>
      <c r="EO6" s="20" t="str">
        <f>IF(EO7="","",IF(EO7="-","【-】","【"&amp;SUBSTITUTE(TEXT(EO7,"#,##0.00"),"-","△")&amp;"】"))</f>
        <v>【0.23】</v>
      </c>
    </row>
    <row r="7" spans="1:148" s="22" customFormat="1" x14ac:dyDescent="0.25">
      <c r="A7" s="14"/>
      <c r="B7" s="23">
        <v>2022</v>
      </c>
      <c r="C7" s="23">
        <v>232173</v>
      </c>
      <c r="D7" s="23">
        <v>46</v>
      </c>
      <c r="E7" s="23">
        <v>17</v>
      </c>
      <c r="F7" s="23">
        <v>1</v>
      </c>
      <c r="G7" s="23">
        <v>0</v>
      </c>
      <c r="H7" s="23" t="s">
        <v>96</v>
      </c>
      <c r="I7" s="23" t="s">
        <v>97</v>
      </c>
      <c r="J7" s="23" t="s">
        <v>98</v>
      </c>
      <c r="K7" s="23" t="s">
        <v>99</v>
      </c>
      <c r="L7" s="23" t="s">
        <v>100</v>
      </c>
      <c r="M7" s="23" t="s">
        <v>101</v>
      </c>
      <c r="N7" s="24" t="s">
        <v>102</v>
      </c>
      <c r="O7" s="24">
        <v>46.56</v>
      </c>
      <c r="P7" s="24">
        <v>42.78</v>
      </c>
      <c r="Q7" s="24">
        <v>92.83</v>
      </c>
      <c r="R7" s="24">
        <v>1980</v>
      </c>
      <c r="S7" s="24">
        <v>99039</v>
      </c>
      <c r="T7" s="24">
        <v>30.2</v>
      </c>
      <c r="U7" s="24">
        <v>3279.44</v>
      </c>
      <c r="V7" s="24">
        <v>42257</v>
      </c>
      <c r="W7" s="24">
        <v>6.66</v>
      </c>
      <c r="X7" s="24">
        <v>6344.89</v>
      </c>
      <c r="Y7" s="24" t="s">
        <v>102</v>
      </c>
      <c r="Z7" s="24" t="s">
        <v>102</v>
      </c>
      <c r="AA7" s="24">
        <v>101.77</v>
      </c>
      <c r="AB7" s="24">
        <v>93.86</v>
      </c>
      <c r="AC7" s="24">
        <v>91.99</v>
      </c>
      <c r="AD7" s="24" t="s">
        <v>102</v>
      </c>
      <c r="AE7" s="24" t="s">
        <v>102</v>
      </c>
      <c r="AF7" s="24">
        <v>104.59</v>
      </c>
      <c r="AG7" s="24">
        <v>102.96</v>
      </c>
      <c r="AH7" s="24">
        <v>102.1</v>
      </c>
      <c r="AI7" s="24">
        <v>106.11</v>
      </c>
      <c r="AJ7" s="24" t="s">
        <v>102</v>
      </c>
      <c r="AK7" s="24" t="s">
        <v>102</v>
      </c>
      <c r="AL7" s="24">
        <v>0</v>
      </c>
      <c r="AM7" s="24">
        <v>8.43</v>
      </c>
      <c r="AN7" s="24">
        <v>34.76</v>
      </c>
      <c r="AO7" s="24" t="s">
        <v>102</v>
      </c>
      <c r="AP7" s="24" t="s">
        <v>102</v>
      </c>
      <c r="AQ7" s="24">
        <v>0.83</v>
      </c>
      <c r="AR7" s="24">
        <v>1.22</v>
      </c>
      <c r="AS7" s="24">
        <v>11.99</v>
      </c>
      <c r="AT7" s="24">
        <v>3.15</v>
      </c>
      <c r="AU7" s="24" t="s">
        <v>102</v>
      </c>
      <c r="AV7" s="24" t="s">
        <v>102</v>
      </c>
      <c r="AW7" s="24">
        <v>44.75</v>
      </c>
      <c r="AX7" s="24">
        <v>42.18</v>
      </c>
      <c r="AY7" s="24">
        <v>41.09</v>
      </c>
      <c r="AZ7" s="24" t="s">
        <v>102</v>
      </c>
      <c r="BA7" s="24" t="s">
        <v>102</v>
      </c>
      <c r="BB7" s="24">
        <v>57.6</v>
      </c>
      <c r="BC7" s="24">
        <v>58.15</v>
      </c>
      <c r="BD7" s="24">
        <v>77.69</v>
      </c>
      <c r="BE7" s="24">
        <v>73.44</v>
      </c>
      <c r="BF7" s="24" t="s">
        <v>102</v>
      </c>
      <c r="BG7" s="24" t="s">
        <v>102</v>
      </c>
      <c r="BH7" s="24">
        <v>3321.89</v>
      </c>
      <c r="BI7" s="24">
        <v>3303.21</v>
      </c>
      <c r="BJ7" s="24">
        <v>3259.5</v>
      </c>
      <c r="BK7" s="24" t="s">
        <v>102</v>
      </c>
      <c r="BL7" s="24" t="s">
        <v>102</v>
      </c>
      <c r="BM7" s="24">
        <v>1008.36</v>
      </c>
      <c r="BN7" s="24">
        <v>880.28</v>
      </c>
      <c r="BO7" s="24">
        <v>909.2</v>
      </c>
      <c r="BP7" s="24">
        <v>652.82000000000005</v>
      </c>
      <c r="BQ7" s="24" t="s">
        <v>102</v>
      </c>
      <c r="BR7" s="24" t="s">
        <v>102</v>
      </c>
      <c r="BS7" s="24">
        <v>59.97</v>
      </c>
      <c r="BT7" s="24">
        <v>52.15</v>
      </c>
      <c r="BU7" s="24">
        <v>50.1</v>
      </c>
      <c r="BV7" s="24" t="s">
        <v>102</v>
      </c>
      <c r="BW7" s="24" t="s">
        <v>102</v>
      </c>
      <c r="BX7" s="24">
        <v>85.67</v>
      </c>
      <c r="BY7" s="24">
        <v>86.23</v>
      </c>
      <c r="BZ7" s="24">
        <v>84.23</v>
      </c>
      <c r="CA7" s="24">
        <v>97.61</v>
      </c>
      <c r="CB7" s="24" t="s">
        <v>102</v>
      </c>
      <c r="CC7" s="24" t="s">
        <v>102</v>
      </c>
      <c r="CD7" s="24">
        <v>180.14</v>
      </c>
      <c r="CE7" s="24">
        <v>205.82</v>
      </c>
      <c r="CF7" s="24">
        <v>214.12</v>
      </c>
      <c r="CG7" s="24" t="s">
        <v>102</v>
      </c>
      <c r="CH7" s="24" t="s">
        <v>102</v>
      </c>
      <c r="CI7" s="24">
        <v>146.12</v>
      </c>
      <c r="CJ7" s="24">
        <v>150.44</v>
      </c>
      <c r="CK7" s="24">
        <v>153.13999999999999</v>
      </c>
      <c r="CL7" s="24">
        <v>138.29</v>
      </c>
      <c r="CM7" s="24" t="s">
        <v>102</v>
      </c>
      <c r="CN7" s="24" t="s">
        <v>102</v>
      </c>
      <c r="CO7" s="24" t="s">
        <v>102</v>
      </c>
      <c r="CP7" s="24" t="s">
        <v>102</v>
      </c>
      <c r="CQ7" s="24" t="s">
        <v>102</v>
      </c>
      <c r="CR7" s="24" t="s">
        <v>102</v>
      </c>
      <c r="CS7" s="24" t="s">
        <v>102</v>
      </c>
      <c r="CT7" s="24">
        <v>56.39</v>
      </c>
      <c r="CU7" s="24">
        <v>55.67</v>
      </c>
      <c r="CV7" s="24">
        <v>55.27</v>
      </c>
      <c r="CW7" s="24">
        <v>59.1</v>
      </c>
      <c r="CX7" s="24" t="s">
        <v>102</v>
      </c>
      <c r="CY7" s="24" t="s">
        <v>102</v>
      </c>
      <c r="CZ7" s="24">
        <v>70.17</v>
      </c>
      <c r="DA7" s="24">
        <v>71.47</v>
      </c>
      <c r="DB7" s="24">
        <v>74.599999999999994</v>
      </c>
      <c r="DC7" s="24" t="s">
        <v>102</v>
      </c>
      <c r="DD7" s="24" t="s">
        <v>102</v>
      </c>
      <c r="DE7" s="24">
        <v>91.45</v>
      </c>
      <c r="DF7" s="24">
        <v>91</v>
      </c>
      <c r="DG7" s="24">
        <v>88.12</v>
      </c>
      <c r="DH7" s="24">
        <v>95.82</v>
      </c>
      <c r="DI7" s="24" t="s">
        <v>102</v>
      </c>
      <c r="DJ7" s="24" t="s">
        <v>102</v>
      </c>
      <c r="DK7" s="24">
        <v>2.66</v>
      </c>
      <c r="DL7" s="24">
        <v>5.0599999999999996</v>
      </c>
      <c r="DM7" s="24">
        <v>7.64</v>
      </c>
      <c r="DN7" s="24" t="s">
        <v>102</v>
      </c>
      <c r="DO7" s="24" t="s">
        <v>102</v>
      </c>
      <c r="DP7" s="24">
        <v>14.8</v>
      </c>
      <c r="DQ7" s="24">
        <v>17.149999999999999</v>
      </c>
      <c r="DR7" s="24">
        <v>19.68</v>
      </c>
      <c r="DS7" s="24">
        <v>39.74</v>
      </c>
      <c r="DT7" s="24" t="s">
        <v>102</v>
      </c>
      <c r="DU7" s="24" t="s">
        <v>102</v>
      </c>
      <c r="DV7" s="24">
        <v>0</v>
      </c>
      <c r="DW7" s="24">
        <v>0</v>
      </c>
      <c r="DX7" s="24">
        <v>0</v>
      </c>
      <c r="DY7" s="24" t="s">
        <v>102</v>
      </c>
      <c r="DZ7" s="24" t="s">
        <v>102</v>
      </c>
      <c r="EA7" s="24">
        <v>0.1</v>
      </c>
      <c r="EB7" s="24">
        <v>0.14000000000000001</v>
      </c>
      <c r="EC7" s="24">
        <v>0.16</v>
      </c>
      <c r="ED7" s="24">
        <v>7.62</v>
      </c>
      <c r="EE7" s="24" t="s">
        <v>102</v>
      </c>
      <c r="EF7" s="24" t="s">
        <v>102</v>
      </c>
      <c r="EG7" s="24">
        <v>0</v>
      </c>
      <c r="EH7" s="24">
        <v>0</v>
      </c>
      <c r="EI7" s="24">
        <v>0</v>
      </c>
      <c r="EJ7" s="24" t="s">
        <v>102</v>
      </c>
      <c r="EK7" s="24" t="s">
        <v>102</v>
      </c>
      <c r="EL7" s="24">
        <v>0.09</v>
      </c>
      <c r="EM7" s="24">
        <v>0.25</v>
      </c>
      <c r="EN7" s="24">
        <v>0.05</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2024-02-22T02:10:35Z</cp:lastPrinted>
  <dcterms:created xsi:type="dcterms:W3CDTF">2023-12-12T00:47:49Z</dcterms:created>
  <dcterms:modified xsi:type="dcterms:W3CDTF">2024-02-22T02:15:36Z</dcterms:modified>
  <cp:category/>
</cp:coreProperties>
</file>