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9　小牧市\"/>
    </mc:Choice>
  </mc:AlternateContent>
  <xr:revisionPtr revIDLastSave="0" documentId="13_ncr:1_{D567D031-8B9F-4DE4-906C-9CAE4C5835D0}" xr6:coauthVersionLast="47" xr6:coauthVersionMax="47" xr10:uidLastSave="{00000000-0000-0000-0000-000000000000}"/>
  <workbookProtection workbookAlgorithmName="SHA-512" workbookHashValue="/un+ZcJSYf1SCii/kvo2ItUOCgLTpNQGDl8xNJE+B+VhLVf9fn31Usuh2zxep0o/IOcMbe9bJAxj8dL44XVbMQ==" workbookSaltValue="gb0ExMFgIwKM1Q4cFg4Fk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BB10" i="4"/>
  <c r="AT10" i="4"/>
  <c r="BB8" i="4"/>
  <c r="AT8" i="4"/>
  <c r="W8" i="4"/>
  <c r="P8"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<sst xmlns="http://schemas.openxmlformats.org/spreadsheetml/2006/main" count="257" uniqueCount="118">
  <si>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</si>
  <si>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</si>
  <si>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</si>
  <si>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</si>
  <si>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</si>
  <si>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</si>
  <si>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</si>
  <si>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</si>
  <si>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</si>
  <si>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</si>
  <si>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</si>
  <si>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</si>
  <si>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</si>
  <si>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</si>
  <si>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</si>
  <si>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</si>
  <si>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</si>
  <si>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</si>
  <si>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</si>
  <si>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</si>
  <si>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</si>
  <si>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</si>
  <si>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</si>
  <si>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</si>
  <si>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</si>
  <si>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</si>
  <si>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</si>
  <si>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</si>
  <si>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</si>
  <si>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</si>
  <si>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</si>
  <si>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</si>
  <si>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</si>
  <si>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</si>
  <si>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</si>
  <si>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</si>
  <si>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</si>
  <si>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</si>
  <si>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</si>
  <si>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</si>
  <si>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</si>
  <si>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</si>
  <si>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</si>
  <si>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</si>
  <si>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</si>
  <si>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</si>
  <si>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</si>
  <si>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</si>
  <si>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</si>
  <si>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</si>
  <si>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</si>
  <si>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</si>
  <si>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</si>
  <si>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</si>
  <si>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</si>
  <si>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</si>
  <si>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</si>
  <si>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</si>
  <si>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</si>
  <si>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</si>
  <si>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</si>
  <si>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</si>
  <si>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</si>
  <si>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</si>
  <si>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</si>
  <si>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</si>
  <si>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</si>
  <si>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</si>
  <si>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</si>
  <si>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</si>
  <si>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</si>
  <si>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</si>
  <si>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</si>
  <si>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</si>
  <si>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</si>
  <si>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</si>
  <si>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</si>
  <si>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</si>
  <si>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</si>
  <si>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</si>
  <si>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</si>
  <si>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</si>
  <si>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</si>
  <si>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</si>
  <si>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</si>
  <si>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</si>
  <si>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</si>
  <si>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</si>
  <si>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</si>
  <si>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</si>
  <si>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</si>
  <si>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</si>
  <si>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</si>
  <si>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</si>
  <si>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</si>
  <si>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</si>
  <si>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</si>
  <si>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</si>
  <si>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</si>
  <si>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</si>
  <si>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</si>
  <si>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</si>
  <si>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</si>
  <si>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</si>
  <si>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</si>
  <si>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</si>
  <si>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</si>
  <si>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</si>
  <si>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</si>
  <si>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</si>
  <si>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</si>
  <si>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</si>
  <si>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</si>
  <si>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</si>
  <si>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</si>
  <si>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⑤経費回収率が低く、経費の削減や収益の向上のための取り組みが求められている。また、④企業債残高対事業規模比率は全国平均および類似団体平均よりも低いものの、今後は老朽化した管渠の更新が想定され、企業債の増加が懸念される。
将来の人口減少による有収水量の減少や老朽化した施設の更新費用の増大に対応するため、使用料適正化の検討も含め、令和4年6月策定の長期経営計画に基づき、経営改善を図っていく。（長期経営計画は5年毎の見直しを予定）
また、近隣市町との維持管理業務の広域化・共同化を進めている。</t>
    <phoneticPr fontId="4"/>
  </si>
  <si>
    <t xml:space="preserve">①有形固定資産減価償却率は令和3年度に比べて上昇している。これは管渠など資産の減価償却が進んだことが主な要因である。なお、類似団体平均値を下回っているのは、令和4年度が法適化4年目で有形固定資産減価償却累計額が少ないことが主な要因である。
②管渠老朽化率は令和3年度に比べて上昇している。これは、法定耐用年数を経過した管渠が増えたことが主な要因である。
②管渠老朽化率③管渠改善率はともに類似団体平均値を下回っている。これは事業着手後50年を経過しておらず、現在は管渠の破損に対して随時修繕・補修を行うことで対応可能であることが主な要因である。
昭和40年代にコミュニティプラントとして施行され、市が移管を受けて公共下水道に接続した管渠のなかには布設50年を経過しているものがあるため、順次更新工事が必要となってくると思われる。
</t>
    <phoneticPr fontId="4"/>
  </si>
  <si>
    <t>本市は決算時に損益がゼロとなるよう一般会計繰入金を精算し収支の均衡を図っている。令和4年度は、令和3年度から繰越した修繕費を支出したが、その財源は令和3年度中に受け入れていたため、総費用が総収益を上回る結果となり、①経常収支比率は令和3年度に比べて下降した。経常収支比率は100％に近い数値であるが、⑤経費回収率は類似団体平均値を下回っている。
これらは、本市が一般会計より基準外繰入金を受けていることが主な要因である。本市は県の流域下水道に接続していることから、汚水処理施設がなく管渠の布設・維持が主であり、大きく経費の削減等をするのは困難であるが、使用料適正化の検討を進めることで経費回収率の向上につなげていく。
③流動比率は令和3年度に比べて上昇している。これは現金預金の増により流動資産が増加したことに加え、預かり金の減により流動負債が減少したことが主な要因である。なお、類似団体平均を下回っているのは、基準外繰入金を決算時に損益ゼロ、損益勘定留保資金ゼロとなるように精算を行うことで余剰資金を持たないようにしていることが主な要因である。
④企業債残高対事業規模比率が類似団体平均値を下回っているのは、企業債残高の減少が主な要因である。今後も管渠の布設を進めるにあたり、計画的に借入を行っていく。
⑥汚水処理原価が類似団体平均値を上回っているのは、不明水の多いことが一因となっている。そのため、管渠の計画的な調査・補修・管更生工事等を行うことで、有収率の向上を図る必要がある。
⑧水洗化率が類似団体平均を下回っているのは、本市が現在も供用開始区域を毎年度拡大させており、供用開始後間もない地域があることが主な要因である。よって、より一層の下水道接続のPR活動などの普及促進が求め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</si>
</sst>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0.08</c:v>
                </c:pt>
                <c:pt idx="2">
                  <c:v>0.11</c:v>
                </c:pt>
                <c:pt idx="3">
                  <c:v>0.09</c:v>
                </c:pt>
                <c:pt idx="4">
                  <c:v>0.08</c:v>
                </c:pt>
              </c:numCache>
            </c:numRef>
          </c:val>
          <c:extLst>
            <c:ext xmlns:c16="http://schemas.microsoft.com/office/drawing/2014/chart" uri="{C3380CC4-5D6E-409C-BE32-E72D297353CC}">
              <c16:uniqueId val="{00000000-F649-4D5F-BD6B-48D9C36AF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0.19</c:v>
                </c:pt>
                <c:pt idx="4">
                  <c:v>0.21</c:v>
                </c:pt>
              </c:numCache>
            </c:numRef>
          </c:val>
          <c:smooth val="0"/>
          <c:extLst>
            <c:ext xmlns:c16="http://schemas.microsoft.com/office/drawing/2014/chart" uri="{C3380CC4-5D6E-409C-BE32-E72D297353CC}">
              <c16:uniqueId val="{00000001-F649-4D5F-BD6B-48D9C36AF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6A-4712-9849-02CEC6749E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61.32</c:v>
                </c:pt>
                <c:pt idx="2">
                  <c:v>61.7</c:v>
                </c:pt>
                <c:pt idx="3">
                  <c:v>63.04</c:v>
                </c:pt>
                <c:pt idx="4">
                  <c:v>60.55</c:v>
                </c:pt>
              </c:numCache>
            </c:numRef>
          </c:val>
          <c:smooth val="0"/>
          <c:extLst>
            <c:ext xmlns:c16="http://schemas.microsoft.com/office/drawing/2014/chart" uri="{C3380CC4-5D6E-409C-BE32-E72D297353CC}">
              <c16:uniqueId val="{00000001-676A-4712-9849-02CEC6749E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92.33</c:v>
                </c:pt>
                <c:pt idx="2">
                  <c:v>92.55</c:v>
                </c:pt>
                <c:pt idx="3">
                  <c:v>92.74</c:v>
                </c:pt>
                <c:pt idx="4">
                  <c:v>92.82</c:v>
                </c:pt>
              </c:numCache>
            </c:numRef>
          </c:val>
          <c:extLst>
            <c:ext xmlns:c16="http://schemas.microsoft.com/office/drawing/2014/chart" uri="{C3380CC4-5D6E-409C-BE32-E72D297353CC}">
              <c16:uniqueId val="{00000000-1CF3-40FC-81C7-B55F626065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94.58</c:v>
                </c:pt>
                <c:pt idx="2">
                  <c:v>94.56</c:v>
                </c:pt>
                <c:pt idx="3">
                  <c:v>94.75</c:v>
                </c:pt>
                <c:pt idx="4">
                  <c:v>94.92</c:v>
                </c:pt>
              </c:numCache>
            </c:numRef>
          </c:val>
          <c:smooth val="0"/>
          <c:extLst>
            <c:ext xmlns:c16="http://schemas.microsoft.com/office/drawing/2014/chart" uri="{C3380CC4-5D6E-409C-BE32-E72D297353CC}">
              <c16:uniqueId val="{00000001-1CF3-40FC-81C7-B55F626065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102.56</c:v>
                </c:pt>
                <c:pt idx="2">
                  <c:v>93.74</c:v>
                </c:pt>
                <c:pt idx="3">
                  <c:v>100.2</c:v>
                </c:pt>
                <c:pt idx="4">
                  <c:v>99.73</c:v>
                </c:pt>
              </c:numCache>
            </c:numRef>
          </c:val>
          <c:extLst>
            <c:ext xmlns:c16="http://schemas.microsoft.com/office/drawing/2014/chart" uri="{C3380CC4-5D6E-409C-BE32-E72D297353CC}">
              <c16:uniqueId val="{00000000-9D64-45E4-B32E-E51AA3670C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107.03</c:v>
                </c:pt>
                <c:pt idx="2">
                  <c:v>106.55</c:v>
                </c:pt>
                <c:pt idx="3">
                  <c:v>106.01</c:v>
                </c:pt>
                <c:pt idx="4">
                  <c:v>105.5</c:v>
                </c:pt>
              </c:numCache>
            </c:numRef>
          </c:val>
          <c:smooth val="0"/>
          <c:extLst>
            <c:ext xmlns:c16="http://schemas.microsoft.com/office/drawing/2014/chart" uri="{C3380CC4-5D6E-409C-BE32-E72D297353CC}">
              <c16:uniqueId val="{00000001-9D64-45E4-B32E-E51AA3670C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3.53</c:v>
                </c:pt>
                <c:pt idx="2">
                  <c:v>6.91</c:v>
                </c:pt>
                <c:pt idx="3">
                  <c:v>10.19</c:v>
                </c:pt>
                <c:pt idx="4">
                  <c:v>13.33</c:v>
                </c:pt>
              </c:numCache>
            </c:numRef>
          </c:val>
          <c:extLst>
            <c:ext xmlns:c16="http://schemas.microsoft.com/office/drawing/2014/chart" uri="{C3380CC4-5D6E-409C-BE32-E72D297353CC}">
              <c16:uniqueId val="{00000000-9062-4F52-BA48-C4965F5486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31.01</c:v>
                </c:pt>
                <c:pt idx="2">
                  <c:v>28.87</c:v>
                </c:pt>
                <c:pt idx="3">
                  <c:v>31.34</c:v>
                </c:pt>
                <c:pt idx="4">
                  <c:v>32.909999999999997</c:v>
                </c:pt>
              </c:numCache>
            </c:numRef>
          </c:val>
          <c:smooth val="0"/>
          <c:extLst>
            <c:ext xmlns:c16="http://schemas.microsoft.com/office/drawing/2014/chart" uri="{C3380CC4-5D6E-409C-BE32-E72D297353CC}">
              <c16:uniqueId val="{00000001-9062-4F52-BA48-C4965F5486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1.73</c:v>
                </c:pt>
                <c:pt idx="2">
                  <c:v>2.2799999999999998</c:v>
                </c:pt>
                <c:pt idx="3">
                  <c:v>2.54</c:v>
                </c:pt>
                <c:pt idx="4">
                  <c:v>2.57</c:v>
                </c:pt>
              </c:numCache>
            </c:numRef>
          </c:val>
          <c:extLst>
            <c:ext xmlns:c16="http://schemas.microsoft.com/office/drawing/2014/chart" uri="{C3380CC4-5D6E-409C-BE32-E72D297353CC}">
              <c16:uniqueId val="{00000000-789B-484D-BD22-F7598191A2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4.95</c:v>
                </c:pt>
                <c:pt idx="2">
                  <c:v>5.64</c:v>
                </c:pt>
                <c:pt idx="3">
                  <c:v>6.43</c:v>
                </c:pt>
                <c:pt idx="4">
                  <c:v>7.75</c:v>
                </c:pt>
              </c:numCache>
            </c:numRef>
          </c:val>
          <c:smooth val="0"/>
          <c:extLst>
            <c:ext xmlns:c16="http://schemas.microsoft.com/office/drawing/2014/chart" uri="{C3380CC4-5D6E-409C-BE32-E72D297353CC}">
              <c16:uniqueId val="{00000001-789B-484D-BD22-F7598191A2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123-454F-AAF0-936C760AFC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7.69</c:v>
                </c:pt>
                <c:pt idx="2">
                  <c:v>5.95</c:v>
                </c:pt>
                <c:pt idx="3">
                  <c:v>5.27</c:v>
                </c:pt>
                <c:pt idx="4">
                  <c:v>4.83</c:v>
                </c:pt>
              </c:numCache>
            </c:numRef>
          </c:val>
          <c:smooth val="0"/>
          <c:extLst>
            <c:ext xmlns:c16="http://schemas.microsoft.com/office/drawing/2014/chart" uri="{C3380CC4-5D6E-409C-BE32-E72D297353CC}">
              <c16:uniqueId val="{00000001-1123-454F-AAF0-936C760AFC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62.42</c:v>
                </c:pt>
                <c:pt idx="2">
                  <c:v>65.61</c:v>
                </c:pt>
                <c:pt idx="3">
                  <c:v>70.16</c:v>
                </c:pt>
                <c:pt idx="4">
                  <c:v>74.37</c:v>
                </c:pt>
              </c:numCache>
            </c:numRef>
          </c:val>
          <c:extLst>
            <c:ext xmlns:c16="http://schemas.microsoft.com/office/drawing/2014/chart" uri="{C3380CC4-5D6E-409C-BE32-E72D297353CC}">
              <c16:uniqueId val="{00000000-BE98-4E86-BB70-179EC59D52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73.02</c:v>
                </c:pt>
                <c:pt idx="2">
                  <c:v>72.930000000000007</c:v>
                </c:pt>
                <c:pt idx="3">
                  <c:v>80.08</c:v>
                </c:pt>
                <c:pt idx="4">
                  <c:v>87.33</c:v>
                </c:pt>
              </c:numCache>
            </c:numRef>
          </c:val>
          <c:smooth val="0"/>
          <c:extLst>
            <c:ext xmlns:c16="http://schemas.microsoft.com/office/drawing/2014/chart" uri="{C3380CC4-5D6E-409C-BE32-E72D297353CC}">
              <c16:uniqueId val="{00000001-BE98-4E86-BB70-179EC59D52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636.45000000000005</c:v>
                </c:pt>
                <c:pt idx="2">
                  <c:v>589.11</c:v>
                </c:pt>
                <c:pt idx="3">
                  <c:v>560.42999999999995</c:v>
                </c:pt>
                <c:pt idx="4">
                  <c:v>531.17999999999995</c:v>
                </c:pt>
              </c:numCache>
            </c:numRef>
          </c:val>
          <c:extLst>
            <c:ext xmlns:c16="http://schemas.microsoft.com/office/drawing/2014/chart" uri="{C3380CC4-5D6E-409C-BE32-E72D297353CC}">
              <c16:uniqueId val="{00000000-B4EB-4BAD-A6F0-1DCF821905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708.89</c:v>
                </c:pt>
                <c:pt idx="2">
                  <c:v>730.52</c:v>
                </c:pt>
                <c:pt idx="3">
                  <c:v>672.33</c:v>
                </c:pt>
                <c:pt idx="4">
                  <c:v>668.8</c:v>
                </c:pt>
              </c:numCache>
            </c:numRef>
          </c:val>
          <c:smooth val="0"/>
          <c:extLst>
            <c:ext xmlns:c16="http://schemas.microsoft.com/office/drawing/2014/chart" uri="{C3380CC4-5D6E-409C-BE32-E72D297353CC}">
              <c16:uniqueId val="{00000001-B4EB-4BAD-A6F0-1DCF821905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60.23</c:v>
                </c:pt>
                <c:pt idx="2">
                  <c:v>59.16</c:v>
                </c:pt>
                <c:pt idx="3">
                  <c:v>59.18</c:v>
                </c:pt>
                <c:pt idx="4">
                  <c:v>59.58</c:v>
                </c:pt>
              </c:numCache>
            </c:numRef>
          </c:val>
          <c:extLst>
            <c:ext xmlns:c16="http://schemas.microsoft.com/office/drawing/2014/chart" uri="{C3380CC4-5D6E-409C-BE32-E72D297353CC}">
              <c16:uniqueId val="{00000000-4BBD-4326-B31D-5722EC528A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97.91</c:v>
                </c:pt>
                <c:pt idx="2">
                  <c:v>98.61</c:v>
                </c:pt>
                <c:pt idx="3">
                  <c:v>98.75</c:v>
                </c:pt>
                <c:pt idx="4">
                  <c:v>98.36</c:v>
                </c:pt>
              </c:numCache>
            </c:numRef>
          </c:val>
          <c:smooth val="0"/>
          <c:extLst>
            <c:ext xmlns:c16="http://schemas.microsoft.com/office/drawing/2014/chart" uri="{C3380CC4-5D6E-409C-BE32-E72D297353CC}">
              <c16:uniqueId val="{00000001-4BBD-4326-B31D-5722EC528A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785E-4F52-A49E-3CA1787ADC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785E-4F52-A49E-3CA1787ADC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小牧市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非設置</v>
      </c>
      <c r="AE8" s="78"/>
      <c r="AF8" s="78"/>
      <c r="AG8" s="78"/>
      <c r="AH8" s="78"/>
      <c r="AI8" s="78"/>
      <c r="AJ8" s="78"/>
      <c r="AK8" s="3"/>
      <c r="AL8" s="51">
        <f>データ!S6</f>
        <v>150434</v>
      </c>
      <c r="AM8" s="51"/>
      <c r="AN8" s="51"/>
      <c r="AO8" s="51"/>
      <c r="AP8" s="51"/>
      <c r="AQ8" s="51"/>
      <c r="AR8" s="51"/>
      <c r="AS8" s="51"/>
      <c r="AT8" s="52">
        <f>データ!T6</f>
        <v>62.81</v>
      </c>
      <c r="AU8" s="52"/>
      <c r="AV8" s="52"/>
      <c r="AW8" s="52"/>
      <c r="AX8" s="52"/>
      <c r="AY8" s="52"/>
      <c r="AZ8" s="52"/>
      <c r="BA8" s="52"/>
      <c r="BB8" s="52">
        <f>データ!U6</f>
        <v>2395.06</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79.709999999999994</v>
      </c>
      <c r="J10" s="52"/>
      <c r="K10" s="52"/>
      <c r="L10" s="52"/>
      <c r="M10" s="52"/>
      <c r="N10" s="52"/>
      <c r="O10" s="52"/>
      <c r="P10" s="52">
        <f>データ!P6</f>
        <v>78.34</v>
      </c>
      <c r="Q10" s="52"/>
      <c r="R10" s="52"/>
      <c r="S10" s="52"/>
      <c r="T10" s="52"/>
      <c r="U10" s="52"/>
      <c r="V10" s="52"/>
      <c r="W10" s="52">
        <f>データ!Q6</f>
        <v>78.45</v>
      </c>
      <c r="X10" s="52"/>
      <c r="Y10" s="52"/>
      <c r="Z10" s="52"/>
      <c r="AA10" s="52"/>
      <c r="AB10" s="52"/>
      <c r="AC10" s="52"/>
      <c r="AD10" s="51">
        <f>データ!R6</f>
        <v>1581</v>
      </c>
      <c r="AE10" s="51"/>
      <c r="AF10" s="51"/>
      <c r="AG10" s="51"/>
      <c r="AH10" s="51"/>
      <c r="AI10" s="51"/>
      <c r="AJ10" s="51"/>
      <c r="AK10" s="2"/>
      <c r="AL10" s="51">
        <f>データ!V6</f>
        <v>115663</v>
      </c>
      <c r="AM10" s="51"/>
      <c r="AN10" s="51"/>
      <c r="AO10" s="51"/>
      <c r="AP10" s="51"/>
      <c r="AQ10" s="51"/>
      <c r="AR10" s="51"/>
      <c r="AS10" s="51"/>
      <c r="AT10" s="52">
        <f>データ!W6</f>
        <v>22.83</v>
      </c>
      <c r="AU10" s="52"/>
      <c r="AV10" s="52"/>
      <c r="AW10" s="52"/>
      <c r="AX10" s="52"/>
      <c r="AY10" s="52"/>
      <c r="AZ10" s="52"/>
      <c r="BA10" s="52"/>
      <c r="BB10" s="52">
        <f>データ!X6</f>
        <v>5066.2700000000004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117</v>
      </c>
      <c r="BM16" s="68"/>
      <c r="BN16" s="68"/>
      <c r="BO16" s="68"/>
      <c r="BP16" s="68"/>
      <c r="BQ16" s="68"/>
      <c r="BR16" s="68"/>
      <c r="BS16" s="68"/>
      <c r="BT16" s="68"/>
      <c r="BU16" s="68"/>
      <c r="BV16" s="68"/>
      <c r="BW16" s="68"/>
      <c r="BX16" s="68"/>
      <c r="BY16" s="68"/>
      <c r="BZ16" s="6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7emf15etSU3vFzoiyOdWSef6hfwifM4bUSMntOmAgPrW++WAZH+eX6Xa5KyNqqZ5nX4QkynQBIlhsn2BSNyaA==" saltValue="j6GVmWS/dNzYpCv8ymm2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232190</v>
      </c>
      <c r="D6" s="19">
        <f t="shared" si="3"/>
        <v>46</v>
      </c>
      <c r="E6" s="19">
        <f t="shared" si="3"/>
        <v>17</v>
      </c>
      <c r="F6" s="19">
        <f t="shared" si="3"/>
        <v>1</v>
      </c>
      <c r="G6" s="19">
        <f t="shared" si="3"/>
        <v>0</v>
      </c>
      <c r="H6" s="19" t="str">
        <f t="shared" si="3"/>
        <v>愛知県　小牧市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79.709999999999994</v>
      </c>
      <c r="P6" s="20">
        <f t="shared" si="3"/>
        <v>78.34</v>
      </c>
      <c r="Q6" s="20">
        <f t="shared" si="3"/>
        <v>78.45</v>
      </c>
      <c r="R6" s="20">
        <f t="shared" si="3"/>
        <v>1581</v>
      </c>
      <c r="S6" s="20">
        <f t="shared" si="3"/>
        <v>150434</v>
      </c>
      <c r="T6" s="20">
        <f t="shared" si="3"/>
        <v>62.81</v>
      </c>
      <c r="U6" s="20">
        <f t="shared" si="3"/>
        <v>2395.06</v>
      </c>
      <c r="V6" s="20">
        <f t="shared" si="3"/>
        <v>115663</v>
      </c>
      <c r="W6" s="20">
        <f t="shared" si="3"/>
        <v>22.83</v>
      </c>
      <c r="X6" s="20">
        <f t="shared" si="3"/>
        <v>5066.2700000000004</v>
      </c>
      <c r="Y6" s="21" t="str">
        <f>IF(Y7="",NA(),Y7)</f>
        <v>-</v>
      </c>
      <c r="Z6" s="21">
        <f t="shared" ref="Z6:AH6" si="4">IF(Z7="",NA(),Z7)</f>
        <v>102.56</v>
      </c>
      <c r="AA6" s="21">
        <f t="shared" si="4"/>
        <v>93.74</v>
      </c>
      <c r="AB6" s="21">
        <f t="shared" si="4"/>
        <v>100.2</v>
      </c>
      <c r="AC6" s="21">
        <f t="shared" si="4"/>
        <v>99.73</v>
      </c>
      <c r="AD6" s="21" t="str">
        <f t="shared" si="4"/>
        <v>-</v>
      </c>
      <c r="AE6" s="21">
        <f t="shared" si="4"/>
        <v>107.03</v>
      </c>
      <c r="AF6" s="21">
        <f t="shared" si="4"/>
        <v>106.55</v>
      </c>
      <c r="AG6" s="21">
        <f t="shared" si="4"/>
        <v>106.01</v>
      </c>
      <c r="AH6" s="21">
        <f t="shared" si="4"/>
        <v>105.5</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7.69</v>
      </c>
      <c r="AQ6" s="21">
        <f t="shared" si="5"/>
        <v>5.95</v>
      </c>
      <c r="AR6" s="21">
        <f t="shared" si="5"/>
        <v>5.27</v>
      </c>
      <c r="AS6" s="21">
        <f t="shared" si="5"/>
        <v>4.83</v>
      </c>
      <c r="AT6" s="20" t="str">
        <f>IF(AT7="","",IF(AT7="-","【-】","【"&amp;SUBSTITUTE(TEXT(AT7,"#,##0.00"),"-","△")&amp;"】"))</f>
        <v>【3.15】</v>
      </c>
      <c r="AU6" s="21" t="str">
        <f>IF(AU7="",NA(),AU7)</f>
        <v>-</v>
      </c>
      <c r="AV6" s="21">
        <f t="shared" ref="AV6:BD6" si="6">IF(AV7="",NA(),AV7)</f>
        <v>62.42</v>
      </c>
      <c r="AW6" s="21">
        <f t="shared" si="6"/>
        <v>65.61</v>
      </c>
      <c r="AX6" s="21">
        <f t="shared" si="6"/>
        <v>70.16</v>
      </c>
      <c r="AY6" s="21">
        <f t="shared" si="6"/>
        <v>74.37</v>
      </c>
      <c r="AZ6" s="21" t="str">
        <f t="shared" si="6"/>
        <v>-</v>
      </c>
      <c r="BA6" s="21">
        <f t="shared" si="6"/>
        <v>73.02</v>
      </c>
      <c r="BB6" s="21">
        <f t="shared" si="6"/>
        <v>72.930000000000007</v>
      </c>
      <c r="BC6" s="21">
        <f t="shared" si="6"/>
        <v>80.08</v>
      </c>
      <c r="BD6" s="21">
        <f t="shared" si="6"/>
        <v>87.33</v>
      </c>
      <c r="BE6" s="20" t="str">
        <f>IF(BE7="","",IF(BE7="-","【-】","【"&amp;SUBSTITUTE(TEXT(BE7,"#,##0.00"),"-","△")&amp;"】"))</f>
        <v>【73.44】</v>
      </c>
      <c r="BF6" s="21" t="str">
        <f>IF(BF7="",NA(),BF7)</f>
        <v>-</v>
      </c>
      <c r="BG6" s="21">
        <f t="shared" ref="BG6:BO6" si="7">IF(BG7="",NA(),BG7)</f>
        <v>636.45000000000005</v>
      </c>
      <c r="BH6" s="21">
        <f t="shared" si="7"/>
        <v>589.11</v>
      </c>
      <c r="BI6" s="21">
        <f t="shared" si="7"/>
        <v>560.42999999999995</v>
      </c>
      <c r="BJ6" s="21">
        <f t="shared" si="7"/>
        <v>531.17999999999995</v>
      </c>
      <c r="BK6" s="21" t="str">
        <f t="shared" si="7"/>
        <v>-</v>
      </c>
      <c r="BL6" s="21">
        <f t="shared" si="7"/>
        <v>708.89</v>
      </c>
      <c r="BM6" s="21">
        <f t="shared" si="7"/>
        <v>730.52</v>
      </c>
      <c r="BN6" s="21">
        <f t="shared" si="7"/>
        <v>672.33</v>
      </c>
      <c r="BO6" s="21">
        <f t="shared" si="7"/>
        <v>668.8</v>
      </c>
      <c r="BP6" s="20" t="str">
        <f>IF(BP7="","",IF(BP7="-","【-】","【"&amp;SUBSTITUTE(TEXT(BP7,"#,##0.00"),"-","△")&amp;"】"))</f>
        <v>【652.82】</v>
      </c>
      <c r="BQ6" s="21" t="str">
        <f>IF(BQ7="",NA(),BQ7)</f>
        <v>-</v>
      </c>
      <c r="BR6" s="21">
        <f t="shared" ref="BR6:BZ6" si="8">IF(BR7="",NA(),BR7)</f>
        <v>60.23</v>
      </c>
      <c r="BS6" s="21">
        <f t="shared" si="8"/>
        <v>59.16</v>
      </c>
      <c r="BT6" s="21">
        <f t="shared" si="8"/>
        <v>59.18</v>
      </c>
      <c r="BU6" s="21">
        <f t="shared" si="8"/>
        <v>59.58</v>
      </c>
      <c r="BV6" s="21" t="str">
        <f t="shared" si="8"/>
        <v>-</v>
      </c>
      <c r="BW6" s="21">
        <f t="shared" si="8"/>
        <v>97.91</v>
      </c>
      <c r="BX6" s="21">
        <f t="shared" si="8"/>
        <v>98.61</v>
      </c>
      <c r="BY6" s="21">
        <f t="shared" si="8"/>
        <v>98.75</v>
      </c>
      <c r="BZ6" s="21">
        <f t="shared" si="8"/>
        <v>98.36</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61.32</v>
      </c>
      <c r="CT6" s="21">
        <f t="shared" si="10"/>
        <v>61.7</v>
      </c>
      <c r="CU6" s="21">
        <f t="shared" si="10"/>
        <v>63.04</v>
      </c>
      <c r="CV6" s="21">
        <f t="shared" si="10"/>
        <v>60.55</v>
      </c>
      <c r="CW6" s="20" t="str">
        <f>IF(CW7="","",IF(CW7="-","【-】","【"&amp;SUBSTITUTE(TEXT(CW7,"#,##0.00"),"-","△")&amp;"】"))</f>
        <v>【59.10】</v>
      </c>
      <c r="CX6" s="21" t="str">
        <f>IF(CX7="",NA(),CX7)</f>
        <v>-</v>
      </c>
      <c r="CY6" s="21">
        <f t="shared" ref="CY6:DG6" si="11">IF(CY7="",NA(),CY7)</f>
        <v>92.33</v>
      </c>
      <c r="CZ6" s="21">
        <f t="shared" si="11"/>
        <v>92.55</v>
      </c>
      <c r="DA6" s="21">
        <f t="shared" si="11"/>
        <v>92.74</v>
      </c>
      <c r="DB6" s="21">
        <f t="shared" si="11"/>
        <v>92.82</v>
      </c>
      <c r="DC6" s="21" t="str">
        <f t="shared" si="11"/>
        <v>-</v>
      </c>
      <c r="DD6" s="21">
        <f t="shared" si="11"/>
        <v>94.58</v>
      </c>
      <c r="DE6" s="21">
        <f t="shared" si="11"/>
        <v>94.56</v>
      </c>
      <c r="DF6" s="21">
        <f t="shared" si="11"/>
        <v>94.75</v>
      </c>
      <c r="DG6" s="21">
        <f t="shared" si="11"/>
        <v>94.92</v>
      </c>
      <c r="DH6" s="20" t="str">
        <f>IF(DH7="","",IF(DH7="-","【-】","【"&amp;SUBSTITUTE(TEXT(DH7,"#,##0.00"),"-","△")&amp;"】"))</f>
        <v>【95.82】</v>
      </c>
      <c r="DI6" s="21" t="str">
        <f>IF(DI7="",NA(),DI7)</f>
        <v>-</v>
      </c>
      <c r="DJ6" s="21">
        <f t="shared" ref="DJ6:DR6" si="12">IF(DJ7="",NA(),DJ7)</f>
        <v>3.53</v>
      </c>
      <c r="DK6" s="21">
        <f t="shared" si="12"/>
        <v>6.91</v>
      </c>
      <c r="DL6" s="21">
        <f t="shared" si="12"/>
        <v>10.19</v>
      </c>
      <c r="DM6" s="21">
        <f t="shared" si="12"/>
        <v>13.33</v>
      </c>
      <c r="DN6" s="21" t="str">
        <f t="shared" si="12"/>
        <v>-</v>
      </c>
      <c r="DO6" s="21">
        <f t="shared" si="12"/>
        <v>31.01</v>
      </c>
      <c r="DP6" s="21">
        <f t="shared" si="12"/>
        <v>28.87</v>
      </c>
      <c r="DQ6" s="21">
        <f t="shared" si="12"/>
        <v>31.34</v>
      </c>
      <c r="DR6" s="21">
        <f t="shared" si="12"/>
        <v>32.909999999999997</v>
      </c>
      <c r="DS6" s="20" t="str">
        <f>IF(DS7="","",IF(DS7="-","【-】","【"&amp;SUBSTITUTE(TEXT(DS7,"#,##0.00"),"-","△")&amp;"】"))</f>
        <v>【39.74】</v>
      </c>
      <c r="DT6" s="21" t="str">
        <f>IF(DT7="",NA(),DT7)</f>
        <v>-</v>
      </c>
      <c r="DU6" s="21">
        <f t="shared" ref="DU6:EC6" si="13">IF(DU7="",NA(),DU7)</f>
        <v>1.73</v>
      </c>
      <c r="DV6" s="21">
        <f t="shared" si="13"/>
        <v>2.2799999999999998</v>
      </c>
      <c r="DW6" s="21">
        <f t="shared" si="13"/>
        <v>2.54</v>
      </c>
      <c r="DX6" s="21">
        <f t="shared" si="13"/>
        <v>2.57</v>
      </c>
      <c r="DY6" s="21" t="str">
        <f t="shared" si="13"/>
        <v>-</v>
      </c>
      <c r="DZ6" s="21">
        <f t="shared" si="13"/>
        <v>4.95</v>
      </c>
      <c r="EA6" s="21">
        <f t="shared" si="13"/>
        <v>5.64</v>
      </c>
      <c r="EB6" s="21">
        <f t="shared" si="13"/>
        <v>6.43</v>
      </c>
      <c r="EC6" s="21">
        <f t="shared" si="13"/>
        <v>7.75</v>
      </c>
      <c r="ED6" s="20" t="str">
        <f>IF(ED7="","",IF(ED7="-","【-】","【"&amp;SUBSTITUTE(TEXT(ED7,"#,##0.00"),"-","△")&amp;"】"))</f>
        <v>【7.62】</v>
      </c>
      <c r="EE6" s="21" t="str">
        <f>IF(EE7="",NA(),EE7)</f>
        <v>-</v>
      </c>
      <c r="EF6" s="21">
        <f t="shared" ref="EF6:EN6" si="14">IF(EF7="",NA(),EF7)</f>
        <v>0.08</v>
      </c>
      <c r="EG6" s="21">
        <f t="shared" si="14"/>
        <v>0.11</v>
      </c>
      <c r="EH6" s="21">
        <f t="shared" si="14"/>
        <v>0.09</v>
      </c>
      <c r="EI6" s="21">
        <f t="shared" si="14"/>
        <v>0.08</v>
      </c>
      <c r="EJ6" s="21" t="str">
        <f t="shared" si="14"/>
        <v>-</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232190</v>
      </c>
      <c r="D7" s="23">
        <v>46</v>
      </c>
      <c r="E7" s="23">
        <v>17</v>
      </c>
      <c r="F7" s="23">
        <v>1</v>
      </c>
      <c r="G7" s="23">
        <v>0</v>
      </c>
      <c r="H7" s="23" t="s">
        <v>96</v>
      </c>
      <c r="I7" s="23" t="s">
        <v>97</v>
      </c>
      <c r="J7" s="23" t="s">
        <v>98</v>
      </c>
      <c r="K7" s="23" t="s">
        <v>99</v>
      </c>
      <c r="L7" s="23" t="s">
        <v>100</v>
      </c>
      <c r="M7" s="23" t="s">
        <v>101</v>
      </c>
      <c r="N7" s="24" t="s">
        <v>102</v>
      </c>
      <c r="O7" s="24">
        <v>79.709999999999994</v>
      </c>
      <c r="P7" s="24">
        <v>78.34</v>
      </c>
      <c r="Q7" s="24">
        <v>78.45</v>
      </c>
      <c r="R7" s="24">
        <v>1581</v>
      </c>
      <c r="S7" s="24">
        <v>150434</v>
      </c>
      <c r="T7" s="24">
        <v>62.81</v>
      </c>
      <c r="U7" s="24">
        <v>2395.06</v>
      </c>
      <c r="V7" s="24">
        <v>115663</v>
      </c>
      <c r="W7" s="24">
        <v>22.83</v>
      </c>
      <c r="X7" s="24">
        <v>5066.2700000000004</v>
      </c>
      <c r="Y7" s="24" t="s">
        <v>102</v>
      </c>
      <c r="Z7" s="24">
        <v>102.56</v>
      </c>
      <c r="AA7" s="24">
        <v>93.74</v>
      </c>
      <c r="AB7" s="24">
        <v>100.2</v>
      </c>
      <c r="AC7" s="24">
        <v>99.73</v>
      </c>
      <c r="AD7" s="24" t="s">
        <v>102</v>
      </c>
      <c r="AE7" s="24">
        <v>107.03</v>
      </c>
      <c r="AF7" s="24">
        <v>106.55</v>
      </c>
      <c r="AG7" s="24">
        <v>106.01</v>
      </c>
      <c r="AH7" s="24">
        <v>105.5</v>
      </c>
      <c r="AI7" s="24">
        <v>106.11</v>
      </c>
      <c r="AJ7" s="24" t="s">
        <v>102</v>
      </c>
      <c r="AK7" s="24">
        <v>0</v>
      </c>
      <c r="AL7" s="24">
        <v>0</v>
      </c>
      <c r="AM7" s="24">
        <v>0</v>
      </c>
      <c r="AN7" s="24">
        <v>0</v>
      </c>
      <c r="AO7" s="24" t="s">
        <v>102</v>
      </c>
      <c r="AP7" s="24">
        <v>7.69</v>
      </c>
      <c r="AQ7" s="24">
        <v>5.95</v>
      </c>
      <c r="AR7" s="24">
        <v>5.27</v>
      </c>
      <c r="AS7" s="24">
        <v>4.83</v>
      </c>
      <c r="AT7" s="24">
        <v>3.15</v>
      </c>
      <c r="AU7" s="24" t="s">
        <v>102</v>
      </c>
      <c r="AV7" s="24">
        <v>62.42</v>
      </c>
      <c r="AW7" s="24">
        <v>65.61</v>
      </c>
      <c r="AX7" s="24">
        <v>70.16</v>
      </c>
      <c r="AY7" s="24">
        <v>74.37</v>
      </c>
      <c r="AZ7" s="24" t="s">
        <v>102</v>
      </c>
      <c r="BA7" s="24">
        <v>73.02</v>
      </c>
      <c r="BB7" s="24">
        <v>72.930000000000007</v>
      </c>
      <c r="BC7" s="24">
        <v>80.08</v>
      </c>
      <c r="BD7" s="24">
        <v>87.33</v>
      </c>
      <c r="BE7" s="24">
        <v>73.44</v>
      </c>
      <c r="BF7" s="24" t="s">
        <v>102</v>
      </c>
      <c r="BG7" s="24">
        <v>636.45000000000005</v>
      </c>
      <c r="BH7" s="24">
        <v>589.11</v>
      </c>
      <c r="BI7" s="24">
        <v>560.42999999999995</v>
      </c>
      <c r="BJ7" s="24">
        <v>531.17999999999995</v>
      </c>
      <c r="BK7" s="24" t="s">
        <v>102</v>
      </c>
      <c r="BL7" s="24">
        <v>708.89</v>
      </c>
      <c r="BM7" s="24">
        <v>730.52</v>
      </c>
      <c r="BN7" s="24">
        <v>672.33</v>
      </c>
      <c r="BO7" s="24">
        <v>668.8</v>
      </c>
      <c r="BP7" s="24">
        <v>652.82000000000005</v>
      </c>
      <c r="BQ7" s="24" t="s">
        <v>102</v>
      </c>
      <c r="BR7" s="24">
        <v>60.23</v>
      </c>
      <c r="BS7" s="24">
        <v>59.16</v>
      </c>
      <c r="BT7" s="24">
        <v>59.18</v>
      </c>
      <c r="BU7" s="24">
        <v>59.58</v>
      </c>
      <c r="BV7" s="24" t="s">
        <v>102</v>
      </c>
      <c r="BW7" s="24">
        <v>97.91</v>
      </c>
      <c r="BX7" s="24">
        <v>98.61</v>
      </c>
      <c r="BY7" s="24">
        <v>98.75</v>
      </c>
      <c r="BZ7" s="24">
        <v>98.36</v>
      </c>
      <c r="CA7" s="24">
        <v>97.61</v>
      </c>
      <c r="CB7" s="24" t="s">
        <v>102</v>
      </c>
      <c r="CC7" s="24">
        <v>150</v>
      </c>
      <c r="CD7" s="24">
        <v>150</v>
      </c>
      <c r="CE7" s="24">
        <v>150</v>
      </c>
      <c r="CF7" s="24">
        <v>150</v>
      </c>
      <c r="CG7" s="24" t="s">
        <v>102</v>
      </c>
      <c r="CH7" s="24">
        <v>144.11000000000001</v>
      </c>
      <c r="CI7" s="24">
        <v>141.24</v>
      </c>
      <c r="CJ7" s="24">
        <v>142.03</v>
      </c>
      <c r="CK7" s="24">
        <v>142.11000000000001</v>
      </c>
      <c r="CL7" s="24">
        <v>138.29</v>
      </c>
      <c r="CM7" s="24" t="s">
        <v>102</v>
      </c>
      <c r="CN7" s="24" t="s">
        <v>102</v>
      </c>
      <c r="CO7" s="24" t="s">
        <v>102</v>
      </c>
      <c r="CP7" s="24" t="s">
        <v>102</v>
      </c>
      <c r="CQ7" s="24" t="s">
        <v>102</v>
      </c>
      <c r="CR7" s="24" t="s">
        <v>102</v>
      </c>
      <c r="CS7" s="24">
        <v>61.32</v>
      </c>
      <c r="CT7" s="24">
        <v>61.7</v>
      </c>
      <c r="CU7" s="24">
        <v>63.04</v>
      </c>
      <c r="CV7" s="24">
        <v>60.55</v>
      </c>
      <c r="CW7" s="24">
        <v>59.1</v>
      </c>
      <c r="CX7" s="24" t="s">
        <v>102</v>
      </c>
      <c r="CY7" s="24">
        <v>92.33</v>
      </c>
      <c r="CZ7" s="24">
        <v>92.55</v>
      </c>
      <c r="DA7" s="24">
        <v>92.74</v>
      </c>
      <c r="DB7" s="24">
        <v>92.82</v>
      </c>
      <c r="DC7" s="24" t="s">
        <v>102</v>
      </c>
      <c r="DD7" s="24">
        <v>94.58</v>
      </c>
      <c r="DE7" s="24">
        <v>94.56</v>
      </c>
      <c r="DF7" s="24">
        <v>94.75</v>
      </c>
      <c r="DG7" s="24">
        <v>94.92</v>
      </c>
      <c r="DH7" s="24">
        <v>95.82</v>
      </c>
      <c r="DI7" s="24" t="s">
        <v>102</v>
      </c>
      <c r="DJ7" s="24">
        <v>3.53</v>
      </c>
      <c r="DK7" s="24">
        <v>6.91</v>
      </c>
      <c r="DL7" s="24">
        <v>10.19</v>
      </c>
      <c r="DM7" s="24">
        <v>13.33</v>
      </c>
      <c r="DN7" s="24" t="s">
        <v>102</v>
      </c>
      <c r="DO7" s="24">
        <v>31.01</v>
      </c>
      <c r="DP7" s="24">
        <v>28.87</v>
      </c>
      <c r="DQ7" s="24">
        <v>31.34</v>
      </c>
      <c r="DR7" s="24">
        <v>32.909999999999997</v>
      </c>
      <c r="DS7" s="24">
        <v>39.74</v>
      </c>
      <c r="DT7" s="24" t="s">
        <v>102</v>
      </c>
      <c r="DU7" s="24">
        <v>1.73</v>
      </c>
      <c r="DV7" s="24">
        <v>2.2799999999999998</v>
      </c>
      <c r="DW7" s="24">
        <v>2.54</v>
      </c>
      <c r="DX7" s="24">
        <v>2.57</v>
      </c>
      <c r="DY7" s="24" t="s">
        <v>102</v>
      </c>
      <c r="DZ7" s="24">
        <v>4.95</v>
      </c>
      <c r="EA7" s="24">
        <v>5.64</v>
      </c>
      <c r="EB7" s="24">
        <v>6.43</v>
      </c>
      <c r="EC7" s="24">
        <v>7.75</v>
      </c>
      <c r="ED7" s="24">
        <v>7.62</v>
      </c>
      <c r="EE7" s="24" t="s">
        <v>102</v>
      </c>
      <c r="EF7" s="24">
        <v>0.08</v>
      </c>
      <c r="EG7" s="24">
        <v>0.11</v>
      </c>
      <c r="EH7" s="24">
        <v>0.09</v>
      </c>
      <c r="EI7" s="24">
        <v>0.08</v>
      </c>
      <c r="EJ7" s="24" t="s">
        <v>102</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2024-02-22T02:19:34Z</cp:lastPrinted>
  <dcterms:created xsi:type="dcterms:W3CDTF">2023-12-12T00:47:50Z</dcterms:created>
  <dcterms:modified xsi:type="dcterms:W3CDTF">2024-02-22T02:19:59Z</dcterms:modified>
  <cp:category/>
</cp:coreProperties>
</file>