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19　小牧市\"/>
    </mc:Choice>
  </mc:AlternateContent>
  <xr:revisionPtr revIDLastSave="0" documentId="13_ncr:1_{74C35050-ECEB-4954-8D2D-1E088B299A0C}" xr6:coauthVersionLast="47" xr6:coauthVersionMax="47" xr10:uidLastSave="{00000000-0000-0000-0000-000000000000}"/>
  <workbookProtection workbookAlgorithmName="SHA-512" workbookHashValue="NlfSdJer2KepKAKYRxQ6eBUOYZNAb18KIOj8DZcd8KTj1atuCa5BLWJiPgXpQmGqLxGis3CMb9JKPgx4+HCOxg==" workbookSaltValue="zk65FFjpDuSd73emiggGMg=="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W10" i="4" s="1"/>
  <c r="P6" i="5"/>
  <c r="O6" i="5"/>
  <c r="I10" i="4" s="1"/>
  <c r="N6" i="5"/>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D10" i="4"/>
  <c r="P10" i="4"/>
  <c r="B10" i="4"/>
  <c r="BB8" i="4"/>
  <c r="AT8" i="4"/>
  <c r="AL8" i="4"/>
  <c r="AD8" i="4"/>
  <c r="W8" i="4"/>
  <c r="P8" i="4"/>
  <c r="B8" i="4"/>
</calcChain>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<sst xmlns="http://schemas.openxmlformats.org/spreadsheetml/2006/main" count="257" uniqueCount="117">
  <si>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</si>
  <si>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</si>
  <si>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</si>
  <si>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</si>
  <si>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</si>
  <si>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</si>
  <si>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</si>
  <si>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</si>
  <si>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</si>
  <si>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</si>
  <si>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</si>
  <si>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</si>
  <si>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</si>
  <si>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</si>
  <si>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</si>
  <si>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</si>
  <si>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</si>
  <si>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</si>
  <si>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</si>
  <si>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</si>
  <si>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</si>
  <si>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</si>
  <si>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</si>
  <si>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</si>
  <si>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</si>
  <si>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</si>
  <si>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</si>
  <si>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</si>
  <si>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</si>
  <si>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</si>
  <si>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</si>
  <si>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</si>
  <si>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</si>
  <si>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</si>
  <si>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</si>
  <si>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</si>
  <si>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</si>
  <si>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</si>
  <si>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</si>
  <si>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</si>
  <si>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</si>
  <si>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</si>
  <si>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</si>
  <si>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</si>
  <si>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</si>
  <si>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</si>
  <si>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</si>
  <si>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</si>
  <si>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</si>
  <si>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</si>
  <si>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</si>
  <si>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</si>
  <si>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</si>
  <si>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</si>
  <si>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</si>
  <si>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</si>
  <si>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</si>
  <si>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</si>
  <si>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</si>
  <si>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</si>
  <si>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</si>
  <si>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</si>
  <si>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</si>
  <si>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</si>
  <si>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</si>
  <si>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</si>
  <si>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</si>
  <si>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</si>
  <si>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</si>
  <si>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</si>
  <si>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</si>
  <si>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</si>
  <si>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</si>
  <si>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</si>
  <si>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</si>
  <si>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</si>
  <si>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</si>
  <si>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</si>
  <si>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</si>
  <si>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</si>
  <si>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</si>
  <si>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</si>
  <si>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</si>
  <si>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</si>
  <si>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</si>
  <si>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</si>
  <si>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</si>
  <si>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</si>
  <si>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</si>
  <si>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</si>
  <si>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</si>
  <si>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</si>
  <si>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</si>
  <si>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</si>
  <si>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</si>
  <si>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</si>
  <si>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</si>
  <si>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</si>
  <si>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</si>
  <si>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</si>
  <si>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</si>
  <si>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</si>
  <si>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</si>
  <si>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</si>
  <si>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</si>
  <si>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</si>
  <si>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</si>
  <si>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</si>
  <si>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</si>
  <si>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</si>
  <si>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</si>
  <si>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</si>
  <si>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</si>
  <si>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</si>
  <si>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⑤経費回収率が低く、経費の削減や収益の向上のための取り組みが求められている。
将来の人口減少による有収水量の減少や老朽化した施設の更新費用の増大に対応するため、使用料適正化の検討も含め、令和4年6月策定の長期経営計画に基づき、経営改善を図っていく。（長期経営計画は5年毎の見直しを予定）
また、近隣市町との維持管理業務の広域化・共同化を進めている。</t>
    <phoneticPr fontId="4"/>
  </si>
  <si>
    <t>①経常収支比率は100％近い数値で推移しているのに対して、⑤経費回収率は類似団体平均値を下回っている。これらは、本市が一般会計より基準外繰入金を受けていることが主な要因である。
特定環境保全公共下水道は対象地域が限られており、使用料体系は公共下水道に合わせているため、単体で経費を賄うことは難しいが、更なる下水道接続率の向上を図ることで、下水道使用料の増収につなげる必要がある。
③流動比率は令和3年度と比べて下降している。これは流動資産・流動負債ともに増加したが、増加幅は流動負債の方が大きかったためである。流動負債の増加は、未払金の増が主な要因である。
④企業債残高対事業規模比率は類似団体平均値を上回っている。主な要因としては、新規地区の整備を継続的に施工しており、新規企債額が増加しているためである。
⑥汚水処理原価が類似団体平均値を下回っているのは、公共下水道事業と同様に本市が県の流域下水道に接続しており、汚水処理施設を持っていないことが主な要因である。
⑧水洗化率が類似団体平均値を下回っているのは、事業着手後経過年数が少ないことが主な要因である。よって、より一層の下水道接続のPR活動などの普及促進が求められる。</t>
    <phoneticPr fontId="4"/>
  </si>
  <si>
    <r>
      <t xml:space="preserve">①有形固定資産減価償却率は令和3年度に比べて上昇している。これは管渠など資産の減価償却が進んだことが主な要因である。なお、類似団体平均値を下回っているのは、令和4年度が法適化4年目で有形固定資産減価償却累計額が少ないことが主な要因である。
</t>
    </r>
    <r>
      <rPr>
        <sz val="11"/>
        <rFont val="ＭＳ ゴシック"/>
        <family val="3"/>
        <charset val="128"/>
      </rPr>
      <t>②管渠老朽化率は令和3年度に比べて上昇している。これは法定耐用年数を超えた管渠が出てきたことが要因である。
③管渠改善率は類似団体平均値を下回っている。これは法定耐用年数50年を超えた管渠が少なく、現在は管渠の破損に対して随時修繕・補修を行うことで対応可能であることが主な要因である。</t>
    </r>
    <r>
      <rPr>
        <sz val="11"/>
        <color theme="1"/>
        <rFont val="ＭＳ ゴシック"/>
        <family val="3"/>
        <charset val="128"/>
      </rPr>
      <t xml:space="preserve">
</t>
    </r>
    <rPh sb="128" eb="130">
      <t>レイワ</t>
    </rPh>
    <rPh sb="131" eb="133">
      <t>ネンド</t>
    </rPh>
    <rPh sb="134" eb="135">
      <t>クラ</t>
    </rPh>
    <rPh sb="137" eb="139">
      <t>ジョウショウ</t>
    </rPh>
    <rPh sb="147" eb="149">
      <t>ホウテイ</t>
    </rPh>
    <rPh sb="149" eb="153">
      <t>タイヨウネンスウ</t>
    </rPh>
    <rPh sb="154" eb="155">
      <t>コ</t>
    </rPh>
    <rPh sb="157" eb="159">
      <t>カンキョ</t>
    </rPh>
    <rPh sb="160" eb="161">
      <t>デ</t>
    </rPh>
    <rPh sb="167" eb="169">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</si>
</sst>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0E4-4C29-946F-7910CC83112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0.36</c:v>
                </c:pt>
                <c:pt idx="2">
                  <c:v>0.39</c:v>
                </c:pt>
                <c:pt idx="3">
                  <c:v>0.1</c:v>
                </c:pt>
                <c:pt idx="4">
                  <c:v>0.08</c:v>
                </c:pt>
              </c:numCache>
            </c:numRef>
          </c:val>
          <c:smooth val="0"/>
          <c:extLst>
            <c:ext xmlns:c16="http://schemas.microsoft.com/office/drawing/2014/chart" uri="{C3380CC4-5D6E-409C-BE32-E72D297353CC}">
              <c16:uniqueId val="{00000001-40E4-4C29-946F-7910CC83112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06-484D-B636-4C6855B7A10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42.47</c:v>
                </c:pt>
                <c:pt idx="2">
                  <c:v>42.4</c:v>
                </c:pt>
                <c:pt idx="3">
                  <c:v>42.28</c:v>
                </c:pt>
                <c:pt idx="4">
                  <c:v>41.06</c:v>
                </c:pt>
              </c:numCache>
            </c:numRef>
          </c:val>
          <c:smooth val="0"/>
          <c:extLst>
            <c:ext xmlns:c16="http://schemas.microsoft.com/office/drawing/2014/chart" uri="{C3380CC4-5D6E-409C-BE32-E72D297353CC}">
              <c16:uniqueId val="{00000001-3B06-484D-B636-4C6855B7A10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65.02</c:v>
                </c:pt>
                <c:pt idx="2">
                  <c:v>65.92</c:v>
                </c:pt>
                <c:pt idx="3">
                  <c:v>66.3</c:v>
                </c:pt>
                <c:pt idx="4">
                  <c:v>67.42</c:v>
                </c:pt>
              </c:numCache>
            </c:numRef>
          </c:val>
          <c:extLst>
            <c:ext xmlns:c16="http://schemas.microsoft.com/office/drawing/2014/chart" uri="{C3380CC4-5D6E-409C-BE32-E72D297353CC}">
              <c16:uniqueId val="{00000000-DE83-45DE-A975-53338571B6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83.75</c:v>
                </c:pt>
                <c:pt idx="2">
                  <c:v>84.19</c:v>
                </c:pt>
                <c:pt idx="3">
                  <c:v>84.34</c:v>
                </c:pt>
                <c:pt idx="4">
                  <c:v>84.34</c:v>
                </c:pt>
              </c:numCache>
            </c:numRef>
          </c:val>
          <c:smooth val="0"/>
          <c:extLst>
            <c:ext xmlns:c16="http://schemas.microsoft.com/office/drawing/2014/chart" uri="{C3380CC4-5D6E-409C-BE32-E72D297353CC}">
              <c16:uniqueId val="{00000001-DE83-45DE-A975-53338571B6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101.31</c:v>
                </c:pt>
                <c:pt idx="2">
                  <c:v>94.84</c:v>
                </c:pt>
                <c:pt idx="3">
                  <c:v>99.96</c:v>
                </c:pt>
                <c:pt idx="4">
                  <c:v>99.98</c:v>
                </c:pt>
              </c:numCache>
            </c:numRef>
          </c:val>
          <c:extLst>
            <c:ext xmlns:c16="http://schemas.microsoft.com/office/drawing/2014/chart" uri="{C3380CC4-5D6E-409C-BE32-E72D297353CC}">
              <c16:uniqueId val="{00000000-9DD1-4348-A6E8-35FF5D87E1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102.73</c:v>
                </c:pt>
                <c:pt idx="2">
                  <c:v>105.78</c:v>
                </c:pt>
                <c:pt idx="3">
                  <c:v>106.09</c:v>
                </c:pt>
                <c:pt idx="4">
                  <c:v>106.44</c:v>
                </c:pt>
              </c:numCache>
            </c:numRef>
          </c:val>
          <c:smooth val="0"/>
          <c:extLst>
            <c:ext xmlns:c16="http://schemas.microsoft.com/office/drawing/2014/chart" uri="{C3380CC4-5D6E-409C-BE32-E72D297353CC}">
              <c16:uniqueId val="{00000001-9DD1-4348-A6E8-35FF5D87E1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2.31</c:v>
                </c:pt>
                <c:pt idx="2">
                  <c:v>4.49</c:v>
                </c:pt>
                <c:pt idx="3">
                  <c:v>6.81</c:v>
                </c:pt>
                <c:pt idx="4">
                  <c:v>8.17</c:v>
                </c:pt>
              </c:numCache>
            </c:numRef>
          </c:val>
          <c:extLst>
            <c:ext xmlns:c16="http://schemas.microsoft.com/office/drawing/2014/chart" uri="{C3380CC4-5D6E-409C-BE32-E72D297353CC}">
              <c16:uniqueId val="{00000000-6002-4462-820C-C4271B95F8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21.36</c:v>
                </c:pt>
                <c:pt idx="3">
                  <c:v>22.79</c:v>
                </c:pt>
                <c:pt idx="4">
                  <c:v>24.8</c:v>
                </c:pt>
              </c:numCache>
            </c:numRef>
          </c:val>
          <c:smooth val="0"/>
          <c:extLst>
            <c:ext xmlns:c16="http://schemas.microsoft.com/office/drawing/2014/chart" uri="{C3380CC4-5D6E-409C-BE32-E72D297353CC}">
              <c16:uniqueId val="{00000001-6002-4462-820C-C4271B95F8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formatCode="#,##0.00;&quot;△&quot;#,##0.00;&quot;-&quot;">
                  <c:v>5.27</c:v>
                </c:pt>
              </c:numCache>
            </c:numRef>
          </c:val>
          <c:extLst>
            <c:ext xmlns:c16="http://schemas.microsoft.com/office/drawing/2014/chart" uri="{C3380CC4-5D6E-409C-BE32-E72D297353CC}">
              <c16:uniqueId val="{00000000-E4E0-4256-8DB1-6685EEC3590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8.6199999999999992</c:v>
                </c:pt>
                <c:pt idx="2">
                  <c:v>0.01</c:v>
                </c:pt>
                <c:pt idx="3">
                  <c:v>0.01</c:v>
                </c:pt>
                <c:pt idx="4">
                  <c:v>0.02</c:v>
                </c:pt>
              </c:numCache>
            </c:numRef>
          </c:val>
          <c:smooth val="0"/>
          <c:extLst>
            <c:ext xmlns:c16="http://schemas.microsoft.com/office/drawing/2014/chart" uri="{C3380CC4-5D6E-409C-BE32-E72D297353CC}">
              <c16:uniqueId val="{00000001-E4E0-4256-8DB1-6685EEC3590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CEE-443D-8E2F-FD79700D31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94.97</c:v>
                </c:pt>
                <c:pt idx="2">
                  <c:v>63.96</c:v>
                </c:pt>
                <c:pt idx="3">
                  <c:v>69.42</c:v>
                </c:pt>
                <c:pt idx="4">
                  <c:v>72.86</c:v>
                </c:pt>
              </c:numCache>
            </c:numRef>
          </c:val>
          <c:smooth val="0"/>
          <c:extLst>
            <c:ext xmlns:c16="http://schemas.microsoft.com/office/drawing/2014/chart" uri="{C3380CC4-5D6E-409C-BE32-E72D297353CC}">
              <c16:uniqueId val="{00000001-ACEE-443D-8E2F-FD79700D31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53.84</c:v>
                </c:pt>
                <c:pt idx="2">
                  <c:v>63.48</c:v>
                </c:pt>
                <c:pt idx="3">
                  <c:v>149.47</c:v>
                </c:pt>
                <c:pt idx="4">
                  <c:v>128.38</c:v>
                </c:pt>
              </c:numCache>
            </c:numRef>
          </c:val>
          <c:extLst>
            <c:ext xmlns:c16="http://schemas.microsoft.com/office/drawing/2014/chart" uri="{C3380CC4-5D6E-409C-BE32-E72D297353CC}">
              <c16:uniqueId val="{00000000-F2C3-4F8F-9B90-C8CF996EBA1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47.72</c:v>
                </c:pt>
                <c:pt idx="2">
                  <c:v>44.24</c:v>
                </c:pt>
                <c:pt idx="3">
                  <c:v>43.07</c:v>
                </c:pt>
                <c:pt idx="4">
                  <c:v>45.42</c:v>
                </c:pt>
              </c:numCache>
            </c:numRef>
          </c:val>
          <c:smooth val="0"/>
          <c:extLst>
            <c:ext xmlns:c16="http://schemas.microsoft.com/office/drawing/2014/chart" uri="{C3380CC4-5D6E-409C-BE32-E72D297353CC}">
              <c16:uniqueId val="{00000001-F2C3-4F8F-9B90-C8CF996EBA1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2678.94</c:v>
                </c:pt>
                <c:pt idx="2">
                  <c:v>2300.23</c:v>
                </c:pt>
                <c:pt idx="3">
                  <c:v>2051.46</c:v>
                </c:pt>
                <c:pt idx="4">
                  <c:v>2332.39</c:v>
                </c:pt>
              </c:numCache>
            </c:numRef>
          </c:val>
          <c:extLst>
            <c:ext xmlns:c16="http://schemas.microsoft.com/office/drawing/2014/chart" uri="{C3380CC4-5D6E-409C-BE32-E72D297353CC}">
              <c16:uniqueId val="{00000000-6E71-46D0-A939-F1C093A327F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1206.79</c:v>
                </c:pt>
                <c:pt idx="2">
                  <c:v>1258.43</c:v>
                </c:pt>
                <c:pt idx="3">
                  <c:v>1163.75</c:v>
                </c:pt>
                <c:pt idx="4">
                  <c:v>1195.47</c:v>
                </c:pt>
              </c:numCache>
            </c:numRef>
          </c:val>
          <c:smooth val="0"/>
          <c:extLst>
            <c:ext xmlns:c16="http://schemas.microsoft.com/office/drawing/2014/chart" uri="{C3380CC4-5D6E-409C-BE32-E72D297353CC}">
              <c16:uniqueId val="{00000001-6E71-46D0-A939-F1C093A327F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62.71</c:v>
                </c:pt>
                <c:pt idx="2">
                  <c:v>63.31</c:v>
                </c:pt>
                <c:pt idx="3">
                  <c:v>63.64</c:v>
                </c:pt>
                <c:pt idx="4">
                  <c:v>61.71</c:v>
                </c:pt>
              </c:numCache>
            </c:numRef>
          </c:val>
          <c:extLst>
            <c:ext xmlns:c16="http://schemas.microsoft.com/office/drawing/2014/chart" uri="{C3380CC4-5D6E-409C-BE32-E72D297353CC}">
              <c16:uniqueId val="{00000000-919D-4DEF-8D60-916783DAB7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919D-4DEF-8D60-916783DAB7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384A-4A15-A922-3E7787C054E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228.47</c:v>
                </c:pt>
                <c:pt idx="2">
                  <c:v>224.88</c:v>
                </c:pt>
                <c:pt idx="3">
                  <c:v>228.64</c:v>
                </c:pt>
                <c:pt idx="4">
                  <c:v>239.46</c:v>
                </c:pt>
              </c:numCache>
            </c:numRef>
          </c:val>
          <c:smooth val="0"/>
          <c:extLst>
            <c:ext xmlns:c16="http://schemas.microsoft.com/office/drawing/2014/chart" uri="{C3380CC4-5D6E-409C-BE32-E72D297353CC}">
              <c16:uniqueId val="{00000001-384A-4A15-A922-3E7787C054E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2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2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2" t="str">
        <f>データ!H6</f>
        <v>愛知県　小牧市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3" t="s">
        <v>9</v>
      </c>
      <c r="BM7" s="64"/>
      <c r="BN7" s="64"/>
      <c r="BO7" s="64"/>
      <c r="BP7" s="64"/>
      <c r="BQ7" s="64"/>
      <c r="BR7" s="64"/>
      <c r="BS7" s="64"/>
      <c r="BT7" s="64"/>
      <c r="BU7" s="64"/>
      <c r="BV7" s="64"/>
      <c r="BW7" s="64"/>
      <c r="BX7" s="64"/>
      <c r="BY7" s="65"/>
    </row>
    <row r="8" spans="1:78" ht="18.75" customHeight="1" x14ac:dyDescent="0.25">
      <c r="A8" s="2"/>
      <c r="B8" s="59" t="str">
        <f>データ!I6</f>
        <v>法適用</v>
      </c>
      <c r="C8" s="59"/>
      <c r="D8" s="59"/>
      <c r="E8" s="59"/>
      <c r="F8" s="59"/>
      <c r="G8" s="59"/>
      <c r="H8" s="59"/>
      <c r="I8" s="59" t="str">
        <f>データ!J6</f>
        <v>下水道事業</v>
      </c>
      <c r="J8" s="59"/>
      <c r="K8" s="59"/>
      <c r="L8" s="59"/>
      <c r="M8" s="59"/>
      <c r="N8" s="59"/>
      <c r="O8" s="59"/>
      <c r="P8" s="59" t="str">
        <f>データ!K6</f>
        <v>特定環境保全公共下水道</v>
      </c>
      <c r="Q8" s="59"/>
      <c r="R8" s="59"/>
      <c r="S8" s="59"/>
      <c r="T8" s="59"/>
      <c r="U8" s="59"/>
      <c r="V8" s="59"/>
      <c r="W8" s="59" t="str">
        <f>データ!L6</f>
        <v>D2</v>
      </c>
      <c r="X8" s="59"/>
      <c r="Y8" s="59"/>
      <c r="Z8" s="59"/>
      <c r="AA8" s="59"/>
      <c r="AB8" s="59"/>
      <c r="AC8" s="59"/>
      <c r="AD8" s="60" t="str">
        <f>データ!$M$6</f>
        <v>非設置</v>
      </c>
      <c r="AE8" s="60"/>
      <c r="AF8" s="60"/>
      <c r="AG8" s="60"/>
      <c r="AH8" s="60"/>
      <c r="AI8" s="60"/>
      <c r="AJ8" s="60"/>
      <c r="AK8" s="3"/>
      <c r="AL8" s="39">
        <f>データ!S6</f>
        <v>150434</v>
      </c>
      <c r="AM8" s="39"/>
      <c r="AN8" s="39"/>
      <c r="AO8" s="39"/>
      <c r="AP8" s="39"/>
      <c r="AQ8" s="39"/>
      <c r="AR8" s="39"/>
      <c r="AS8" s="39"/>
      <c r="AT8" s="40">
        <f>データ!T6</f>
        <v>62.81</v>
      </c>
      <c r="AU8" s="40"/>
      <c r="AV8" s="40"/>
      <c r="AW8" s="40"/>
      <c r="AX8" s="40"/>
      <c r="AY8" s="40"/>
      <c r="AZ8" s="40"/>
      <c r="BA8" s="40"/>
      <c r="BB8" s="40">
        <f>データ!U6</f>
        <v>2395.06</v>
      </c>
      <c r="BC8" s="40"/>
      <c r="BD8" s="40"/>
      <c r="BE8" s="40"/>
      <c r="BF8" s="40"/>
      <c r="BG8" s="40"/>
      <c r="BH8" s="40"/>
      <c r="BI8" s="40"/>
      <c r="BJ8" s="3"/>
      <c r="BK8" s="3"/>
      <c r="BL8" s="55" t="s">
        <v>10</v>
      </c>
      <c r="BM8" s="56"/>
      <c r="BN8" s="57" t="s">
        <v>11</v>
      </c>
      <c r="BO8" s="57"/>
      <c r="BP8" s="57"/>
      <c r="BQ8" s="57"/>
      <c r="BR8" s="57"/>
      <c r="BS8" s="57"/>
      <c r="BT8" s="57"/>
      <c r="BU8" s="57"/>
      <c r="BV8" s="57"/>
      <c r="BW8" s="57"/>
      <c r="BX8" s="57"/>
      <c r="BY8" s="58"/>
    </row>
    <row r="9" spans="1:78" ht="18.75" customHeight="1" x14ac:dyDescent="0.2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46" t="s">
        <v>20</v>
      </c>
      <c r="BM9" s="47"/>
      <c r="BN9" s="48" t="s">
        <v>21</v>
      </c>
      <c r="BO9" s="48"/>
      <c r="BP9" s="48"/>
      <c r="BQ9" s="48"/>
      <c r="BR9" s="48"/>
      <c r="BS9" s="48"/>
      <c r="BT9" s="48"/>
      <c r="BU9" s="48"/>
      <c r="BV9" s="48"/>
      <c r="BW9" s="48"/>
      <c r="BX9" s="48"/>
      <c r="BY9" s="49"/>
    </row>
    <row r="10" spans="1:78" ht="18.75" customHeight="1" x14ac:dyDescent="0.25">
      <c r="A10" s="2"/>
      <c r="B10" s="40" t="str">
        <f>データ!N6</f>
        <v>-</v>
      </c>
      <c r="C10" s="40"/>
      <c r="D10" s="40"/>
      <c r="E10" s="40"/>
      <c r="F10" s="40"/>
      <c r="G10" s="40"/>
      <c r="H10" s="40"/>
      <c r="I10" s="40">
        <f>データ!O6</f>
        <v>66.06</v>
      </c>
      <c r="J10" s="40"/>
      <c r="K10" s="40"/>
      <c r="L10" s="40"/>
      <c r="M10" s="40"/>
      <c r="N10" s="40"/>
      <c r="O10" s="40"/>
      <c r="P10" s="40">
        <f>データ!P6</f>
        <v>0.88</v>
      </c>
      <c r="Q10" s="40"/>
      <c r="R10" s="40"/>
      <c r="S10" s="40"/>
      <c r="T10" s="40"/>
      <c r="U10" s="40"/>
      <c r="V10" s="40"/>
      <c r="W10" s="40">
        <f>データ!Q6</f>
        <v>78.45</v>
      </c>
      <c r="X10" s="40"/>
      <c r="Y10" s="40"/>
      <c r="Z10" s="40"/>
      <c r="AA10" s="40"/>
      <c r="AB10" s="40"/>
      <c r="AC10" s="40"/>
      <c r="AD10" s="39">
        <f>データ!R6</f>
        <v>1581</v>
      </c>
      <c r="AE10" s="39"/>
      <c r="AF10" s="39"/>
      <c r="AG10" s="39"/>
      <c r="AH10" s="39"/>
      <c r="AI10" s="39"/>
      <c r="AJ10" s="39"/>
      <c r="AK10" s="2"/>
      <c r="AL10" s="39">
        <f>データ!V6</f>
        <v>1329</v>
      </c>
      <c r="AM10" s="39"/>
      <c r="AN10" s="39"/>
      <c r="AO10" s="39"/>
      <c r="AP10" s="39"/>
      <c r="AQ10" s="39"/>
      <c r="AR10" s="39"/>
      <c r="AS10" s="39"/>
      <c r="AT10" s="40">
        <f>データ!W6</f>
        <v>0.37</v>
      </c>
      <c r="AU10" s="40"/>
      <c r="AV10" s="40"/>
      <c r="AW10" s="40"/>
      <c r="AX10" s="40"/>
      <c r="AY10" s="40"/>
      <c r="AZ10" s="40"/>
      <c r="BA10" s="40"/>
      <c r="BB10" s="40">
        <f>データ!X6</f>
        <v>3591.89</v>
      </c>
      <c r="BC10" s="40"/>
      <c r="BD10" s="40"/>
      <c r="BE10" s="40"/>
      <c r="BF10" s="40"/>
      <c r="BG10" s="40"/>
      <c r="BH10" s="40"/>
      <c r="BI10" s="40"/>
      <c r="BJ10" s="2"/>
      <c r="BK10" s="2"/>
      <c r="BL10" s="41" t="s">
        <v>22</v>
      </c>
      <c r="BM10" s="42"/>
      <c r="BN10" s="43" t="s">
        <v>23</v>
      </c>
      <c r="BO10" s="43"/>
      <c r="BP10" s="43"/>
      <c r="BQ10" s="43"/>
      <c r="BR10" s="43"/>
      <c r="BS10" s="43"/>
      <c r="BT10" s="43"/>
      <c r="BU10" s="43"/>
      <c r="BV10" s="43"/>
      <c r="BW10" s="43"/>
      <c r="BX10" s="43"/>
      <c r="BY10" s="44"/>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2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115</v>
      </c>
      <c r="BM16" s="75"/>
      <c r="BN16" s="75"/>
      <c r="BO16" s="75"/>
      <c r="BP16" s="75"/>
      <c r="BQ16" s="75"/>
      <c r="BR16" s="75"/>
      <c r="BS16" s="75"/>
      <c r="BT16" s="75"/>
      <c r="BU16" s="75"/>
      <c r="BV16" s="75"/>
      <c r="BW16" s="75"/>
      <c r="BX16" s="75"/>
      <c r="BY16" s="75"/>
      <c r="BZ16" s="7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116</v>
      </c>
      <c r="BM47" s="81"/>
      <c r="BN47" s="81"/>
      <c r="BO47" s="81"/>
      <c r="BP47" s="81"/>
      <c r="BQ47" s="81"/>
      <c r="BR47" s="81"/>
      <c r="BS47" s="81"/>
      <c r="BT47" s="81"/>
      <c r="BU47" s="81"/>
      <c r="BV47" s="81"/>
      <c r="BW47" s="81"/>
      <c r="BX47" s="81"/>
      <c r="BY47" s="81"/>
      <c r="BZ47" s="82"/>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2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80"/>
      <c r="BM60" s="81"/>
      <c r="BN60" s="81"/>
      <c r="BO60" s="81"/>
      <c r="BP60" s="81"/>
      <c r="BQ60" s="81"/>
      <c r="BR60" s="81"/>
      <c r="BS60" s="81"/>
      <c r="BT60" s="81"/>
      <c r="BU60" s="81"/>
      <c r="BV60" s="81"/>
      <c r="BW60" s="81"/>
      <c r="BX60" s="81"/>
      <c r="BY60" s="81"/>
      <c r="BZ60" s="82"/>
    </row>
    <row r="61" spans="1:78" ht="13.5" customHeight="1" x14ac:dyDescent="0.2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80"/>
      <c r="BM61" s="81"/>
      <c r="BN61" s="81"/>
      <c r="BO61" s="81"/>
      <c r="BP61" s="81"/>
      <c r="BQ61" s="81"/>
      <c r="BR61" s="81"/>
      <c r="BS61" s="81"/>
      <c r="BT61" s="81"/>
      <c r="BU61" s="81"/>
      <c r="BV61" s="81"/>
      <c r="BW61" s="81"/>
      <c r="BX61" s="81"/>
      <c r="BY61" s="81"/>
      <c r="BZ61" s="82"/>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114</v>
      </c>
      <c r="BM66" s="81"/>
      <c r="BN66" s="81"/>
      <c r="BO66" s="81"/>
      <c r="BP66" s="81"/>
      <c r="BQ66" s="81"/>
      <c r="BR66" s="81"/>
      <c r="BS66" s="81"/>
      <c r="BT66" s="81"/>
      <c r="BU66" s="81"/>
      <c r="BV66" s="81"/>
      <c r="BW66" s="81"/>
      <c r="BX66" s="81"/>
      <c r="BY66" s="81"/>
      <c r="BZ66" s="82"/>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SnfaFnL/UhAXXFAXE2aj2INxN5FkPnTbc81pjsUx7/Yptf7F/TNEZU5mQ1sEBdXtfB/6BmcqiU+OiEYJFiBgPg==" saltValue="7QmHMDydB9RYnm8e/KX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2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232190</v>
      </c>
      <c r="D6" s="19">
        <f t="shared" si="3"/>
        <v>46</v>
      </c>
      <c r="E6" s="19">
        <f t="shared" si="3"/>
        <v>17</v>
      </c>
      <c r="F6" s="19">
        <f t="shared" si="3"/>
        <v>4</v>
      </c>
      <c r="G6" s="19">
        <f t="shared" si="3"/>
        <v>0</v>
      </c>
      <c r="H6" s="19" t="str">
        <f t="shared" si="3"/>
        <v>愛知県　小牧市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66.06</v>
      </c>
      <c r="P6" s="20">
        <f t="shared" si="3"/>
        <v>0.88</v>
      </c>
      <c r="Q6" s="20">
        <f t="shared" si="3"/>
        <v>78.45</v>
      </c>
      <c r="R6" s="20">
        <f t="shared" si="3"/>
        <v>1581</v>
      </c>
      <c r="S6" s="20">
        <f t="shared" si="3"/>
        <v>150434</v>
      </c>
      <c r="T6" s="20">
        <f t="shared" si="3"/>
        <v>62.81</v>
      </c>
      <c r="U6" s="20">
        <f t="shared" si="3"/>
        <v>2395.06</v>
      </c>
      <c r="V6" s="20">
        <f t="shared" si="3"/>
        <v>1329</v>
      </c>
      <c r="W6" s="20">
        <f t="shared" si="3"/>
        <v>0.37</v>
      </c>
      <c r="X6" s="20">
        <f t="shared" si="3"/>
        <v>3591.89</v>
      </c>
      <c r="Y6" s="21" t="str">
        <f>IF(Y7="",NA(),Y7)</f>
        <v>-</v>
      </c>
      <c r="Z6" s="21">
        <f t="shared" ref="Z6:AH6" si="4">IF(Z7="",NA(),Z7)</f>
        <v>101.31</v>
      </c>
      <c r="AA6" s="21">
        <f t="shared" si="4"/>
        <v>94.84</v>
      </c>
      <c r="AB6" s="21">
        <f t="shared" si="4"/>
        <v>99.96</v>
      </c>
      <c r="AC6" s="21">
        <f t="shared" si="4"/>
        <v>99.98</v>
      </c>
      <c r="AD6" s="21" t="str">
        <f t="shared" si="4"/>
        <v>-</v>
      </c>
      <c r="AE6" s="21">
        <f t="shared" si="4"/>
        <v>102.73</v>
      </c>
      <c r="AF6" s="21">
        <f t="shared" si="4"/>
        <v>105.78</v>
      </c>
      <c r="AG6" s="21">
        <f t="shared" si="4"/>
        <v>106.09</v>
      </c>
      <c r="AH6" s="21">
        <f t="shared" si="4"/>
        <v>106.44</v>
      </c>
      <c r="AI6" s="20" t="str">
        <f>IF(AI7="","",IF(AI7="-","【-】","【"&amp;SUBSTITUTE(TEXT(AI7,"#,##0.00"),"-","△")&amp;"】"))</f>
        <v>【104.54】</v>
      </c>
      <c r="AJ6" s="21" t="str">
        <f>IF(AJ7="",NA(),AJ7)</f>
        <v>-</v>
      </c>
      <c r="AK6" s="20">
        <f t="shared" ref="AK6:AS6" si="5">IF(AK7="",NA(),AK7)</f>
        <v>0</v>
      </c>
      <c r="AL6" s="20">
        <f t="shared" si="5"/>
        <v>0</v>
      </c>
      <c r="AM6" s="20">
        <f t="shared" si="5"/>
        <v>0</v>
      </c>
      <c r="AN6" s="20">
        <f t="shared" si="5"/>
        <v>0</v>
      </c>
      <c r="AO6" s="21" t="str">
        <f t="shared" si="5"/>
        <v>-</v>
      </c>
      <c r="AP6" s="21">
        <f t="shared" si="5"/>
        <v>94.97</v>
      </c>
      <c r="AQ6" s="21">
        <f t="shared" si="5"/>
        <v>63.96</v>
      </c>
      <c r="AR6" s="21">
        <f t="shared" si="5"/>
        <v>69.42</v>
      </c>
      <c r="AS6" s="21">
        <f t="shared" si="5"/>
        <v>72.86</v>
      </c>
      <c r="AT6" s="20" t="str">
        <f>IF(AT7="","",IF(AT7="-","【-】","【"&amp;SUBSTITUTE(TEXT(AT7,"#,##0.00"),"-","△")&amp;"】"))</f>
        <v>【65.93】</v>
      </c>
      <c r="AU6" s="21" t="str">
        <f>IF(AU7="",NA(),AU7)</f>
        <v>-</v>
      </c>
      <c r="AV6" s="21">
        <f t="shared" ref="AV6:BD6" si="6">IF(AV7="",NA(),AV7)</f>
        <v>53.84</v>
      </c>
      <c r="AW6" s="21">
        <f t="shared" si="6"/>
        <v>63.48</v>
      </c>
      <c r="AX6" s="21">
        <f t="shared" si="6"/>
        <v>149.47</v>
      </c>
      <c r="AY6" s="21">
        <f t="shared" si="6"/>
        <v>128.38</v>
      </c>
      <c r="AZ6" s="21" t="str">
        <f t="shared" si="6"/>
        <v>-</v>
      </c>
      <c r="BA6" s="21">
        <f t="shared" si="6"/>
        <v>47.72</v>
      </c>
      <c r="BB6" s="21">
        <f t="shared" si="6"/>
        <v>44.24</v>
      </c>
      <c r="BC6" s="21">
        <f t="shared" si="6"/>
        <v>43.07</v>
      </c>
      <c r="BD6" s="21">
        <f t="shared" si="6"/>
        <v>45.42</v>
      </c>
      <c r="BE6" s="20" t="str">
        <f>IF(BE7="","",IF(BE7="-","【-】","【"&amp;SUBSTITUTE(TEXT(BE7,"#,##0.00"),"-","△")&amp;"】"))</f>
        <v>【44.25】</v>
      </c>
      <c r="BF6" s="21" t="str">
        <f>IF(BF7="",NA(),BF7)</f>
        <v>-</v>
      </c>
      <c r="BG6" s="21">
        <f t="shared" ref="BG6:BO6" si="7">IF(BG7="",NA(),BG7)</f>
        <v>2678.94</v>
      </c>
      <c r="BH6" s="21">
        <f t="shared" si="7"/>
        <v>2300.23</v>
      </c>
      <c r="BI6" s="21">
        <f t="shared" si="7"/>
        <v>2051.46</v>
      </c>
      <c r="BJ6" s="21">
        <f t="shared" si="7"/>
        <v>2332.39</v>
      </c>
      <c r="BK6" s="21" t="str">
        <f t="shared" si="7"/>
        <v>-</v>
      </c>
      <c r="BL6" s="21">
        <f t="shared" si="7"/>
        <v>1206.79</v>
      </c>
      <c r="BM6" s="21">
        <f t="shared" si="7"/>
        <v>1258.43</v>
      </c>
      <c r="BN6" s="21">
        <f t="shared" si="7"/>
        <v>1163.75</v>
      </c>
      <c r="BO6" s="21">
        <f t="shared" si="7"/>
        <v>1195.47</v>
      </c>
      <c r="BP6" s="20" t="str">
        <f>IF(BP7="","",IF(BP7="-","【-】","【"&amp;SUBSTITUTE(TEXT(BP7,"#,##0.00"),"-","△")&amp;"】"))</f>
        <v>【1,182.11】</v>
      </c>
      <c r="BQ6" s="21" t="str">
        <f>IF(BQ7="",NA(),BQ7)</f>
        <v>-</v>
      </c>
      <c r="BR6" s="21">
        <f t="shared" ref="BR6:BZ6" si="8">IF(BR7="",NA(),BR7)</f>
        <v>62.71</v>
      </c>
      <c r="BS6" s="21">
        <f t="shared" si="8"/>
        <v>63.31</v>
      </c>
      <c r="BT6" s="21">
        <f t="shared" si="8"/>
        <v>63.64</v>
      </c>
      <c r="BU6" s="21">
        <f t="shared" si="8"/>
        <v>61.71</v>
      </c>
      <c r="BV6" s="21" t="str">
        <f t="shared" si="8"/>
        <v>-</v>
      </c>
      <c r="BW6" s="21">
        <f t="shared" si="8"/>
        <v>71.84</v>
      </c>
      <c r="BX6" s="21">
        <f t="shared" si="8"/>
        <v>73.36</v>
      </c>
      <c r="BY6" s="21">
        <f t="shared" si="8"/>
        <v>72.599999999999994</v>
      </c>
      <c r="BZ6" s="21">
        <f t="shared" si="8"/>
        <v>69.430000000000007</v>
      </c>
      <c r="CA6" s="20" t="str">
        <f>IF(CA7="","",IF(CA7="-","【-】","【"&amp;SUBSTITUTE(TEXT(CA7,"#,##0.00"),"-","△")&amp;"】"))</f>
        <v>【73.78】</v>
      </c>
      <c r="CB6" s="21" t="str">
        <f>IF(CB7="",NA(),CB7)</f>
        <v>-</v>
      </c>
      <c r="CC6" s="21">
        <f t="shared" ref="CC6:CK6" si="9">IF(CC7="",NA(),CC7)</f>
        <v>150</v>
      </c>
      <c r="CD6" s="21">
        <f t="shared" si="9"/>
        <v>150</v>
      </c>
      <c r="CE6" s="21">
        <f t="shared" si="9"/>
        <v>150</v>
      </c>
      <c r="CF6" s="21">
        <f t="shared" si="9"/>
        <v>150</v>
      </c>
      <c r="CG6" s="21" t="str">
        <f t="shared" si="9"/>
        <v>-</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f t="shared" si="10"/>
        <v>42.47</v>
      </c>
      <c r="CT6" s="21">
        <f t="shared" si="10"/>
        <v>42.4</v>
      </c>
      <c r="CU6" s="21">
        <f t="shared" si="10"/>
        <v>42.28</v>
      </c>
      <c r="CV6" s="21">
        <f t="shared" si="10"/>
        <v>41.06</v>
      </c>
      <c r="CW6" s="20" t="str">
        <f>IF(CW7="","",IF(CW7="-","【-】","【"&amp;SUBSTITUTE(TEXT(CW7,"#,##0.00"),"-","△")&amp;"】"))</f>
        <v>【42.22】</v>
      </c>
      <c r="CX6" s="21" t="str">
        <f>IF(CX7="",NA(),CX7)</f>
        <v>-</v>
      </c>
      <c r="CY6" s="21">
        <f t="shared" ref="CY6:DG6" si="11">IF(CY7="",NA(),CY7)</f>
        <v>65.02</v>
      </c>
      <c r="CZ6" s="21">
        <f t="shared" si="11"/>
        <v>65.92</v>
      </c>
      <c r="DA6" s="21">
        <f t="shared" si="11"/>
        <v>66.3</v>
      </c>
      <c r="DB6" s="21">
        <f t="shared" si="11"/>
        <v>67.42</v>
      </c>
      <c r="DC6" s="21" t="str">
        <f t="shared" si="11"/>
        <v>-</v>
      </c>
      <c r="DD6" s="21">
        <f t="shared" si="11"/>
        <v>83.75</v>
      </c>
      <c r="DE6" s="21">
        <f t="shared" si="11"/>
        <v>84.19</v>
      </c>
      <c r="DF6" s="21">
        <f t="shared" si="11"/>
        <v>84.34</v>
      </c>
      <c r="DG6" s="21">
        <f t="shared" si="11"/>
        <v>84.34</v>
      </c>
      <c r="DH6" s="20" t="str">
        <f>IF(DH7="","",IF(DH7="-","【-】","【"&amp;SUBSTITUTE(TEXT(DH7,"#,##0.00"),"-","△")&amp;"】"))</f>
        <v>【85.67】</v>
      </c>
      <c r="DI6" s="21" t="str">
        <f>IF(DI7="",NA(),DI7)</f>
        <v>-</v>
      </c>
      <c r="DJ6" s="21">
        <f t="shared" ref="DJ6:DR6" si="12">IF(DJ7="",NA(),DJ7)</f>
        <v>2.31</v>
      </c>
      <c r="DK6" s="21">
        <f t="shared" si="12"/>
        <v>4.49</v>
      </c>
      <c r="DL6" s="21">
        <f t="shared" si="12"/>
        <v>6.81</v>
      </c>
      <c r="DM6" s="21">
        <f t="shared" si="12"/>
        <v>8.17</v>
      </c>
      <c r="DN6" s="21" t="str">
        <f t="shared" si="12"/>
        <v>-</v>
      </c>
      <c r="DO6" s="21">
        <f t="shared" si="12"/>
        <v>24.68</v>
      </c>
      <c r="DP6" s="21">
        <f t="shared" si="12"/>
        <v>21.36</v>
      </c>
      <c r="DQ6" s="21">
        <f t="shared" si="12"/>
        <v>22.79</v>
      </c>
      <c r="DR6" s="21">
        <f t="shared" si="12"/>
        <v>24.8</v>
      </c>
      <c r="DS6" s="20" t="str">
        <f>IF(DS7="","",IF(DS7="-","【-】","【"&amp;SUBSTITUTE(TEXT(DS7,"#,##0.00"),"-","△")&amp;"】"))</f>
        <v>【28.00】</v>
      </c>
      <c r="DT6" s="21" t="str">
        <f>IF(DT7="",NA(),DT7)</f>
        <v>-</v>
      </c>
      <c r="DU6" s="20">
        <f t="shared" ref="DU6:EC6" si="13">IF(DU7="",NA(),DU7)</f>
        <v>0</v>
      </c>
      <c r="DV6" s="20">
        <f t="shared" si="13"/>
        <v>0</v>
      </c>
      <c r="DW6" s="20">
        <f t="shared" si="13"/>
        <v>0</v>
      </c>
      <c r="DX6" s="21">
        <f t="shared" si="13"/>
        <v>5.27</v>
      </c>
      <c r="DY6" s="21" t="str">
        <f t="shared" si="13"/>
        <v>-</v>
      </c>
      <c r="DZ6" s="21">
        <f t="shared" si="13"/>
        <v>8.6199999999999992</v>
      </c>
      <c r="EA6" s="21">
        <f t="shared" si="13"/>
        <v>0.01</v>
      </c>
      <c r="EB6" s="21">
        <f t="shared" si="13"/>
        <v>0.01</v>
      </c>
      <c r="EC6" s="21">
        <f t="shared" si="13"/>
        <v>0.02</v>
      </c>
      <c r="ED6" s="20" t="str">
        <f>IF(ED7="","",IF(ED7="-","【-】","【"&amp;SUBSTITUTE(TEXT(ED7,"#,##0.00"),"-","△")&amp;"】"))</f>
        <v>【0.03】</v>
      </c>
      <c r="EE6" s="21" t="str">
        <f>IF(EE7="",NA(),EE7)</f>
        <v>-</v>
      </c>
      <c r="EF6" s="20">
        <f t="shared" ref="EF6:EN6" si="14">IF(EF7="",NA(),EF7)</f>
        <v>0</v>
      </c>
      <c r="EG6" s="20">
        <f t="shared" si="14"/>
        <v>0</v>
      </c>
      <c r="EH6" s="20">
        <f t="shared" si="14"/>
        <v>0</v>
      </c>
      <c r="EI6" s="20">
        <f t="shared" si="14"/>
        <v>0</v>
      </c>
      <c r="EJ6" s="21" t="str">
        <f t="shared" si="14"/>
        <v>-</v>
      </c>
      <c r="EK6" s="21">
        <f t="shared" si="14"/>
        <v>0.36</v>
      </c>
      <c r="EL6" s="21">
        <f t="shared" si="14"/>
        <v>0.39</v>
      </c>
      <c r="EM6" s="21">
        <f t="shared" si="14"/>
        <v>0.1</v>
      </c>
      <c r="EN6" s="21">
        <f t="shared" si="14"/>
        <v>0.08</v>
      </c>
      <c r="EO6" s="20" t="str">
        <f>IF(EO7="","",IF(EO7="-","【-】","【"&amp;SUBSTITUTE(TEXT(EO7,"#,##0.00"),"-","△")&amp;"】"))</f>
        <v>【0.13】</v>
      </c>
    </row>
    <row r="7" spans="1:148" s="22" customFormat="1" x14ac:dyDescent="0.25">
      <c r="A7" s="14"/>
      <c r="B7" s="23">
        <v>2022</v>
      </c>
      <c r="C7" s="23">
        <v>232190</v>
      </c>
      <c r="D7" s="23">
        <v>46</v>
      </c>
      <c r="E7" s="23">
        <v>17</v>
      </c>
      <c r="F7" s="23">
        <v>4</v>
      </c>
      <c r="G7" s="23">
        <v>0</v>
      </c>
      <c r="H7" s="23" t="s">
        <v>96</v>
      </c>
      <c r="I7" s="23" t="s">
        <v>97</v>
      </c>
      <c r="J7" s="23" t="s">
        <v>98</v>
      </c>
      <c r="K7" s="23" t="s">
        <v>99</v>
      </c>
      <c r="L7" s="23" t="s">
        <v>100</v>
      </c>
      <c r="M7" s="23" t="s">
        <v>101</v>
      </c>
      <c r="N7" s="24" t="s">
        <v>102</v>
      </c>
      <c r="O7" s="24">
        <v>66.06</v>
      </c>
      <c r="P7" s="24">
        <v>0.88</v>
      </c>
      <c r="Q7" s="24">
        <v>78.45</v>
      </c>
      <c r="R7" s="24">
        <v>1581</v>
      </c>
      <c r="S7" s="24">
        <v>150434</v>
      </c>
      <c r="T7" s="24">
        <v>62.81</v>
      </c>
      <c r="U7" s="24">
        <v>2395.06</v>
      </c>
      <c r="V7" s="24">
        <v>1329</v>
      </c>
      <c r="W7" s="24">
        <v>0.37</v>
      </c>
      <c r="X7" s="24">
        <v>3591.89</v>
      </c>
      <c r="Y7" s="24" t="s">
        <v>102</v>
      </c>
      <c r="Z7" s="24">
        <v>101.31</v>
      </c>
      <c r="AA7" s="24">
        <v>94.84</v>
      </c>
      <c r="AB7" s="24">
        <v>99.96</v>
      </c>
      <c r="AC7" s="24">
        <v>99.98</v>
      </c>
      <c r="AD7" s="24" t="s">
        <v>102</v>
      </c>
      <c r="AE7" s="24">
        <v>102.73</v>
      </c>
      <c r="AF7" s="24">
        <v>105.78</v>
      </c>
      <c r="AG7" s="24">
        <v>106.09</v>
      </c>
      <c r="AH7" s="24">
        <v>106.44</v>
      </c>
      <c r="AI7" s="24">
        <v>104.54</v>
      </c>
      <c r="AJ7" s="24" t="s">
        <v>102</v>
      </c>
      <c r="AK7" s="24">
        <v>0</v>
      </c>
      <c r="AL7" s="24">
        <v>0</v>
      </c>
      <c r="AM7" s="24">
        <v>0</v>
      </c>
      <c r="AN7" s="24">
        <v>0</v>
      </c>
      <c r="AO7" s="24" t="s">
        <v>102</v>
      </c>
      <c r="AP7" s="24">
        <v>94.97</v>
      </c>
      <c r="AQ7" s="24">
        <v>63.96</v>
      </c>
      <c r="AR7" s="24">
        <v>69.42</v>
      </c>
      <c r="AS7" s="24">
        <v>72.86</v>
      </c>
      <c r="AT7" s="24">
        <v>65.930000000000007</v>
      </c>
      <c r="AU7" s="24" t="s">
        <v>102</v>
      </c>
      <c r="AV7" s="24">
        <v>53.84</v>
      </c>
      <c r="AW7" s="24">
        <v>63.48</v>
      </c>
      <c r="AX7" s="24">
        <v>149.47</v>
      </c>
      <c r="AY7" s="24">
        <v>128.38</v>
      </c>
      <c r="AZ7" s="24" t="s">
        <v>102</v>
      </c>
      <c r="BA7" s="24">
        <v>47.72</v>
      </c>
      <c r="BB7" s="24">
        <v>44.24</v>
      </c>
      <c r="BC7" s="24">
        <v>43.07</v>
      </c>
      <c r="BD7" s="24">
        <v>45.42</v>
      </c>
      <c r="BE7" s="24">
        <v>44.25</v>
      </c>
      <c r="BF7" s="24" t="s">
        <v>102</v>
      </c>
      <c r="BG7" s="24">
        <v>2678.94</v>
      </c>
      <c r="BH7" s="24">
        <v>2300.23</v>
      </c>
      <c r="BI7" s="24">
        <v>2051.46</v>
      </c>
      <c r="BJ7" s="24">
        <v>2332.39</v>
      </c>
      <c r="BK7" s="24" t="s">
        <v>102</v>
      </c>
      <c r="BL7" s="24">
        <v>1206.79</v>
      </c>
      <c r="BM7" s="24">
        <v>1258.43</v>
      </c>
      <c r="BN7" s="24">
        <v>1163.75</v>
      </c>
      <c r="BO7" s="24">
        <v>1195.47</v>
      </c>
      <c r="BP7" s="24">
        <v>1182.1099999999999</v>
      </c>
      <c r="BQ7" s="24" t="s">
        <v>102</v>
      </c>
      <c r="BR7" s="24">
        <v>62.71</v>
      </c>
      <c r="BS7" s="24">
        <v>63.31</v>
      </c>
      <c r="BT7" s="24">
        <v>63.64</v>
      </c>
      <c r="BU7" s="24">
        <v>61.71</v>
      </c>
      <c r="BV7" s="24" t="s">
        <v>102</v>
      </c>
      <c r="BW7" s="24">
        <v>71.84</v>
      </c>
      <c r="BX7" s="24">
        <v>73.36</v>
      </c>
      <c r="BY7" s="24">
        <v>72.599999999999994</v>
      </c>
      <c r="BZ7" s="24">
        <v>69.430000000000007</v>
      </c>
      <c r="CA7" s="24">
        <v>73.78</v>
      </c>
      <c r="CB7" s="24" t="s">
        <v>102</v>
      </c>
      <c r="CC7" s="24">
        <v>150</v>
      </c>
      <c r="CD7" s="24">
        <v>150</v>
      </c>
      <c r="CE7" s="24">
        <v>150</v>
      </c>
      <c r="CF7" s="24">
        <v>150</v>
      </c>
      <c r="CG7" s="24" t="s">
        <v>102</v>
      </c>
      <c r="CH7" s="24">
        <v>228.47</v>
      </c>
      <c r="CI7" s="24">
        <v>224.88</v>
      </c>
      <c r="CJ7" s="24">
        <v>228.64</v>
      </c>
      <c r="CK7" s="24">
        <v>239.46</v>
      </c>
      <c r="CL7" s="24">
        <v>220.62</v>
      </c>
      <c r="CM7" s="24" t="s">
        <v>102</v>
      </c>
      <c r="CN7" s="24" t="s">
        <v>102</v>
      </c>
      <c r="CO7" s="24" t="s">
        <v>102</v>
      </c>
      <c r="CP7" s="24" t="s">
        <v>102</v>
      </c>
      <c r="CQ7" s="24" t="s">
        <v>102</v>
      </c>
      <c r="CR7" s="24" t="s">
        <v>102</v>
      </c>
      <c r="CS7" s="24">
        <v>42.47</v>
      </c>
      <c r="CT7" s="24">
        <v>42.4</v>
      </c>
      <c r="CU7" s="24">
        <v>42.28</v>
      </c>
      <c r="CV7" s="24">
        <v>41.06</v>
      </c>
      <c r="CW7" s="24">
        <v>42.22</v>
      </c>
      <c r="CX7" s="24" t="s">
        <v>102</v>
      </c>
      <c r="CY7" s="24">
        <v>65.02</v>
      </c>
      <c r="CZ7" s="24">
        <v>65.92</v>
      </c>
      <c r="DA7" s="24">
        <v>66.3</v>
      </c>
      <c r="DB7" s="24">
        <v>67.42</v>
      </c>
      <c r="DC7" s="24" t="s">
        <v>102</v>
      </c>
      <c r="DD7" s="24">
        <v>83.75</v>
      </c>
      <c r="DE7" s="24">
        <v>84.19</v>
      </c>
      <c r="DF7" s="24">
        <v>84.34</v>
      </c>
      <c r="DG7" s="24">
        <v>84.34</v>
      </c>
      <c r="DH7" s="24">
        <v>85.67</v>
      </c>
      <c r="DI7" s="24" t="s">
        <v>102</v>
      </c>
      <c r="DJ7" s="24">
        <v>2.31</v>
      </c>
      <c r="DK7" s="24">
        <v>4.49</v>
      </c>
      <c r="DL7" s="24">
        <v>6.81</v>
      </c>
      <c r="DM7" s="24">
        <v>8.17</v>
      </c>
      <c r="DN7" s="24" t="s">
        <v>102</v>
      </c>
      <c r="DO7" s="24">
        <v>24.68</v>
      </c>
      <c r="DP7" s="24">
        <v>21.36</v>
      </c>
      <c r="DQ7" s="24">
        <v>22.79</v>
      </c>
      <c r="DR7" s="24">
        <v>24.8</v>
      </c>
      <c r="DS7" s="24">
        <v>28</v>
      </c>
      <c r="DT7" s="24" t="s">
        <v>102</v>
      </c>
      <c r="DU7" s="24">
        <v>0</v>
      </c>
      <c r="DV7" s="24">
        <v>0</v>
      </c>
      <c r="DW7" s="24">
        <v>0</v>
      </c>
      <c r="DX7" s="24">
        <v>5.27</v>
      </c>
      <c r="DY7" s="24" t="s">
        <v>102</v>
      </c>
      <c r="DZ7" s="24">
        <v>8.6199999999999992</v>
      </c>
      <c r="EA7" s="24">
        <v>0.01</v>
      </c>
      <c r="EB7" s="24">
        <v>0.01</v>
      </c>
      <c r="EC7" s="24">
        <v>0.02</v>
      </c>
      <c r="ED7" s="24">
        <v>0.03</v>
      </c>
      <c r="EE7" s="24" t="s">
        <v>102</v>
      </c>
      <c r="EF7" s="24">
        <v>0</v>
      </c>
      <c r="EG7" s="24">
        <v>0</v>
      </c>
      <c r="EH7" s="24">
        <v>0</v>
      </c>
      <c r="EI7" s="24">
        <v>0</v>
      </c>
      <c r="EJ7" s="24" t="s">
        <v>102</v>
      </c>
      <c r="EK7" s="24">
        <v>0.36</v>
      </c>
      <c r="EL7" s="24">
        <v>0.39</v>
      </c>
      <c r="EM7" s="24">
        <v>0.1</v>
      </c>
      <c r="EN7" s="24">
        <v>0.08</v>
      </c>
      <c r="EO7" s="24">
        <v>0.13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2024-02-22T02:22:07Z</cp:lastPrinted>
  <dcterms:created xsi:type="dcterms:W3CDTF">2023-12-12T00:56:33Z</dcterms:created>
  <dcterms:modified xsi:type="dcterms:W3CDTF">2024-02-22T02:22:16Z</dcterms:modified>
  <cp:category/>
</cp:coreProperties>
</file>