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21　新城市\"/>
    </mc:Choice>
  </mc:AlternateContent>
  <xr:revisionPtr revIDLastSave="0" documentId="13_ncr:1_{80BCCF77-CB39-45CC-9070-39264F1C8A86}" xr6:coauthVersionLast="47" xr6:coauthVersionMax="47" xr10:uidLastSave="{00000000-0000-0000-0000-000000000000}"/>
  <workbookProtection workbookAlgorithmName="SHA-512" workbookHashValue="cfz3NElW60Dt7DyXnZOk4eULPt7Y07XBowdwSNICQKIscQ+cF4I9CrFp9qLIWsPI1kvqdnvm5PBmWpOGIB2PwA==" workbookSaltValue="ojENuq8K55ge7j/qfomPTg=="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Q6" i="5"/>
  <c r="W10" i="4" s="1"/>
  <c r="P6" i="5"/>
  <c r="P10" i="4" s="1"/>
  <c r="O6" i="5"/>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G85" i="4"/>
  <c r="F85" i="4"/>
  <c r="E85" i="4"/>
  <c r="BB10" i="4"/>
  <c r="AT10" i="4"/>
  <c r="AD10" i="4"/>
  <c r="I10" i="4"/>
  <c r="B10" i="4"/>
  <c r="BB8" i="4"/>
  <c r="AD8" i="4"/>
  <c r="W8" i="4"/>
  <c r="P8" i="4"/>
  <c r="B8" i="4"/>
</calcChain>
</file>

<file path=xl/sharedStrings.xml><?xml version="1.0" encoding="utf-8"?>
<sst xmlns="http://schemas.openxmlformats.org/spreadsheetml/2006/main" count="236" uniqueCount="115">
  <si>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</si>
  <si>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</si>
  <si>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</si>
  <si>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</si>
  <si>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</si>
  <si>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</si>
  <si>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</si>
  <si>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</si>
  <si>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</si>
  <si>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family val="3"/>
        <charset val="128"/>
      </rPr>
      <t>2</t>
    </r>
    <r>
      <rPr>
        <b/>
        <sz val="11"/>
        <color theme="1"/>
        <rFont val="ＭＳ ゴシック"/>
        <family val="3"/>
        <charset val="128"/>
      </rPr>
      <t>)</t>
    </r>
  </si>
  <si>
    <t>2. 老朽化の状況</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</si>
  <si>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</si>
  <si>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</si>
  <si>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</si>
  <si>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</si>
  <si>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</si>
  <si>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</si>
  <si>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</si>
  <si>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</si>
  <si>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</si>
  <si>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</si>
  <si>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</si>
  <si>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</si>
  <si>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</si>
  <si>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</si>
  <si>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</si>
  <si>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</si>
  <si>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</si>
  <si>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</si>
  <si>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</si>
  <si>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</si>
  <si>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</si>
  <si>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t>愛知県　新城市</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</si>
  <si>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</si>
  <si>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</si>
  <si>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</si>
  <si>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</si>
  <si>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</si>
  <si>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</si>
  <si>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</si>
  <si>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</si>
  <si>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</si>
  <si>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</si>
  <si>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</si>
  <si>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</si>
  <si>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</si>
  <si>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</si>
  <si>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</si>
  <si>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</si>
  <si>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</si>
  <si>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</si>
  <si>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</si>
  <si>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</si>
  <si>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</si>
  <si>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</si>
  <si>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</si>
  <si>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</si>
  <si>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</si>
  <si>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</si>
  <si>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</si>
  <si>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</si>
  <si>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</si>
  <si>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</si>
  <si>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</si>
  <si>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</si>
  <si>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</si>
  <si>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</si>
  <si>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</si>
  <si>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</si>
  <si>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</si>
  <si>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</si>
  <si>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</si>
  <si>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</si>
  <si>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</si>
  <si>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</si>
  <si>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</si>
  <si>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</si>
  <si>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</si>
  <si>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</si>
  <si>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</si>
  <si>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</si>
  <si>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</si>
  <si>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</si>
  <si>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</si>
  <si>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</si>
  <si>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</si>
  <si>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</si>
  <si>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</si>
  <si>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</si>
  <si>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</si>
  <si>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</si>
  <si>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</si>
  <si>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</si>
  <si>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</si>
  <si>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</si>
  <si>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</si>
  <si>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</si>
  <si>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</si>
  <si>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</si>
  <si>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</si>
  <si>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</si>
  <si>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</si>
  <si>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</si>
  <si>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</si>
  <si>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</si>
  <si>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</si>
  <si>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</si>
  <si>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</si>
  <si>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</si>
  <si>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</si>
  <si>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</si>
  <si>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</si>
  <si>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①有形固定資産減価償却率は類似団体と比べ低くなっている。
③管渠改善率も類似団体と比べ低くなっている。これらにより、現状施設の改築等の必要性は低いといえるが、今後迎える改築に向けた財源の確保や長期的な投資計画の検討が必要であると考えられる。</t>
    <rPh sb="1" eb="3">
      <t>ユウケイ</t>
    </rPh>
    <rPh sb="3" eb="7">
      <t>コテイシサン</t>
    </rPh>
    <rPh sb="7" eb="9">
      <t>ゲンカ</t>
    </rPh>
    <rPh sb="9" eb="11">
      <t>ショウキャク</t>
    </rPh>
    <rPh sb="11" eb="12">
      <t>リツ</t>
    </rPh>
    <rPh sb="13" eb="15">
      <t>ルイジ</t>
    </rPh>
    <rPh sb="15" eb="17">
      <t>ダンタイ</t>
    </rPh>
    <rPh sb="18" eb="19">
      <t>クラ</t>
    </rPh>
    <rPh sb="20" eb="21">
      <t>ヒク</t>
    </rPh>
    <rPh sb="30" eb="32">
      <t>カンキョ</t>
    </rPh>
    <rPh sb="32" eb="35">
      <t>カイゼンリツ</t>
    </rPh>
    <rPh sb="36" eb="38">
      <t>ルイジ</t>
    </rPh>
    <rPh sb="38" eb="40">
      <t>ダンタイ</t>
    </rPh>
    <rPh sb="41" eb="42">
      <t>クラ</t>
    </rPh>
    <rPh sb="43" eb="44">
      <t>ヒク</t>
    </rPh>
    <rPh sb="58" eb="60">
      <t>ゲンジョウ</t>
    </rPh>
    <rPh sb="60" eb="62">
      <t>シセツ</t>
    </rPh>
    <rPh sb="63" eb="65">
      <t>カイチク</t>
    </rPh>
    <rPh sb="65" eb="66">
      <t>トウ</t>
    </rPh>
    <rPh sb="67" eb="70">
      <t>ヒツヨウセイ</t>
    </rPh>
    <rPh sb="71" eb="72">
      <t>ヒク</t>
    </rPh>
    <rPh sb="79" eb="81">
      <t>コンゴ</t>
    </rPh>
    <rPh sb="81" eb="82">
      <t>ムカ</t>
    </rPh>
    <rPh sb="84" eb="86">
      <t>カイチク</t>
    </rPh>
    <rPh sb="87" eb="88">
      <t>ム</t>
    </rPh>
    <rPh sb="90" eb="92">
      <t>ザイゲン</t>
    </rPh>
    <rPh sb="93" eb="95">
      <t>カクホ</t>
    </rPh>
    <rPh sb="96" eb="99">
      <t>チョウキテキ</t>
    </rPh>
    <rPh sb="100" eb="102">
      <t>トウシ</t>
    </rPh>
    <rPh sb="102" eb="104">
      <t>ケイカク</t>
    </rPh>
    <rPh sb="105" eb="107">
      <t>ケントウ</t>
    </rPh>
    <rPh sb="108" eb="110">
      <t>ヒツヨウ</t>
    </rPh>
    <rPh sb="114" eb="115">
      <t>カンガ</t>
    </rPh>
    <phoneticPr fontId="1"/>
  </si>
  <si>
    <t>令和4年度決算は、汚水管渠費の委託料及び支払利息が減少し、総費用が減少したため、純利益が増加したが、今後も人口減少や節水機器の普及により厳しい経営状況になることが予想される。また、企業の持続性・安定性には課題があるといえ、今後更新投資の際には経費削減を目的としたダウンサイジングの検討が必要と考えられる。
令和2年3月に策定した経営戦略の進捗状況について、PDCAサイクルに基づいたフォローアップを行い、経営の健全化を目指す。</t>
    <rPh sb="0" eb="2">
      <t>レイワ</t>
    </rPh>
    <rPh sb="3" eb="5">
      <t>ネンド</t>
    </rPh>
    <rPh sb="5" eb="7">
      <t>ケッサン</t>
    </rPh>
    <rPh sb="40" eb="41">
      <t>ジュン</t>
    </rPh>
    <rPh sb="41" eb="43">
      <t>リエキ</t>
    </rPh>
    <rPh sb="44" eb="46">
      <t>ゾウカ</t>
    </rPh>
    <rPh sb="50" eb="52">
      <t>コンゴ</t>
    </rPh>
    <rPh sb="53" eb="55">
      <t>ジンコウ</t>
    </rPh>
    <rPh sb="55" eb="57">
      <t>ゲンショウ</t>
    </rPh>
    <rPh sb="58" eb="60">
      <t>セッスイ</t>
    </rPh>
    <rPh sb="60" eb="62">
      <t>キキ</t>
    </rPh>
    <rPh sb="63" eb="65">
      <t>フキュウ</t>
    </rPh>
    <rPh sb="68" eb="69">
      <t>キビ</t>
    </rPh>
    <rPh sb="71" eb="73">
      <t>ケイエイ</t>
    </rPh>
    <rPh sb="73" eb="75">
      <t>ジョウキョウ</t>
    </rPh>
    <rPh sb="81" eb="83">
      <t>ヨソウ</t>
    </rPh>
    <rPh sb="90" eb="92">
      <t>キギョウ</t>
    </rPh>
    <rPh sb="93" eb="96">
      <t>ジゾクセイ</t>
    </rPh>
    <rPh sb="97" eb="100">
      <t>アンテイセイ</t>
    </rPh>
    <rPh sb="102" eb="104">
      <t>カダイ</t>
    </rPh>
    <rPh sb="111" eb="113">
      <t>コンゴ</t>
    </rPh>
    <rPh sb="113" eb="115">
      <t>コウシン</t>
    </rPh>
    <rPh sb="115" eb="117">
      <t>トウシ</t>
    </rPh>
    <rPh sb="118" eb="119">
      <t>サイ</t>
    </rPh>
    <rPh sb="121" eb="123">
      <t>ケイヒ</t>
    </rPh>
    <rPh sb="123" eb="125">
      <t>サクゲン</t>
    </rPh>
    <rPh sb="126" eb="128">
      <t>モクテキ</t>
    </rPh>
    <rPh sb="140" eb="142">
      <t>ケントウ</t>
    </rPh>
    <rPh sb="143" eb="145">
      <t>ヒツヨウ</t>
    </rPh>
    <rPh sb="146" eb="147">
      <t>カンガ</t>
    </rPh>
    <rPh sb="153" eb="155">
      <t>レイワ</t>
    </rPh>
    <rPh sb="156" eb="157">
      <t>ネン</t>
    </rPh>
    <rPh sb="158" eb="159">
      <t>ガツ</t>
    </rPh>
    <rPh sb="160" eb="162">
      <t>サクテイ</t>
    </rPh>
    <rPh sb="164" eb="166">
      <t>ケイエイ</t>
    </rPh>
    <rPh sb="166" eb="168">
      <t>センリャク</t>
    </rPh>
    <rPh sb="169" eb="171">
      <t>シンチョク</t>
    </rPh>
    <rPh sb="171" eb="173">
      <t>ジョウキョウ</t>
    </rPh>
    <rPh sb="187" eb="188">
      <t>モト</t>
    </rPh>
    <rPh sb="199" eb="200">
      <t>オコナ</t>
    </rPh>
    <rPh sb="202" eb="204">
      <t>ケイエイ</t>
    </rPh>
    <rPh sb="205" eb="208">
      <t>ケンゼンカ</t>
    </rPh>
    <rPh sb="209" eb="211">
      <t>メザ</t>
    </rPh>
    <phoneticPr fontId="1"/>
  </si>
  <si>
    <t>①経常収支比率は、汚水管渠費の委託料及び支払利息が減少し、総費用が減少したため、昨年度から1.22ポイント上昇した。
③流動比率は、昨年度から8.5ポイント上昇し類似団体平均を上回っている。しかし、100％を下回っているため、経営改善により支払能力を高める必要がある。
④企業債残高対事業規模比率は企業債残高の減少と使用料収入の増加により、昨年度から41.65ポイント低下したが、未だ類似団体と比較して高く企業の持続性・安定性に課題があると考えられる。今後、使用料の見直しとともに投資規模の検討を行う必要がある。
⑥汚水処理原価は、一般会計から「分流式下水道等に要する経費」として繰入を受けた分のうち、昨年度は使用料単価（使用料収入/年間有収水量）を172.22円/㎥まで上げたときに回収できる分を汚水処理費に含めていたが、当年度はこの単価を171.39円/㎥としたため汚水処理費が減少し、昨年度から0.83円下がっている。
⑧水洗化率は類似団体と比べて若干高い数値となっているが、全国平均と比較すると低いため、今後も水洗化率向上の取組が必要であると考える。</t>
    <rPh sb="1" eb="3">
      <t>ケイジョウ</t>
    </rPh>
    <rPh sb="3" eb="5">
      <t>シュウシ</t>
    </rPh>
    <rPh sb="5" eb="7">
      <t>ヒリツ</t>
    </rPh>
    <rPh sb="9" eb="11">
      <t>オスイ</t>
    </rPh>
    <rPh sb="11" eb="14">
      <t>カンキ</t>
    </rPh>
    <rPh sb="15" eb="18">
      <t>イタクリョウ</t>
    </rPh>
    <rPh sb="18" eb="19">
      <t>オヨ</t>
    </rPh>
    <rPh sb="20" eb="22">
      <t>シハラ</t>
    </rPh>
    <rPh sb="22" eb="24">
      <t>リソク</t>
    </rPh>
    <rPh sb="25" eb="27">
      <t>ゲンショウ</t>
    </rPh>
    <rPh sb="29" eb="32">
      <t>ソウヒヨウ</t>
    </rPh>
    <rPh sb="33" eb="35">
      <t>ゲンショウ</t>
    </rPh>
    <rPh sb="40" eb="43">
      <t>サクネンド</t>
    </rPh>
    <rPh sb="53" eb="55">
      <t>ジョウショウ</t>
    </rPh>
    <rPh sb="60" eb="62">
      <t>リュウドウ</t>
    </rPh>
    <rPh sb="62" eb="64">
      <t>ヒリツ</t>
    </rPh>
    <rPh sb="66" eb="69">
      <t>サクネンド</t>
    </rPh>
    <rPh sb="78" eb="80">
      <t>ジョウショウ</t>
    </rPh>
    <rPh sb="81" eb="83">
      <t>ルイジ</t>
    </rPh>
    <rPh sb="83" eb="85">
      <t>ダンタイ</t>
    </rPh>
    <rPh sb="85" eb="87">
      <t>ヘイキン</t>
    </rPh>
    <rPh sb="88" eb="90">
      <t>ウワマワ</t>
    </rPh>
    <rPh sb="104" eb="106">
      <t>シタマワ</t>
    </rPh>
    <rPh sb="113" eb="115">
      <t>ケイエイ</t>
    </rPh>
    <rPh sb="115" eb="117">
      <t>カイゼン</t>
    </rPh>
    <rPh sb="120" eb="122">
      <t>シハライ</t>
    </rPh>
    <rPh sb="122" eb="124">
      <t>ノウリョク</t>
    </rPh>
    <rPh sb="125" eb="126">
      <t>タカ</t>
    </rPh>
    <rPh sb="128" eb="130">
      <t>ヒツヨウ</t>
    </rPh>
    <rPh sb="136" eb="139">
      <t>キギョウサイ</t>
    </rPh>
    <rPh sb="139" eb="141">
      <t>ザンダカ</t>
    </rPh>
    <rPh sb="141" eb="142">
      <t>タイ</t>
    </rPh>
    <rPh sb="142" eb="144">
      <t>ジギョウ</t>
    </rPh>
    <rPh sb="144" eb="146">
      <t>キボ</t>
    </rPh>
    <rPh sb="146" eb="148">
      <t>ヒリツ</t>
    </rPh>
    <rPh sb="149" eb="152">
      <t>キギョウサイ</t>
    </rPh>
    <rPh sb="152" eb="154">
      <t>ザンダカ</t>
    </rPh>
    <rPh sb="155" eb="157">
      <t>ゲンショウ</t>
    </rPh>
    <rPh sb="158" eb="161">
      <t>シヨウリョウ</t>
    </rPh>
    <rPh sb="161" eb="163">
      <t>シュウニュウ</t>
    </rPh>
    <rPh sb="164" eb="166">
      <t>ゾウカ</t>
    </rPh>
    <rPh sb="170" eb="173">
      <t>サクネンド</t>
    </rPh>
    <rPh sb="184" eb="186">
      <t>テイカ</t>
    </rPh>
    <rPh sb="190" eb="191">
      <t>イマ</t>
    </rPh>
    <rPh sb="192" eb="194">
      <t>ルイジ</t>
    </rPh>
    <rPh sb="194" eb="196">
      <t>ダンタイ</t>
    </rPh>
    <rPh sb="197" eb="199">
      <t>ヒカク</t>
    </rPh>
    <rPh sb="201" eb="202">
      <t>タカ</t>
    </rPh>
    <rPh sb="203" eb="205">
      <t>キギョウ</t>
    </rPh>
    <rPh sb="206" eb="209">
      <t>ジゾクセイ</t>
    </rPh>
    <rPh sb="210" eb="213">
      <t>アンテイセイ</t>
    </rPh>
    <rPh sb="214" eb="216">
      <t>カダイ</t>
    </rPh>
    <rPh sb="220" eb="221">
      <t>カンガ</t>
    </rPh>
    <rPh sb="226" eb="228">
      <t>コンゴ</t>
    </rPh>
    <rPh sb="229" eb="232">
      <t>シヨウリョウ</t>
    </rPh>
    <rPh sb="233" eb="235">
      <t>ミナオ</t>
    </rPh>
    <rPh sb="240" eb="242">
      <t>トウシ</t>
    </rPh>
    <rPh sb="242" eb="244">
      <t>キボ</t>
    </rPh>
    <rPh sb="245" eb="247">
      <t>ケントウ</t>
    </rPh>
    <rPh sb="248" eb="249">
      <t>オコナ</t>
    </rPh>
    <rPh sb="250" eb="252">
      <t>ヒツヨウ</t>
    </rPh>
    <rPh sb="258" eb="260">
      <t>オスイ</t>
    </rPh>
    <rPh sb="260" eb="262">
      <t>ショリ</t>
    </rPh>
    <rPh sb="262" eb="264">
      <t>ゲンカ</t>
    </rPh>
    <rPh sb="266" eb="268">
      <t>イッパン</t>
    </rPh>
    <rPh sb="268" eb="270">
      <t>カイケイ</t>
    </rPh>
    <rPh sb="273" eb="275">
      <t>ブンリュウ</t>
    </rPh>
    <rPh sb="275" eb="276">
      <t>シキ</t>
    </rPh>
    <rPh sb="276" eb="279">
      <t>ゲスイドウ</t>
    </rPh>
    <rPh sb="279" eb="280">
      <t>トウ</t>
    </rPh>
    <rPh sb="281" eb="282">
      <t>ヨウ</t>
    </rPh>
    <rPh sb="284" eb="286">
      <t>ケイヒ</t>
    </rPh>
    <rPh sb="290" eb="292">
      <t>クリイレ</t>
    </rPh>
    <rPh sb="293" eb="294">
      <t>ウ</t>
    </rPh>
    <rPh sb="296" eb="297">
      <t>ブン</t>
    </rPh>
    <rPh sb="301" eb="304">
      <t>サクネンド</t>
    </rPh>
    <rPh sb="305" eb="308">
      <t>シヨウリョウ</t>
    </rPh>
    <rPh sb="308" eb="310">
      <t>タンカ</t>
    </rPh>
    <rPh sb="311" eb="314">
      <t>シヨウリョウ</t>
    </rPh>
    <rPh sb="314" eb="316">
      <t>シュウニュウ</t>
    </rPh>
    <rPh sb="317" eb="319">
      <t>ネンカン</t>
    </rPh>
    <rPh sb="319" eb="321">
      <t>ユウシュウ</t>
    </rPh>
    <rPh sb="321" eb="323">
      <t>スイリョウ</t>
    </rPh>
    <rPh sb="331" eb="332">
      <t>エン</t>
    </rPh>
    <rPh sb="336" eb="337">
      <t>ア</t>
    </rPh>
    <rPh sb="342" eb="344">
      <t>カイシュウ</t>
    </rPh>
    <rPh sb="347" eb="348">
      <t>ブン</t>
    </rPh>
    <rPh sb="349" eb="351">
      <t>オスイ</t>
    </rPh>
    <rPh sb="351" eb="354">
      <t>ショリヒ</t>
    </rPh>
    <rPh sb="362" eb="365">
      <t>トウネンド</t>
    </rPh>
    <rPh sb="368" eb="370">
      <t>タンカ</t>
    </rPh>
    <rPh sb="377" eb="378">
      <t>エン</t>
    </rPh>
    <rPh sb="385" eb="387">
      <t>オスイ</t>
    </rPh>
    <rPh sb="387" eb="389">
      <t>ショリ</t>
    </rPh>
    <rPh sb="389" eb="390">
      <t>ヒ</t>
    </rPh>
    <rPh sb="391" eb="393">
      <t>ゲンショウ</t>
    </rPh>
    <rPh sb="395" eb="398">
      <t>サクネンド</t>
    </rPh>
    <rPh sb="404" eb="405">
      <t>エン</t>
    </rPh>
    <rPh sb="405" eb="406">
      <t>サ</t>
    </rPh>
    <rPh sb="414" eb="417">
      <t>スイセンカ</t>
    </rPh>
    <rPh sb="417" eb="418">
      <t>リツ</t>
    </rPh>
    <rPh sb="419" eb="421">
      <t>ルイジ</t>
    </rPh>
    <rPh sb="421" eb="423">
      <t>ダンタイ</t>
    </rPh>
    <rPh sb="424" eb="425">
      <t>クラ</t>
    </rPh>
    <rPh sb="427" eb="429">
      <t>ジャッカン</t>
    </rPh>
    <rPh sb="429" eb="430">
      <t>タカ</t>
    </rPh>
    <rPh sb="431" eb="433">
      <t>スウチ</t>
    </rPh>
    <rPh sb="441" eb="443">
      <t>ゼンコク</t>
    </rPh>
    <rPh sb="443" eb="445">
      <t>ヘイキン</t>
    </rPh>
    <rPh sb="446" eb="448">
      <t>ヒカク</t>
    </rPh>
    <rPh sb="451" eb="452">
      <t>ヒク</t>
    </rPh>
    <rPh sb="456" eb="458">
      <t>コンゴ</t>
    </rPh>
    <rPh sb="459" eb="462">
      <t>スイセンカ</t>
    </rPh>
    <rPh sb="462" eb="463">
      <t>リツ</t>
    </rPh>
    <rPh sb="463" eb="465">
      <t>コウジョウ</t>
    </rPh>
    <rPh sb="466" eb="468">
      <t>トリクミ</t>
    </rPh>
    <rPh sb="469" eb="471">
      <t>ヒツヨウ</t>
    </rPh>
    <rPh sb="475" eb="476">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</si>
</sst>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B8-441D-BC0A-9D1DCF3F1A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0.15</c:v>
                </c:pt>
                <c:pt idx="3">
                  <c:v>0.15</c:v>
                </c:pt>
                <c:pt idx="4">
                  <c:v>0.12</c:v>
                </c:pt>
              </c:numCache>
            </c:numRef>
          </c:val>
          <c:smooth val="0"/>
          <c:extLst>
            <c:ext xmlns:c16="http://schemas.microsoft.com/office/drawing/2014/chart" uri="{C3380CC4-5D6E-409C-BE32-E72D297353CC}">
              <c16:uniqueId val="{00000001-0FB8-441D-BC0A-9D1DCF3F1A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93-4B71-8496-79F02B5E6E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57.42</c:v>
                </c:pt>
                <c:pt idx="2">
                  <c:v>56.72</c:v>
                </c:pt>
                <c:pt idx="3">
                  <c:v>56.43</c:v>
                </c:pt>
                <c:pt idx="4">
                  <c:v>55.82</c:v>
                </c:pt>
              </c:numCache>
            </c:numRef>
          </c:val>
          <c:smooth val="0"/>
          <c:extLst>
            <c:ext xmlns:c16="http://schemas.microsoft.com/office/drawing/2014/chart" uri="{C3380CC4-5D6E-409C-BE32-E72D297353CC}">
              <c16:uniqueId val="{00000001-4593-4B71-8496-79F02B5E6E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86.3</c:v>
                </c:pt>
                <c:pt idx="1">
                  <c:v>85.35</c:v>
                </c:pt>
                <c:pt idx="2">
                  <c:v>87.05</c:v>
                </c:pt>
                <c:pt idx="3">
                  <c:v>90.53</c:v>
                </c:pt>
                <c:pt idx="4">
                  <c:v>91.12</c:v>
                </c:pt>
              </c:numCache>
            </c:numRef>
          </c:val>
          <c:extLst>
            <c:ext xmlns:c16="http://schemas.microsoft.com/office/drawing/2014/chart" uri="{C3380CC4-5D6E-409C-BE32-E72D297353CC}">
              <c16:uniqueId val="{00000000-8E26-4117-A60D-59CBB99808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90.42</c:v>
                </c:pt>
                <c:pt idx="2">
                  <c:v>90.72</c:v>
                </c:pt>
                <c:pt idx="3">
                  <c:v>91.07</c:v>
                </c:pt>
                <c:pt idx="4">
                  <c:v>90.67</c:v>
                </c:pt>
              </c:numCache>
            </c:numRef>
          </c:val>
          <c:smooth val="0"/>
          <c:extLst>
            <c:ext xmlns:c16="http://schemas.microsoft.com/office/drawing/2014/chart" uri="{C3380CC4-5D6E-409C-BE32-E72D297353CC}">
              <c16:uniqueId val="{00000001-8E26-4117-A60D-59CBB99808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97.4</c:v>
                </c:pt>
                <c:pt idx="1">
                  <c:v>109.56</c:v>
                </c:pt>
                <c:pt idx="2">
                  <c:v>115.2</c:v>
                </c:pt>
                <c:pt idx="3">
                  <c:v>119.05</c:v>
                </c:pt>
                <c:pt idx="4">
                  <c:v>120.27</c:v>
                </c:pt>
              </c:numCache>
            </c:numRef>
          </c:val>
          <c:extLst>
            <c:ext xmlns:c16="http://schemas.microsoft.com/office/drawing/2014/chart" uri="{C3380CC4-5D6E-409C-BE32-E72D297353CC}">
              <c16:uniqueId val="{00000000-F960-4EE4-9370-3DDF909AF8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104.14</c:v>
                </c:pt>
                <c:pt idx="1">
                  <c:v>106.81</c:v>
                </c:pt>
                <c:pt idx="2">
                  <c:v>106.5</c:v>
                </c:pt>
                <c:pt idx="3">
                  <c:v>106.22</c:v>
                </c:pt>
                <c:pt idx="4">
                  <c:v>107.01</c:v>
                </c:pt>
              </c:numCache>
            </c:numRef>
          </c:val>
          <c:smooth val="0"/>
          <c:extLst>
            <c:ext xmlns:c16="http://schemas.microsoft.com/office/drawing/2014/chart" uri="{C3380CC4-5D6E-409C-BE32-E72D297353CC}">
              <c16:uniqueId val="{00000001-F960-4EE4-9370-3DDF909AF8F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8.73</c:v>
                </c:pt>
                <c:pt idx="1">
                  <c:v>11.37</c:v>
                </c:pt>
                <c:pt idx="2">
                  <c:v>13.84</c:v>
                </c:pt>
                <c:pt idx="3">
                  <c:v>16.399999999999999</c:v>
                </c:pt>
                <c:pt idx="4">
                  <c:v>18.62</c:v>
                </c:pt>
              </c:numCache>
            </c:numRef>
          </c:val>
          <c:extLst>
            <c:ext xmlns:c16="http://schemas.microsoft.com/office/drawing/2014/chart" uri="{C3380CC4-5D6E-409C-BE32-E72D297353CC}">
              <c16:uniqueId val="{00000000-0439-4F7C-B36E-E9A8047574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15.95</c:v>
                </c:pt>
                <c:pt idx="1">
                  <c:v>29.23</c:v>
                </c:pt>
                <c:pt idx="2">
                  <c:v>20.78</c:v>
                </c:pt>
                <c:pt idx="3">
                  <c:v>23.54</c:v>
                </c:pt>
                <c:pt idx="4">
                  <c:v>25.86</c:v>
                </c:pt>
              </c:numCache>
            </c:numRef>
          </c:val>
          <c:smooth val="0"/>
          <c:extLst>
            <c:ext xmlns:c16="http://schemas.microsoft.com/office/drawing/2014/chart" uri="{C3380CC4-5D6E-409C-BE32-E72D297353CC}">
              <c16:uniqueId val="{00000001-0439-4F7C-B36E-E9A8047574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A9-4AB2-847E-5DC2F34E9A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1.37</c:v>
                </c:pt>
                <c:pt idx="2">
                  <c:v>1.34</c:v>
                </c:pt>
                <c:pt idx="3">
                  <c:v>1.5</c:v>
                </c:pt>
                <c:pt idx="4">
                  <c:v>1.4</c:v>
                </c:pt>
              </c:numCache>
            </c:numRef>
          </c:val>
          <c:smooth val="0"/>
          <c:extLst>
            <c:ext xmlns:c16="http://schemas.microsoft.com/office/drawing/2014/chart" uri="{C3380CC4-5D6E-409C-BE32-E72D297353CC}">
              <c16:uniqueId val="{00000001-8FA9-4AB2-847E-5DC2F34E9A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27.66</c:v>
                </c:pt>
                <c:pt idx="1">
                  <c:v>4.7699999999999996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5BB-4CC3-BCC5-83A12BF215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73.180000000000007</c:v>
                </c:pt>
                <c:pt idx="1">
                  <c:v>34.4</c:v>
                </c:pt>
                <c:pt idx="2">
                  <c:v>18.36</c:v>
                </c:pt>
                <c:pt idx="3">
                  <c:v>18.010000000000002</c:v>
                </c:pt>
                <c:pt idx="4">
                  <c:v>23.86</c:v>
                </c:pt>
              </c:numCache>
            </c:numRef>
          </c:val>
          <c:smooth val="0"/>
          <c:extLst>
            <c:ext xmlns:c16="http://schemas.microsoft.com/office/drawing/2014/chart" uri="{C3380CC4-5D6E-409C-BE32-E72D297353CC}">
              <c16:uniqueId val="{00000001-75BB-4CC3-BCC5-83A12BF215F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39.909999999999997</c:v>
                </c:pt>
                <c:pt idx="1">
                  <c:v>52.9</c:v>
                </c:pt>
                <c:pt idx="2">
                  <c:v>68.78</c:v>
                </c:pt>
                <c:pt idx="3">
                  <c:v>89.21</c:v>
                </c:pt>
                <c:pt idx="4">
                  <c:v>97.71</c:v>
                </c:pt>
              </c:numCache>
            </c:numRef>
          </c:val>
          <c:extLst>
            <c:ext xmlns:c16="http://schemas.microsoft.com/office/drawing/2014/chart" uri="{C3380CC4-5D6E-409C-BE32-E72D297353CC}">
              <c16:uniqueId val="{00000000-6565-4189-9C9B-63E027D3B8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52.32</c:v>
                </c:pt>
                <c:pt idx="1">
                  <c:v>68.17</c:v>
                </c:pt>
                <c:pt idx="2">
                  <c:v>55.6</c:v>
                </c:pt>
                <c:pt idx="3">
                  <c:v>59.4</c:v>
                </c:pt>
                <c:pt idx="4">
                  <c:v>68.27</c:v>
                </c:pt>
              </c:numCache>
            </c:numRef>
          </c:val>
          <c:smooth val="0"/>
          <c:extLst>
            <c:ext xmlns:c16="http://schemas.microsoft.com/office/drawing/2014/chart" uri="{C3380CC4-5D6E-409C-BE32-E72D297353CC}">
              <c16:uniqueId val="{00000001-6565-4189-9C9B-63E027D3B8F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1993.31</c:v>
                </c:pt>
                <c:pt idx="1">
                  <c:v>1525.52</c:v>
                </c:pt>
                <c:pt idx="2">
                  <c:v>1373.94</c:v>
                </c:pt>
                <c:pt idx="3">
                  <c:v>1272.6300000000001</c:v>
                </c:pt>
                <c:pt idx="4">
                  <c:v>1230.98</c:v>
                </c:pt>
              </c:numCache>
            </c:numRef>
          </c:val>
          <c:extLst>
            <c:ext xmlns:c16="http://schemas.microsoft.com/office/drawing/2014/chart" uri="{C3380CC4-5D6E-409C-BE32-E72D297353CC}">
              <c16:uniqueId val="{00000000-5A16-4435-8B00-2EC4BD85E2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789.44</c:v>
                </c:pt>
                <c:pt idx="2">
                  <c:v>789.08</c:v>
                </c:pt>
                <c:pt idx="3">
                  <c:v>747.84</c:v>
                </c:pt>
                <c:pt idx="4">
                  <c:v>804.98</c:v>
                </c:pt>
              </c:numCache>
            </c:numRef>
          </c:val>
          <c:smooth val="0"/>
          <c:extLst>
            <c:ext xmlns:c16="http://schemas.microsoft.com/office/drawing/2014/chart" uri="{C3380CC4-5D6E-409C-BE32-E72D297353CC}">
              <c16:uniqueId val="{00000001-5A16-4435-8B00-2EC4BD85E2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93.15</c:v>
                </c:pt>
                <c:pt idx="1">
                  <c:v>100</c:v>
                </c:pt>
                <c:pt idx="2">
                  <c:v>99.36</c:v>
                </c:pt>
                <c:pt idx="3">
                  <c:v>99.39</c:v>
                </c:pt>
                <c:pt idx="4">
                  <c:v>99.38</c:v>
                </c:pt>
              </c:numCache>
            </c:numRef>
          </c:val>
          <c:extLst>
            <c:ext xmlns:c16="http://schemas.microsoft.com/office/drawing/2014/chart" uri="{C3380CC4-5D6E-409C-BE32-E72D297353CC}">
              <c16:uniqueId val="{00000000-2530-4B76-9D1C-B3EFDA4280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87.29</c:v>
                </c:pt>
                <c:pt idx="2">
                  <c:v>88.25</c:v>
                </c:pt>
                <c:pt idx="3">
                  <c:v>90.17</c:v>
                </c:pt>
                <c:pt idx="4">
                  <c:v>88.71</c:v>
                </c:pt>
              </c:numCache>
            </c:numRef>
          </c:val>
          <c:smooth val="0"/>
          <c:extLst>
            <c:ext xmlns:c16="http://schemas.microsoft.com/office/drawing/2014/chart" uri="{C3380CC4-5D6E-409C-BE32-E72D297353CC}">
              <c16:uniqueId val="{00000001-2530-4B76-9D1C-B3EFDA4280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154</c:v>
                </c:pt>
                <c:pt idx="1">
                  <c:v>157.13</c:v>
                </c:pt>
                <c:pt idx="2">
                  <c:v>168.35</c:v>
                </c:pt>
                <c:pt idx="3">
                  <c:v>172.22</c:v>
                </c:pt>
                <c:pt idx="4">
                  <c:v>171.39</c:v>
                </c:pt>
              </c:numCache>
            </c:numRef>
          </c:val>
          <c:extLst>
            <c:ext xmlns:c16="http://schemas.microsoft.com/office/drawing/2014/chart" uri="{C3380CC4-5D6E-409C-BE32-E72D297353CC}">
              <c16:uniqueId val="{00000000-1380-4EB2-BB04-B9B238998E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176.67</c:v>
                </c:pt>
                <c:pt idx="2">
                  <c:v>176.37</c:v>
                </c:pt>
                <c:pt idx="3">
                  <c:v>173.17</c:v>
                </c:pt>
                <c:pt idx="4">
                  <c:v>174.8</c:v>
                </c:pt>
              </c:numCache>
            </c:numRef>
          </c:val>
          <c:smooth val="0"/>
          <c:extLst>
            <c:ext xmlns:c16="http://schemas.microsoft.com/office/drawing/2014/chart" uri="{C3380CC4-5D6E-409C-BE32-E72D297353CC}">
              <c16:uniqueId val="{00000001-1380-4EB2-BB04-B9B238998E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【106.11】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【73.44】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【39.74】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【7.62】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59765625" defaultRowHeight="12.75" x14ac:dyDescent="0.25"/>
  <cols>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51" t="s">
        <v>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新城市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6</v>
      </c>
      <c r="C7" s="30"/>
      <c r="D7" s="30"/>
      <c r="E7" s="30"/>
      <c r="F7" s="30"/>
      <c r="G7" s="30"/>
      <c r="H7" s="30"/>
      <c r="I7" s="30" t="s">
        <v>12</v>
      </c>
      <c r="J7" s="30"/>
      <c r="K7" s="30"/>
      <c r="L7" s="30"/>
      <c r="M7" s="30"/>
      <c r="N7" s="30"/>
      <c r="O7" s="30"/>
      <c r="P7" s="30" t="s">
        <v>5</v>
      </c>
      <c r="Q7" s="30"/>
      <c r="R7" s="30"/>
      <c r="S7" s="30"/>
      <c r="T7" s="30"/>
      <c r="U7" s="30"/>
      <c r="V7" s="30"/>
      <c r="W7" s="30" t="s">
        <v>14</v>
      </c>
      <c r="X7" s="30"/>
      <c r="Y7" s="30"/>
      <c r="Z7" s="30"/>
      <c r="AA7" s="30"/>
      <c r="AB7" s="30"/>
      <c r="AC7" s="30"/>
      <c r="AD7" s="30" t="s">
        <v>4</v>
      </c>
      <c r="AE7" s="30"/>
      <c r="AF7" s="30"/>
      <c r="AG7" s="30"/>
      <c r="AH7" s="30"/>
      <c r="AI7" s="30"/>
      <c r="AJ7" s="30"/>
      <c r="AK7" s="3"/>
      <c r="AL7" s="30" t="s">
        <v>0</v>
      </c>
      <c r="AM7" s="30"/>
      <c r="AN7" s="30"/>
      <c r="AO7" s="30"/>
      <c r="AP7" s="30"/>
      <c r="AQ7" s="30"/>
      <c r="AR7" s="30"/>
      <c r="AS7" s="30"/>
      <c r="AT7" s="30" t="s">
        <v>9</v>
      </c>
      <c r="AU7" s="30"/>
      <c r="AV7" s="30"/>
      <c r="AW7" s="30"/>
      <c r="AX7" s="30"/>
      <c r="AY7" s="30"/>
      <c r="AZ7" s="30"/>
      <c r="BA7" s="30"/>
      <c r="BB7" s="30" t="s">
        <v>16</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43812</v>
      </c>
      <c r="AM8" s="36"/>
      <c r="AN8" s="36"/>
      <c r="AO8" s="36"/>
      <c r="AP8" s="36"/>
      <c r="AQ8" s="36"/>
      <c r="AR8" s="36"/>
      <c r="AS8" s="36"/>
      <c r="AT8" s="37">
        <f>データ!T6</f>
        <v>499.23</v>
      </c>
      <c r="AU8" s="37"/>
      <c r="AV8" s="37"/>
      <c r="AW8" s="37"/>
      <c r="AX8" s="37"/>
      <c r="AY8" s="37"/>
      <c r="AZ8" s="37"/>
      <c r="BA8" s="37"/>
      <c r="BB8" s="37">
        <f>データ!U6</f>
        <v>87.76</v>
      </c>
      <c r="BC8" s="37"/>
      <c r="BD8" s="37"/>
      <c r="BE8" s="37"/>
      <c r="BF8" s="37"/>
      <c r="BG8" s="37"/>
      <c r="BH8" s="37"/>
      <c r="BI8" s="37"/>
      <c r="BJ8" s="3"/>
      <c r="BK8" s="3"/>
      <c r="BL8" s="38" t="s">
        <v>11</v>
      </c>
      <c r="BM8" s="39"/>
      <c r="BN8" s="40" t="s">
        <v>19</v>
      </c>
      <c r="BO8" s="40"/>
      <c r="BP8" s="40"/>
      <c r="BQ8" s="40"/>
      <c r="BR8" s="40"/>
      <c r="BS8" s="40"/>
      <c r="BT8" s="40"/>
      <c r="BU8" s="40"/>
      <c r="BV8" s="40"/>
      <c r="BW8" s="40"/>
      <c r="BX8" s="40"/>
      <c r="BY8" s="41"/>
    </row>
    <row r="9" spans="1:78" ht="18.75" customHeight="1" x14ac:dyDescent="0.25">
      <c r="A9" s="2"/>
      <c r="B9" s="30" t="s">
        <v>21</v>
      </c>
      <c r="C9" s="30"/>
      <c r="D9" s="30"/>
      <c r="E9" s="30"/>
      <c r="F9" s="30"/>
      <c r="G9" s="30"/>
      <c r="H9" s="30"/>
      <c r="I9" s="30" t="s">
        <v>22</v>
      </c>
      <c r="J9" s="30"/>
      <c r="K9" s="30"/>
      <c r="L9" s="30"/>
      <c r="M9" s="30"/>
      <c r="N9" s="30"/>
      <c r="O9" s="30"/>
      <c r="P9" s="30" t="s">
        <v>24</v>
      </c>
      <c r="Q9" s="30"/>
      <c r="R9" s="30"/>
      <c r="S9" s="30"/>
      <c r="T9" s="30"/>
      <c r="U9" s="30"/>
      <c r="V9" s="30"/>
      <c r="W9" s="30" t="s">
        <v>25</v>
      </c>
      <c r="X9" s="30"/>
      <c r="Y9" s="30"/>
      <c r="Z9" s="30"/>
      <c r="AA9" s="30"/>
      <c r="AB9" s="30"/>
      <c r="AC9" s="30"/>
      <c r="AD9" s="30" t="s">
        <v>20</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33</v>
      </c>
      <c r="BC9" s="30"/>
      <c r="BD9" s="30"/>
      <c r="BE9" s="30"/>
      <c r="BF9" s="30"/>
      <c r="BG9" s="30"/>
      <c r="BH9" s="30"/>
      <c r="BI9" s="30"/>
      <c r="BJ9" s="3"/>
      <c r="BK9" s="3"/>
      <c r="BL9" s="42" t="s">
        <v>34</v>
      </c>
      <c r="BM9" s="43"/>
      <c r="BN9" s="44" t="s">
        <v>36</v>
      </c>
      <c r="BO9" s="44"/>
      <c r="BP9" s="44"/>
      <c r="BQ9" s="44"/>
      <c r="BR9" s="44"/>
      <c r="BS9" s="44"/>
      <c r="BT9" s="44"/>
      <c r="BU9" s="44"/>
      <c r="BV9" s="44"/>
      <c r="BW9" s="44"/>
      <c r="BX9" s="44"/>
      <c r="BY9" s="45"/>
    </row>
    <row r="10" spans="1:78" ht="18.75" customHeight="1" x14ac:dyDescent="0.25">
      <c r="A10" s="2"/>
      <c r="B10" s="37" t="str">
        <f>データ!N6</f>
        <v>-</v>
      </c>
      <c r="C10" s="37"/>
      <c r="D10" s="37"/>
      <c r="E10" s="37"/>
      <c r="F10" s="37"/>
      <c r="G10" s="37"/>
      <c r="H10" s="37"/>
      <c r="I10" s="37">
        <f>データ!O6</f>
        <v>56.67</v>
      </c>
      <c r="J10" s="37"/>
      <c r="K10" s="37"/>
      <c r="L10" s="37"/>
      <c r="M10" s="37"/>
      <c r="N10" s="37"/>
      <c r="O10" s="37"/>
      <c r="P10" s="37">
        <f>データ!P6</f>
        <v>38.11</v>
      </c>
      <c r="Q10" s="37"/>
      <c r="R10" s="37"/>
      <c r="S10" s="37"/>
      <c r="T10" s="37"/>
      <c r="U10" s="37"/>
      <c r="V10" s="37"/>
      <c r="W10" s="37">
        <f>データ!Q6</f>
        <v>93.83</v>
      </c>
      <c r="X10" s="37"/>
      <c r="Y10" s="37"/>
      <c r="Z10" s="37"/>
      <c r="AA10" s="37"/>
      <c r="AB10" s="37"/>
      <c r="AC10" s="37"/>
      <c r="AD10" s="36">
        <f>データ!R6</f>
        <v>2860</v>
      </c>
      <c r="AE10" s="36"/>
      <c r="AF10" s="36"/>
      <c r="AG10" s="36"/>
      <c r="AH10" s="36"/>
      <c r="AI10" s="36"/>
      <c r="AJ10" s="36"/>
      <c r="AK10" s="2"/>
      <c r="AL10" s="36">
        <f>データ!V6</f>
        <v>16562</v>
      </c>
      <c r="AM10" s="36"/>
      <c r="AN10" s="36"/>
      <c r="AO10" s="36"/>
      <c r="AP10" s="36"/>
      <c r="AQ10" s="36"/>
      <c r="AR10" s="36"/>
      <c r="AS10" s="36"/>
      <c r="AT10" s="37">
        <f>データ!W6</f>
        <v>4.7</v>
      </c>
      <c r="AU10" s="37"/>
      <c r="AV10" s="37"/>
      <c r="AW10" s="37"/>
      <c r="AX10" s="37"/>
      <c r="AY10" s="37"/>
      <c r="AZ10" s="37"/>
      <c r="BA10" s="37"/>
      <c r="BB10" s="37">
        <f>データ!X6</f>
        <v>3523.83</v>
      </c>
      <c r="BC10" s="37"/>
      <c r="BD10" s="37"/>
      <c r="BE10" s="37"/>
      <c r="BF10" s="37"/>
      <c r="BG10" s="37"/>
      <c r="BH10" s="37"/>
      <c r="BI10" s="37"/>
      <c r="BJ10" s="2"/>
      <c r="BK10" s="2"/>
      <c r="BL10" s="46" t="s">
        <v>37</v>
      </c>
      <c r="BM10" s="47"/>
      <c r="BN10" s="48" t="s">
        <v>15</v>
      </c>
      <c r="BO10" s="48"/>
      <c r="BP10" s="48"/>
      <c r="BQ10" s="48"/>
      <c r="BR10" s="48"/>
      <c r="BS10" s="48"/>
      <c r="BT10" s="48"/>
      <c r="BU10" s="48"/>
      <c r="BV10" s="48"/>
      <c r="BW10" s="48"/>
      <c r="BX10" s="48"/>
      <c r="BY10" s="4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38</v>
      </c>
      <c r="BM11" s="52"/>
      <c r="BN11" s="52"/>
      <c r="BO11" s="52"/>
      <c r="BP11" s="52"/>
      <c r="BQ11" s="52"/>
      <c r="BR11" s="52"/>
      <c r="BS11" s="52"/>
      <c r="BT11" s="52"/>
      <c r="BU11" s="52"/>
      <c r="BV11" s="52"/>
      <c r="BW11" s="52"/>
      <c r="BX11" s="52"/>
      <c r="BY11" s="52"/>
      <c r="BZ11" s="5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5">
      <c r="A14" s="2"/>
      <c r="B14" s="54"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39</v>
      </c>
      <c r="BM14" s="61"/>
      <c r="BN14" s="61"/>
      <c r="BO14" s="61"/>
      <c r="BP14" s="61"/>
      <c r="BQ14" s="61"/>
      <c r="BR14" s="61"/>
      <c r="BS14" s="61"/>
      <c r="BT14" s="61"/>
      <c r="BU14" s="61"/>
      <c r="BV14" s="61"/>
      <c r="BW14" s="61"/>
      <c r="BX14" s="61"/>
      <c r="BY14" s="61"/>
      <c r="BZ14" s="62"/>
    </row>
    <row r="15" spans="1:78" ht="13.5" customHeight="1" x14ac:dyDescent="0.2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41</v>
      </c>
      <c r="BM45" s="61"/>
      <c r="BN45" s="61"/>
      <c r="BO45" s="61"/>
      <c r="BP45" s="61"/>
      <c r="BQ45" s="61"/>
      <c r="BR45" s="61"/>
      <c r="BS45" s="61"/>
      <c r="BT45" s="61"/>
      <c r="BU45" s="61"/>
      <c r="BV45" s="61"/>
      <c r="BW45" s="61"/>
      <c r="BX45" s="61"/>
      <c r="BY45" s="61"/>
      <c r="BZ45" s="62"/>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112</v>
      </c>
      <c r="BM47" s="67"/>
      <c r="BN47" s="67"/>
      <c r="BO47" s="67"/>
      <c r="BP47" s="67"/>
      <c r="BQ47" s="67"/>
      <c r="BR47" s="67"/>
      <c r="BS47" s="67"/>
      <c r="BT47" s="67"/>
      <c r="BU47" s="67"/>
      <c r="BV47" s="67"/>
      <c r="BW47" s="67"/>
      <c r="BX47" s="67"/>
      <c r="BY47" s="67"/>
      <c r="BZ47" s="68"/>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5">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7</v>
      </c>
      <c r="BM64" s="61"/>
      <c r="BN64" s="61"/>
      <c r="BO64" s="61"/>
      <c r="BP64" s="61"/>
      <c r="BQ64" s="61"/>
      <c r="BR64" s="61"/>
      <c r="BS64" s="61"/>
      <c r="BT64" s="61"/>
      <c r="BU64" s="61"/>
      <c r="BV64" s="61"/>
      <c r="BW64" s="61"/>
      <c r="BX64" s="61"/>
      <c r="BY64" s="61"/>
      <c r="BZ64" s="62"/>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67"/>
      <c r="BN66" s="67"/>
      <c r="BO66" s="67"/>
      <c r="BP66" s="67"/>
      <c r="BQ66" s="67"/>
      <c r="BR66" s="67"/>
      <c r="BS66" s="67"/>
      <c r="BT66" s="67"/>
      <c r="BU66" s="67"/>
      <c r="BV66" s="67"/>
      <c r="BW66" s="67"/>
      <c r="BX66" s="67"/>
      <c r="BY66" s="67"/>
      <c r="BZ66" s="68"/>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5">
      <c r="C83" s="50" t="s">
        <v>42</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5">
      <c r="B84" s="6" t="s">
        <v>43</v>
      </c>
      <c r="C84" s="6"/>
      <c r="D84" s="6"/>
      <c r="E84" s="6" t="s">
        <v>45</v>
      </c>
      <c r="F84" s="6" t="s">
        <v>46</v>
      </c>
      <c r="G84" s="6" t="s">
        <v>47</v>
      </c>
      <c r="H84" s="6" t="s">
        <v>40</v>
      </c>
      <c r="I84" s="6" t="s">
        <v>8</v>
      </c>
      <c r="J84" s="6" t="s">
        <v>48</v>
      </c>
      <c r="K84" s="6" t="s">
        <v>49</v>
      </c>
      <c r="L84" s="6" t="s">
        <v>31</v>
      </c>
      <c r="M84" s="6" t="s">
        <v>35</v>
      </c>
      <c r="N84" s="6" t="s">
        <v>51</v>
      </c>
      <c r="O84" s="6" t="s">
        <v>53</v>
      </c>
    </row>
    <row r="85" spans="1:78" hidden="1" x14ac:dyDescent="0.25">
      <c r="B85" s="6"/>
      <c r="C85" s="6"/>
      <c r="D85" s="6"/>
      <c r="E85" s="6" t="str">
        <f>データ!AI6</f>
        <v>【106.11】</v>
      </c>
      <c r="F85" s="6" t="str">
        <f>データ!AT6</f>
        <v>【3.15】</v>
      </c>
      <c r="G85" s="6" t="str">
        <f>データ!BE6</f>
        <v>【73.44】</v>
      </c>
      <c r="H85" s="6" t="str">
        <f>データ!BP6</f>
        <v>【652.82】</v>
      </c>
      <c r="I85" s="6" t="str">
        <f>データ!CA6</f>
        <v>【97.61】</v>
      </c>
      <c r="J85" s="6" t="str">
        <f>データ!CL6</f>
        <v>【138.29】</v>
      </c>
      <c r="K85" s="6" t="str">
        <f>データ!CW6</f>
        <v>【59.10】</v>
      </c>
      <c r="L85" s="6" t="str">
        <f>データ!DH6</f>
        <v>【95.82】</v>
      </c>
      <c r="M85" s="6" t="str">
        <f>データ!DS6</f>
        <v>【39.74】</v>
      </c>
      <c r="N85" s="6" t="str">
        <f>データ!ED6</f>
        <v>【7.62】</v>
      </c>
      <c r="O85" s="6" t="str">
        <f>データ!EO6</f>
        <v>【0.23】</v>
      </c>
    </row>
  </sheetData>
  <sheetProtection algorithmName="SHA-512" hashValue="KSIvX+NR+/owoD+Pneg2y2PpcxH4/NrYSlZb314bBcvi2LHvn8cJ6AUSzRsLPPtsyLRuZ9z7U4qsb2+Ln+lD6w==" saltValue="PvFUpvu1YL8bsxMLueX/Z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5">
      <c r="A3" s="14" t="s">
        <v>18</v>
      </c>
      <c r="B3" s="16" t="s">
        <v>30</v>
      </c>
      <c r="C3" s="16" t="s">
        <v>57</v>
      </c>
      <c r="D3" s="16" t="s">
        <v>58</v>
      </c>
      <c r="E3" s="16" t="s">
        <v>3</v>
      </c>
      <c r="F3" s="16" t="s">
        <v>2</v>
      </c>
      <c r="G3" s="16" t="s">
        <v>23</v>
      </c>
      <c r="H3" s="74" t="s">
        <v>59</v>
      </c>
      <c r="I3" s="75"/>
      <c r="J3" s="75"/>
      <c r="K3" s="75"/>
      <c r="L3" s="75"/>
      <c r="M3" s="75"/>
      <c r="N3" s="75"/>
      <c r="O3" s="75"/>
      <c r="P3" s="75"/>
      <c r="Q3" s="75"/>
      <c r="R3" s="75"/>
      <c r="S3" s="75"/>
      <c r="T3" s="75"/>
      <c r="U3" s="75"/>
      <c r="V3" s="75"/>
      <c r="W3" s="75"/>
      <c r="X3" s="76"/>
      <c r="Y3" s="72" t="s">
        <v>52</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10</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5">
      <c r="A4" s="14" t="s">
        <v>60</v>
      </c>
      <c r="B4" s="17"/>
      <c r="C4" s="17"/>
      <c r="D4" s="17"/>
      <c r="E4" s="17"/>
      <c r="F4" s="17"/>
      <c r="G4" s="17"/>
      <c r="H4" s="77"/>
      <c r="I4" s="78"/>
      <c r="J4" s="78"/>
      <c r="K4" s="78"/>
      <c r="L4" s="78"/>
      <c r="M4" s="78"/>
      <c r="N4" s="78"/>
      <c r="O4" s="78"/>
      <c r="P4" s="78"/>
      <c r="Q4" s="78"/>
      <c r="R4" s="78"/>
      <c r="S4" s="78"/>
      <c r="T4" s="78"/>
      <c r="U4" s="78"/>
      <c r="V4" s="78"/>
      <c r="W4" s="78"/>
      <c r="X4" s="79"/>
      <c r="Y4" s="73" t="s">
        <v>50</v>
      </c>
      <c r="Z4" s="73"/>
      <c r="AA4" s="73"/>
      <c r="AB4" s="73"/>
      <c r="AC4" s="73"/>
      <c r="AD4" s="73"/>
      <c r="AE4" s="73"/>
      <c r="AF4" s="73"/>
      <c r="AG4" s="73"/>
      <c r="AH4" s="73"/>
      <c r="AI4" s="73"/>
      <c r="AJ4" s="73" t="s">
        <v>44</v>
      </c>
      <c r="AK4" s="73"/>
      <c r="AL4" s="73"/>
      <c r="AM4" s="73"/>
      <c r="AN4" s="73"/>
      <c r="AO4" s="73"/>
      <c r="AP4" s="73"/>
      <c r="AQ4" s="73"/>
      <c r="AR4" s="73"/>
      <c r="AS4" s="73"/>
      <c r="AT4" s="73"/>
      <c r="AU4" s="73" t="s">
        <v>26</v>
      </c>
      <c r="AV4" s="73"/>
      <c r="AW4" s="73"/>
      <c r="AX4" s="73"/>
      <c r="AY4" s="73"/>
      <c r="AZ4" s="73"/>
      <c r="BA4" s="73"/>
      <c r="BB4" s="73"/>
      <c r="BC4" s="73"/>
      <c r="BD4" s="73"/>
      <c r="BE4" s="73"/>
      <c r="BF4" s="73" t="s">
        <v>62</v>
      </c>
      <c r="BG4" s="73"/>
      <c r="BH4" s="73"/>
      <c r="BI4" s="73"/>
      <c r="BJ4" s="73"/>
      <c r="BK4" s="73"/>
      <c r="BL4" s="73"/>
      <c r="BM4" s="73"/>
      <c r="BN4" s="73"/>
      <c r="BO4" s="73"/>
      <c r="BP4" s="73"/>
      <c r="BQ4" s="73" t="s">
        <v>13</v>
      </c>
      <c r="BR4" s="73"/>
      <c r="BS4" s="73"/>
      <c r="BT4" s="73"/>
      <c r="BU4" s="73"/>
      <c r="BV4" s="73"/>
      <c r="BW4" s="73"/>
      <c r="BX4" s="73"/>
      <c r="BY4" s="73"/>
      <c r="BZ4" s="73"/>
      <c r="CA4" s="73"/>
      <c r="CB4" s="73" t="s">
        <v>61</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25">
      <c r="A5" s="14" t="s">
        <v>69</v>
      </c>
      <c r="B5" s="18"/>
      <c r="C5" s="18"/>
      <c r="D5" s="18"/>
      <c r="E5" s="18"/>
      <c r="F5" s="18"/>
      <c r="G5" s="18"/>
      <c r="H5" s="23" t="s">
        <v>56</v>
      </c>
      <c r="I5" s="23" t="s">
        <v>70</v>
      </c>
      <c r="J5" s="23" t="s">
        <v>71</v>
      </c>
      <c r="K5" s="23" t="s">
        <v>72</v>
      </c>
      <c r="L5" s="23" t="s">
        <v>73</v>
      </c>
      <c r="M5" s="23" t="s">
        <v>4</v>
      </c>
      <c r="N5" s="23" t="s">
        <v>74</v>
      </c>
      <c r="O5" s="23" t="s">
        <v>75</v>
      </c>
      <c r="P5" s="23" t="s">
        <v>76</v>
      </c>
      <c r="Q5" s="23" t="s">
        <v>77</v>
      </c>
      <c r="R5" s="23" t="s">
        <v>78</v>
      </c>
      <c r="S5" s="23" t="s">
        <v>79</v>
      </c>
      <c r="T5" s="23" t="s">
        <v>80</v>
      </c>
      <c r="U5" s="23" t="s">
        <v>63</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43</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8" s="13" customFormat="1" x14ac:dyDescent="0.25">
      <c r="A6" s="14" t="s">
        <v>95</v>
      </c>
      <c r="B6" s="19">
        <f t="shared" ref="B6:X6" si="1">B7</f>
        <v>2022</v>
      </c>
      <c r="C6" s="19">
        <f t="shared" si="1"/>
        <v>232211</v>
      </c>
      <c r="D6" s="19">
        <f t="shared" si="1"/>
        <v>46</v>
      </c>
      <c r="E6" s="19">
        <f t="shared" si="1"/>
        <v>17</v>
      </c>
      <c r="F6" s="19">
        <f t="shared" si="1"/>
        <v>1</v>
      </c>
      <c r="G6" s="19">
        <f t="shared" si="1"/>
        <v>0</v>
      </c>
      <c r="H6" s="19" t="str">
        <f t="shared" si="1"/>
        <v>愛知県　新城市</v>
      </c>
      <c r="I6" s="19" t="str">
        <f t="shared" si="1"/>
        <v>法適用</v>
      </c>
      <c r="J6" s="19" t="str">
        <f t="shared" si="1"/>
        <v>下水道事業</v>
      </c>
      <c r="K6" s="19" t="str">
        <f t="shared" si="1"/>
        <v>公共下水道</v>
      </c>
      <c r="L6" s="19" t="str">
        <f t="shared" si="1"/>
        <v>Cc1</v>
      </c>
      <c r="M6" s="19" t="str">
        <f t="shared" si="1"/>
        <v>非設置</v>
      </c>
      <c r="N6" s="24" t="str">
        <f t="shared" si="1"/>
        <v>-</v>
      </c>
      <c r="O6" s="24">
        <f t="shared" si="1"/>
        <v>56.67</v>
      </c>
      <c r="P6" s="24">
        <f t="shared" si="1"/>
        <v>38.11</v>
      </c>
      <c r="Q6" s="24">
        <f t="shared" si="1"/>
        <v>93.83</v>
      </c>
      <c r="R6" s="24">
        <f t="shared" si="1"/>
        <v>2860</v>
      </c>
      <c r="S6" s="24">
        <f t="shared" si="1"/>
        <v>43812</v>
      </c>
      <c r="T6" s="24">
        <f t="shared" si="1"/>
        <v>499.23</v>
      </c>
      <c r="U6" s="24">
        <f t="shared" si="1"/>
        <v>87.76</v>
      </c>
      <c r="V6" s="24">
        <f t="shared" si="1"/>
        <v>16562</v>
      </c>
      <c r="W6" s="24">
        <f t="shared" si="1"/>
        <v>4.7</v>
      </c>
      <c r="X6" s="24">
        <f t="shared" si="1"/>
        <v>3523.83</v>
      </c>
      <c r="Y6" s="28">
        <f t="shared" ref="Y6:AH6" si="2">IF(Y7="",NA(),Y7)</f>
        <v>97.4</v>
      </c>
      <c r="Z6" s="28">
        <f t="shared" si="2"/>
        <v>109.56</v>
      </c>
      <c r="AA6" s="28">
        <f t="shared" si="2"/>
        <v>115.2</v>
      </c>
      <c r="AB6" s="28">
        <f t="shared" si="2"/>
        <v>119.05</v>
      </c>
      <c r="AC6" s="28">
        <f t="shared" si="2"/>
        <v>120.27</v>
      </c>
      <c r="AD6" s="28">
        <f t="shared" si="2"/>
        <v>104.14</v>
      </c>
      <c r="AE6" s="28">
        <f t="shared" si="2"/>
        <v>106.81</v>
      </c>
      <c r="AF6" s="28">
        <f t="shared" si="2"/>
        <v>106.5</v>
      </c>
      <c r="AG6" s="28">
        <f t="shared" si="2"/>
        <v>106.22</v>
      </c>
      <c r="AH6" s="28">
        <f t="shared" si="2"/>
        <v>107.01</v>
      </c>
      <c r="AI6" s="24" t="str">
        <f>IF(AI7="","",IF(AI7="-","【-】","【"&amp;SUBSTITUTE(TEXT(AI7,"#,##0.00"),"-","△")&amp;"】"))</f>
        <v>【106.11】</v>
      </c>
      <c r="AJ6" s="28">
        <f t="shared" ref="AJ6:AS6" si="3">IF(AJ7="",NA(),AJ7)</f>
        <v>27.66</v>
      </c>
      <c r="AK6" s="28">
        <f t="shared" si="3"/>
        <v>4.7699999999999996</v>
      </c>
      <c r="AL6" s="24">
        <f t="shared" si="3"/>
        <v>0</v>
      </c>
      <c r="AM6" s="24">
        <f t="shared" si="3"/>
        <v>0</v>
      </c>
      <c r="AN6" s="24">
        <f t="shared" si="3"/>
        <v>0</v>
      </c>
      <c r="AO6" s="28">
        <f t="shared" si="3"/>
        <v>73.180000000000007</v>
      </c>
      <c r="AP6" s="28">
        <f t="shared" si="3"/>
        <v>34.4</v>
      </c>
      <c r="AQ6" s="28">
        <f t="shared" si="3"/>
        <v>18.36</v>
      </c>
      <c r="AR6" s="28">
        <f t="shared" si="3"/>
        <v>18.010000000000002</v>
      </c>
      <c r="AS6" s="28">
        <f t="shared" si="3"/>
        <v>23.86</v>
      </c>
      <c r="AT6" s="24" t="str">
        <f>IF(AT7="","",IF(AT7="-","【-】","【"&amp;SUBSTITUTE(TEXT(AT7,"#,##0.00"),"-","△")&amp;"】"))</f>
        <v>【3.15】</v>
      </c>
      <c r="AU6" s="28">
        <f t="shared" ref="AU6:BD6" si="4">IF(AU7="",NA(),AU7)</f>
        <v>39.909999999999997</v>
      </c>
      <c r="AV6" s="28">
        <f t="shared" si="4"/>
        <v>52.9</v>
      </c>
      <c r="AW6" s="28">
        <f t="shared" si="4"/>
        <v>68.78</v>
      </c>
      <c r="AX6" s="28">
        <f t="shared" si="4"/>
        <v>89.21</v>
      </c>
      <c r="AY6" s="28">
        <f t="shared" si="4"/>
        <v>97.71</v>
      </c>
      <c r="AZ6" s="28">
        <f t="shared" si="4"/>
        <v>52.32</v>
      </c>
      <c r="BA6" s="28">
        <f t="shared" si="4"/>
        <v>68.17</v>
      </c>
      <c r="BB6" s="28">
        <f t="shared" si="4"/>
        <v>55.6</v>
      </c>
      <c r="BC6" s="28">
        <f t="shared" si="4"/>
        <v>59.4</v>
      </c>
      <c r="BD6" s="28">
        <f t="shared" si="4"/>
        <v>68.27</v>
      </c>
      <c r="BE6" s="24" t="str">
        <f>IF(BE7="","",IF(BE7="-","【-】","【"&amp;SUBSTITUTE(TEXT(BE7,"#,##0.00"),"-","△")&amp;"】"))</f>
        <v>【73.44】</v>
      </c>
      <c r="BF6" s="28">
        <f t="shared" ref="BF6:BO6" si="5">IF(BF7="",NA(),BF7)</f>
        <v>1993.31</v>
      </c>
      <c r="BG6" s="28">
        <f t="shared" si="5"/>
        <v>1525.52</v>
      </c>
      <c r="BH6" s="28">
        <f t="shared" si="5"/>
        <v>1373.94</v>
      </c>
      <c r="BI6" s="28">
        <f t="shared" si="5"/>
        <v>1272.6300000000001</v>
      </c>
      <c r="BJ6" s="28">
        <f t="shared" si="5"/>
        <v>1230.98</v>
      </c>
      <c r="BK6" s="28">
        <f t="shared" si="5"/>
        <v>958.81</v>
      </c>
      <c r="BL6" s="28">
        <f t="shared" si="5"/>
        <v>789.44</v>
      </c>
      <c r="BM6" s="28">
        <f t="shared" si="5"/>
        <v>789.08</v>
      </c>
      <c r="BN6" s="28">
        <f t="shared" si="5"/>
        <v>747.84</v>
      </c>
      <c r="BO6" s="28">
        <f t="shared" si="5"/>
        <v>804.98</v>
      </c>
      <c r="BP6" s="24" t="str">
        <f>IF(BP7="","",IF(BP7="-","【-】","【"&amp;SUBSTITUTE(TEXT(BP7,"#,##0.00"),"-","△")&amp;"】"))</f>
        <v>【652.82】</v>
      </c>
      <c r="BQ6" s="28">
        <f t="shared" ref="BQ6:BZ6" si="6">IF(BQ7="",NA(),BQ7)</f>
        <v>93.15</v>
      </c>
      <c r="BR6" s="28">
        <f t="shared" si="6"/>
        <v>100</v>
      </c>
      <c r="BS6" s="28">
        <f t="shared" si="6"/>
        <v>99.36</v>
      </c>
      <c r="BT6" s="28">
        <f t="shared" si="6"/>
        <v>99.39</v>
      </c>
      <c r="BU6" s="28">
        <f t="shared" si="6"/>
        <v>99.38</v>
      </c>
      <c r="BV6" s="28">
        <f t="shared" si="6"/>
        <v>82.88</v>
      </c>
      <c r="BW6" s="28">
        <f t="shared" si="6"/>
        <v>87.29</v>
      </c>
      <c r="BX6" s="28">
        <f t="shared" si="6"/>
        <v>88.25</v>
      </c>
      <c r="BY6" s="28">
        <f t="shared" si="6"/>
        <v>90.17</v>
      </c>
      <c r="BZ6" s="28">
        <f t="shared" si="6"/>
        <v>88.71</v>
      </c>
      <c r="CA6" s="24" t="str">
        <f>IF(CA7="","",IF(CA7="-","【-】","【"&amp;SUBSTITUTE(TEXT(CA7,"#,##0.00"),"-","△")&amp;"】"))</f>
        <v>【97.61】</v>
      </c>
      <c r="CB6" s="28">
        <f t="shared" ref="CB6:CK6" si="7">IF(CB7="",NA(),CB7)</f>
        <v>154</v>
      </c>
      <c r="CC6" s="28">
        <f t="shared" si="7"/>
        <v>157.13</v>
      </c>
      <c r="CD6" s="28">
        <f t="shared" si="7"/>
        <v>168.35</v>
      </c>
      <c r="CE6" s="28">
        <f t="shared" si="7"/>
        <v>172.22</v>
      </c>
      <c r="CF6" s="28">
        <f t="shared" si="7"/>
        <v>171.39</v>
      </c>
      <c r="CG6" s="28">
        <f t="shared" si="7"/>
        <v>190.99</v>
      </c>
      <c r="CH6" s="28">
        <f t="shared" si="7"/>
        <v>176.67</v>
      </c>
      <c r="CI6" s="28">
        <f t="shared" si="7"/>
        <v>176.37</v>
      </c>
      <c r="CJ6" s="28">
        <f t="shared" si="7"/>
        <v>173.17</v>
      </c>
      <c r="CK6" s="28">
        <f t="shared" si="7"/>
        <v>174.8</v>
      </c>
      <c r="CL6" s="24" t="str">
        <f>IF(CL7="","",IF(CL7="-","【-】","【"&amp;SUBSTITUTE(TEXT(CL7,"#,##0.00"),"-","△")&amp;"】"))</f>
        <v>【138.29】</v>
      </c>
      <c r="CM6" s="28" t="str">
        <f t="shared" ref="CM6:CV6" si="8">IF(CM7="",NA(),CM7)</f>
        <v>-</v>
      </c>
      <c r="CN6" s="28" t="str">
        <f t="shared" si="8"/>
        <v>-</v>
      </c>
      <c r="CO6" s="28" t="str">
        <f t="shared" si="8"/>
        <v>-</v>
      </c>
      <c r="CP6" s="28" t="str">
        <f t="shared" si="8"/>
        <v>-</v>
      </c>
      <c r="CQ6" s="28" t="str">
        <f t="shared" si="8"/>
        <v>-</v>
      </c>
      <c r="CR6" s="28">
        <f t="shared" si="8"/>
        <v>52.58</v>
      </c>
      <c r="CS6" s="28">
        <f t="shared" si="8"/>
        <v>57.42</v>
      </c>
      <c r="CT6" s="28">
        <f t="shared" si="8"/>
        <v>56.72</v>
      </c>
      <c r="CU6" s="28">
        <f t="shared" si="8"/>
        <v>56.43</v>
      </c>
      <c r="CV6" s="28">
        <f t="shared" si="8"/>
        <v>55.82</v>
      </c>
      <c r="CW6" s="24" t="str">
        <f>IF(CW7="","",IF(CW7="-","【-】","【"&amp;SUBSTITUTE(TEXT(CW7,"#,##0.00"),"-","△")&amp;"】"))</f>
        <v>【59.10】</v>
      </c>
      <c r="CX6" s="28">
        <f t="shared" ref="CX6:DG6" si="9">IF(CX7="",NA(),CX7)</f>
        <v>86.3</v>
      </c>
      <c r="CY6" s="28">
        <f t="shared" si="9"/>
        <v>85.35</v>
      </c>
      <c r="CZ6" s="28">
        <f t="shared" si="9"/>
        <v>87.05</v>
      </c>
      <c r="DA6" s="28">
        <f t="shared" si="9"/>
        <v>90.53</v>
      </c>
      <c r="DB6" s="28">
        <f t="shared" si="9"/>
        <v>91.12</v>
      </c>
      <c r="DC6" s="28">
        <f t="shared" si="9"/>
        <v>83.02</v>
      </c>
      <c r="DD6" s="28">
        <f t="shared" si="9"/>
        <v>90.42</v>
      </c>
      <c r="DE6" s="28">
        <f t="shared" si="9"/>
        <v>90.72</v>
      </c>
      <c r="DF6" s="28">
        <f t="shared" si="9"/>
        <v>91.07</v>
      </c>
      <c r="DG6" s="28">
        <f t="shared" si="9"/>
        <v>90.67</v>
      </c>
      <c r="DH6" s="24" t="str">
        <f>IF(DH7="","",IF(DH7="-","【-】","【"&amp;SUBSTITUTE(TEXT(DH7,"#,##0.00"),"-","△")&amp;"】"))</f>
        <v>【95.82】</v>
      </c>
      <c r="DI6" s="28">
        <f t="shared" ref="DI6:DR6" si="10">IF(DI7="",NA(),DI7)</f>
        <v>8.73</v>
      </c>
      <c r="DJ6" s="28">
        <f t="shared" si="10"/>
        <v>11.37</v>
      </c>
      <c r="DK6" s="28">
        <f t="shared" si="10"/>
        <v>13.84</v>
      </c>
      <c r="DL6" s="28">
        <f t="shared" si="10"/>
        <v>16.399999999999999</v>
      </c>
      <c r="DM6" s="28">
        <f t="shared" si="10"/>
        <v>18.62</v>
      </c>
      <c r="DN6" s="28">
        <f t="shared" si="10"/>
        <v>15.95</v>
      </c>
      <c r="DO6" s="28">
        <f t="shared" si="10"/>
        <v>29.23</v>
      </c>
      <c r="DP6" s="28">
        <f t="shared" si="10"/>
        <v>20.78</v>
      </c>
      <c r="DQ6" s="28">
        <f t="shared" si="10"/>
        <v>23.54</v>
      </c>
      <c r="DR6" s="28">
        <f t="shared" si="10"/>
        <v>25.86</v>
      </c>
      <c r="DS6" s="24" t="str">
        <f>IF(DS7="","",IF(DS7="-","【-】","【"&amp;SUBSTITUTE(TEXT(DS7,"#,##0.00"),"-","△")&amp;"】"))</f>
        <v>【39.74】</v>
      </c>
      <c r="DT6" s="24">
        <f t="shared" ref="DT6:EC6" si="11">IF(DT7="",NA(),DT7)</f>
        <v>0</v>
      </c>
      <c r="DU6" s="24">
        <f t="shared" si="11"/>
        <v>0</v>
      </c>
      <c r="DV6" s="24">
        <f t="shared" si="11"/>
        <v>0</v>
      </c>
      <c r="DW6" s="24">
        <f t="shared" si="11"/>
        <v>0</v>
      </c>
      <c r="DX6" s="24">
        <f t="shared" si="11"/>
        <v>0</v>
      </c>
      <c r="DY6" s="24">
        <f t="shared" si="11"/>
        <v>0</v>
      </c>
      <c r="DZ6" s="28">
        <f t="shared" si="11"/>
        <v>1.37</v>
      </c>
      <c r="EA6" s="28">
        <f t="shared" si="11"/>
        <v>1.34</v>
      </c>
      <c r="EB6" s="28">
        <f t="shared" si="11"/>
        <v>1.5</v>
      </c>
      <c r="EC6" s="28">
        <f t="shared" si="11"/>
        <v>1.4</v>
      </c>
      <c r="ED6" s="24" t="str">
        <f>IF(ED7="","",IF(ED7="-","【-】","【"&amp;SUBSTITUTE(TEXT(ED7,"#,##0.00"),"-","△")&amp;"】"))</f>
        <v>【7.62】</v>
      </c>
      <c r="EE6" s="24">
        <f t="shared" ref="EE6:EN6" si="12">IF(EE7="",NA(),EE7)</f>
        <v>0</v>
      </c>
      <c r="EF6" s="24">
        <f t="shared" si="12"/>
        <v>0</v>
      </c>
      <c r="EG6" s="24">
        <f t="shared" si="12"/>
        <v>0</v>
      </c>
      <c r="EH6" s="24">
        <f t="shared" si="12"/>
        <v>0</v>
      </c>
      <c r="EI6" s="24">
        <f t="shared" si="12"/>
        <v>0</v>
      </c>
      <c r="EJ6" s="28">
        <f t="shared" si="12"/>
        <v>0.13</v>
      </c>
      <c r="EK6" s="28">
        <f t="shared" si="12"/>
        <v>0.17</v>
      </c>
      <c r="EL6" s="28">
        <f t="shared" si="12"/>
        <v>0.15</v>
      </c>
      <c r="EM6" s="28">
        <f t="shared" si="12"/>
        <v>0.15</v>
      </c>
      <c r="EN6" s="28">
        <f t="shared" si="12"/>
        <v>0.12</v>
      </c>
      <c r="EO6" s="24" t="str">
        <f>IF(EO7="","",IF(EO7="-","【-】","【"&amp;SUBSTITUTE(TEXT(EO7,"#,##0.00"),"-","△")&amp;"】"))</f>
        <v>【0.23】</v>
      </c>
    </row>
    <row r="7" spans="1:148" s="13" customFormat="1" x14ac:dyDescent="0.25">
      <c r="A7" s="14"/>
      <c r="B7" s="20">
        <v>2022</v>
      </c>
      <c r="C7" s="20">
        <v>232211</v>
      </c>
      <c r="D7" s="20">
        <v>46</v>
      </c>
      <c r="E7" s="20">
        <v>17</v>
      </c>
      <c r="F7" s="20">
        <v>1</v>
      </c>
      <c r="G7" s="20">
        <v>0</v>
      </c>
      <c r="H7" s="20" t="s">
        <v>32</v>
      </c>
      <c r="I7" s="20" t="s">
        <v>96</v>
      </c>
      <c r="J7" s="20" t="s">
        <v>97</v>
      </c>
      <c r="K7" s="20" t="s">
        <v>98</v>
      </c>
      <c r="L7" s="20" t="s">
        <v>99</v>
      </c>
      <c r="M7" s="20" t="s">
        <v>100</v>
      </c>
      <c r="N7" s="25" t="s">
        <v>101</v>
      </c>
      <c r="O7" s="25">
        <v>56.67</v>
      </c>
      <c r="P7" s="25">
        <v>38.11</v>
      </c>
      <c r="Q7" s="25">
        <v>93.83</v>
      </c>
      <c r="R7" s="25">
        <v>2860</v>
      </c>
      <c r="S7" s="25">
        <v>43812</v>
      </c>
      <c r="T7" s="25">
        <v>499.23</v>
      </c>
      <c r="U7" s="25">
        <v>87.76</v>
      </c>
      <c r="V7" s="25">
        <v>16562</v>
      </c>
      <c r="W7" s="25">
        <v>4.7</v>
      </c>
      <c r="X7" s="25">
        <v>3523.83</v>
      </c>
      <c r="Y7" s="25">
        <v>97.4</v>
      </c>
      <c r="Z7" s="25">
        <v>109.56</v>
      </c>
      <c r="AA7" s="25">
        <v>115.2</v>
      </c>
      <c r="AB7" s="25">
        <v>119.05</v>
      </c>
      <c r="AC7" s="25">
        <v>120.27</v>
      </c>
      <c r="AD7" s="25">
        <v>104.14</v>
      </c>
      <c r="AE7" s="25">
        <v>106.81</v>
      </c>
      <c r="AF7" s="25">
        <v>106.5</v>
      </c>
      <c r="AG7" s="25">
        <v>106.22</v>
      </c>
      <c r="AH7" s="25">
        <v>107.01</v>
      </c>
      <c r="AI7" s="25">
        <v>106.11</v>
      </c>
      <c r="AJ7" s="25">
        <v>27.66</v>
      </c>
      <c r="AK7" s="25">
        <v>4.7699999999999996</v>
      </c>
      <c r="AL7" s="25">
        <v>0</v>
      </c>
      <c r="AM7" s="25">
        <v>0</v>
      </c>
      <c r="AN7" s="25">
        <v>0</v>
      </c>
      <c r="AO7" s="25">
        <v>73.180000000000007</v>
      </c>
      <c r="AP7" s="25">
        <v>34.4</v>
      </c>
      <c r="AQ7" s="25">
        <v>18.36</v>
      </c>
      <c r="AR7" s="25">
        <v>18.010000000000002</v>
      </c>
      <c r="AS7" s="25">
        <v>23.86</v>
      </c>
      <c r="AT7" s="25">
        <v>3.15</v>
      </c>
      <c r="AU7" s="25">
        <v>39.909999999999997</v>
      </c>
      <c r="AV7" s="25">
        <v>52.9</v>
      </c>
      <c r="AW7" s="25">
        <v>68.78</v>
      </c>
      <c r="AX7" s="25">
        <v>89.21</v>
      </c>
      <c r="AY7" s="25">
        <v>97.71</v>
      </c>
      <c r="AZ7" s="25">
        <v>52.32</v>
      </c>
      <c r="BA7" s="25">
        <v>68.17</v>
      </c>
      <c r="BB7" s="25">
        <v>55.6</v>
      </c>
      <c r="BC7" s="25">
        <v>59.4</v>
      </c>
      <c r="BD7" s="25">
        <v>68.27</v>
      </c>
      <c r="BE7" s="25">
        <v>73.44</v>
      </c>
      <c r="BF7" s="25">
        <v>1993.31</v>
      </c>
      <c r="BG7" s="25">
        <v>1525.52</v>
      </c>
      <c r="BH7" s="25">
        <v>1373.94</v>
      </c>
      <c r="BI7" s="25">
        <v>1272.6300000000001</v>
      </c>
      <c r="BJ7" s="25">
        <v>1230.98</v>
      </c>
      <c r="BK7" s="25">
        <v>958.81</v>
      </c>
      <c r="BL7" s="25">
        <v>789.44</v>
      </c>
      <c r="BM7" s="25">
        <v>789.08</v>
      </c>
      <c r="BN7" s="25">
        <v>747.84</v>
      </c>
      <c r="BO7" s="25">
        <v>804.98</v>
      </c>
      <c r="BP7" s="25">
        <v>652.82000000000005</v>
      </c>
      <c r="BQ7" s="25">
        <v>93.15</v>
      </c>
      <c r="BR7" s="25">
        <v>100</v>
      </c>
      <c r="BS7" s="25">
        <v>99.36</v>
      </c>
      <c r="BT7" s="25">
        <v>99.39</v>
      </c>
      <c r="BU7" s="25">
        <v>99.38</v>
      </c>
      <c r="BV7" s="25">
        <v>82.88</v>
      </c>
      <c r="BW7" s="25">
        <v>87.29</v>
      </c>
      <c r="BX7" s="25">
        <v>88.25</v>
      </c>
      <c r="BY7" s="25">
        <v>90.17</v>
      </c>
      <c r="BZ7" s="25">
        <v>88.71</v>
      </c>
      <c r="CA7" s="25">
        <v>97.61</v>
      </c>
      <c r="CB7" s="25">
        <v>154</v>
      </c>
      <c r="CC7" s="25">
        <v>157.13</v>
      </c>
      <c r="CD7" s="25">
        <v>168.35</v>
      </c>
      <c r="CE7" s="25">
        <v>172.22</v>
      </c>
      <c r="CF7" s="25">
        <v>171.39</v>
      </c>
      <c r="CG7" s="25">
        <v>190.99</v>
      </c>
      <c r="CH7" s="25">
        <v>176.67</v>
      </c>
      <c r="CI7" s="25">
        <v>176.37</v>
      </c>
      <c r="CJ7" s="25">
        <v>173.17</v>
      </c>
      <c r="CK7" s="25">
        <v>174.8</v>
      </c>
      <c r="CL7" s="25">
        <v>138.29</v>
      </c>
      <c r="CM7" s="25" t="s">
        <v>101</v>
      </c>
      <c r="CN7" s="25" t="s">
        <v>101</v>
      </c>
      <c r="CO7" s="25" t="s">
        <v>101</v>
      </c>
      <c r="CP7" s="25" t="s">
        <v>101</v>
      </c>
      <c r="CQ7" s="25" t="s">
        <v>101</v>
      </c>
      <c r="CR7" s="25">
        <v>52.58</v>
      </c>
      <c r="CS7" s="25">
        <v>57.42</v>
      </c>
      <c r="CT7" s="25">
        <v>56.72</v>
      </c>
      <c r="CU7" s="25">
        <v>56.43</v>
      </c>
      <c r="CV7" s="25">
        <v>55.82</v>
      </c>
      <c r="CW7" s="25">
        <v>59.1</v>
      </c>
      <c r="CX7" s="25">
        <v>86.3</v>
      </c>
      <c r="CY7" s="25">
        <v>85.35</v>
      </c>
      <c r="CZ7" s="25">
        <v>87.05</v>
      </c>
      <c r="DA7" s="25">
        <v>90.53</v>
      </c>
      <c r="DB7" s="25">
        <v>91.12</v>
      </c>
      <c r="DC7" s="25">
        <v>83.02</v>
      </c>
      <c r="DD7" s="25">
        <v>90.42</v>
      </c>
      <c r="DE7" s="25">
        <v>90.72</v>
      </c>
      <c r="DF7" s="25">
        <v>91.07</v>
      </c>
      <c r="DG7" s="25">
        <v>90.67</v>
      </c>
      <c r="DH7" s="25">
        <v>95.82</v>
      </c>
      <c r="DI7" s="25">
        <v>8.73</v>
      </c>
      <c r="DJ7" s="25">
        <v>11.37</v>
      </c>
      <c r="DK7" s="25">
        <v>13.84</v>
      </c>
      <c r="DL7" s="25">
        <v>16.399999999999999</v>
      </c>
      <c r="DM7" s="25">
        <v>18.62</v>
      </c>
      <c r="DN7" s="25">
        <v>15.95</v>
      </c>
      <c r="DO7" s="25">
        <v>29.23</v>
      </c>
      <c r="DP7" s="25">
        <v>20.78</v>
      </c>
      <c r="DQ7" s="25">
        <v>23.54</v>
      </c>
      <c r="DR7" s="25">
        <v>25.86</v>
      </c>
      <c r="DS7" s="25">
        <v>39.74</v>
      </c>
      <c r="DT7" s="25">
        <v>0</v>
      </c>
      <c r="DU7" s="25">
        <v>0</v>
      </c>
      <c r="DV7" s="25">
        <v>0</v>
      </c>
      <c r="DW7" s="25">
        <v>0</v>
      </c>
      <c r="DX7" s="25">
        <v>0</v>
      </c>
      <c r="DY7" s="25">
        <v>0</v>
      </c>
      <c r="DZ7" s="25">
        <v>1.37</v>
      </c>
      <c r="EA7" s="25">
        <v>1.34</v>
      </c>
      <c r="EB7" s="25">
        <v>1.5</v>
      </c>
      <c r="EC7" s="25">
        <v>1.4</v>
      </c>
      <c r="ED7" s="25">
        <v>7.62</v>
      </c>
      <c r="EE7" s="25">
        <v>0</v>
      </c>
      <c r="EF7" s="25">
        <v>0</v>
      </c>
      <c r="EG7" s="25">
        <v>0</v>
      </c>
      <c r="EH7" s="25">
        <v>0</v>
      </c>
      <c r="EI7" s="25">
        <v>0</v>
      </c>
      <c r="EJ7" s="25">
        <v>0.13</v>
      </c>
      <c r="EK7" s="25">
        <v>0.17</v>
      </c>
      <c r="EL7" s="25">
        <v>0.15</v>
      </c>
      <c r="EM7" s="25">
        <v>0.15</v>
      </c>
      <c r="EN7" s="25">
        <v>0.12</v>
      </c>
      <c r="EO7" s="25">
        <v>0.23</v>
      </c>
    </row>
    <row r="8" spans="1:148" x14ac:dyDescent="0.2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5">
      <c r="A10" s="15" t="s">
        <v>30</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25">
      <c r="B11">
        <v>4</v>
      </c>
      <c r="C11">
        <v>3</v>
      </c>
      <c r="D11">
        <v>2</v>
      </c>
      <c r="E11">
        <v>1</v>
      </c>
      <c r="F11">
        <v>0</v>
      </c>
      <c r="G11" t="s">
        <v>107</v>
      </c>
    </row>
    <row r="12" spans="1:148" x14ac:dyDescent="0.25">
      <c r="B12">
        <v>1</v>
      </c>
      <c r="C12">
        <v>1</v>
      </c>
      <c r="D12">
        <v>2</v>
      </c>
      <c r="E12">
        <v>3</v>
      </c>
      <c r="F12">
        <v>4</v>
      </c>
      <c r="G12" t="s">
        <v>108</v>
      </c>
    </row>
    <row r="13" spans="1:148" x14ac:dyDescent="0.2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2024-02-22T02:31:21Z</cp:lastPrinted>
  <dcterms:created xsi:type="dcterms:W3CDTF">2023-12-12T00:47:52Z</dcterms:created>
  <dcterms:modified xsi:type="dcterms:W3CDTF">2024-02-22T02:34:20Z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2024-01-19T07:09:21Z</vt:filetime>
  </property>
</Properties>
</file>