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1　新城市\"/>
    </mc:Choice>
  </mc:AlternateContent>
  <xr:revisionPtr revIDLastSave="0" documentId="13_ncr:1_{93AF90D2-6C27-40F6-B004-C03A047F6B11}" xr6:coauthVersionLast="47" xr6:coauthVersionMax="47" xr10:uidLastSave="{00000000-0000-0000-0000-000000000000}"/>
  <workbookProtection workbookAlgorithmName="SHA-512" workbookHashValue="vVqF79vpMI3SM4aF/tt2twfWjzJBC+tzN8DUnMI3gdiau7hm7wYEVT6/zW4jxGfUkNGjzv5tR8ULNFM5TY4HMg==" workbookSaltValue="F7q7efcOhPs2e9N8p92X2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G85" i="4"/>
  <c r="F85" i="4"/>
  <c r="E85" i="4"/>
  <c r="BB10" i="4"/>
  <c r="AT10" i="4"/>
  <c r="I10" i="4"/>
  <c r="BB8" i="4"/>
  <c r="AT8" i="4"/>
  <c r="AL8" i="4"/>
  <c r="AD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<sst xmlns="http://schemas.openxmlformats.org/spreadsheetml/2006/main" count="231" uniqueCount="115">
  <si>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</si>
  <si>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</si>
  <si>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</si>
  <si>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</si>
  <si>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</si>
  <si>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</si>
  <si>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</si>
  <si>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</si>
  <si>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</si>
  <si>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</si>
  <si>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</si>
  <si>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</si>
  <si>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</si>
  <si>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</si>
  <si>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</si>
  <si>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</si>
  <si>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</si>
  <si>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</si>
  <si>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</si>
  <si>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</si>
  <si>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</si>
  <si>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</si>
  <si>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</si>
  <si>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</si>
  <si>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</si>
  <si>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</si>
  <si>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</si>
  <si>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</si>
  <si>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</si>
  <si>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</si>
  <si>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</si>
  <si>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</si>
  <si>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</si>
  <si>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</si>
  <si>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</si>
  <si>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</si>
  <si>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</si>
  <si>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</si>
  <si>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</si>
  <si>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</si>
  <si>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</si>
  <si>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</si>
  <si>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</si>
  <si>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</si>
  <si>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</si>
  <si>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</si>
  <si>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</si>
  <si>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</si>
  <si>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</si>
  <si>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</si>
  <si>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</si>
  <si>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</si>
  <si>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</si>
  <si>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</si>
  <si>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</si>
  <si>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</si>
  <si>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</si>
  <si>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</si>
  <si>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</si>
  <si>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</si>
  <si>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</si>
  <si>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</si>
  <si>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</si>
  <si>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</si>
  <si>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</si>
  <si>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</si>
  <si>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</si>
  <si>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</si>
  <si>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</si>
  <si>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</si>
  <si>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</si>
  <si>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</si>
  <si>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</si>
  <si>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</si>
  <si>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</si>
  <si>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</si>
  <si>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</si>
  <si>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</si>
  <si>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</si>
  <si>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</si>
  <si>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</si>
  <si>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</si>
  <si>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</si>
  <si>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</si>
  <si>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</si>
  <si>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</si>
  <si>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</si>
  <si>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</si>
  <si>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</si>
  <si>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</si>
  <si>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</si>
  <si>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</si>
  <si>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</si>
  <si>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</si>
  <si>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</si>
  <si>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</si>
  <si>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</si>
  <si>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</si>
  <si>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</si>
  <si>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</si>
  <si>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</si>
  <si>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</si>
  <si>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</si>
  <si>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</si>
  <si>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</si>
  <si>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</si>
  <si>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</si>
  <si>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</si>
  <si>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</si>
  <si>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</si>
  <si>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</si>
  <si>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</si>
  <si>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1" eb="112">
      <t>カンガ</t>
    </rPh>
    <phoneticPr fontId="1"/>
  </si>
  <si>
    <t>①経常収支比率は100％を上回っているが⑤経費回収率が100％を下回っているため、⑧水洗化率の向上を図るなどの収入増加に向けた取組が必要であるといえる。また、企業の持続性・安定性に課題があると考えられるため、今後更新投資の際には経費削減を目的としたスペックダウンやダウンサイジングの検討が必要と考えられる。令和2年3月に策定した経営戦略の進捗状況について、PDCAサイクルに基づいたフォローアップを行い、経営の健全化を目指していく。</t>
    <rPh sb="1" eb="3">
      <t>ケイジョウ</t>
    </rPh>
    <rPh sb="3" eb="5">
      <t>シュウシ</t>
    </rPh>
    <rPh sb="5" eb="7">
      <t>ヒリツ</t>
    </rPh>
    <rPh sb="13" eb="15">
      <t>ウワマワ</t>
    </rPh>
    <rPh sb="21" eb="23">
      <t>ケイヒ</t>
    </rPh>
    <rPh sb="23" eb="26">
      <t>カイシュウリツ</t>
    </rPh>
    <rPh sb="32" eb="34">
      <t>シタマワ</t>
    </rPh>
    <rPh sb="42" eb="45">
      <t>スイセンカ</t>
    </rPh>
    <rPh sb="45" eb="46">
      <t>リツ</t>
    </rPh>
    <rPh sb="47" eb="49">
      <t>コウジョウ</t>
    </rPh>
    <rPh sb="50" eb="51">
      <t>ハカ</t>
    </rPh>
    <rPh sb="55" eb="59">
      <t>シュウニュウゾウカ</t>
    </rPh>
    <rPh sb="60" eb="61">
      <t>ム</t>
    </rPh>
    <rPh sb="63" eb="65">
      <t>トリクミ</t>
    </rPh>
    <rPh sb="66" eb="68">
      <t>ヒツヨウ</t>
    </rPh>
    <rPh sb="79" eb="81">
      <t>キギョウ</t>
    </rPh>
    <rPh sb="82" eb="85">
      <t>ジゾクセイ</t>
    </rPh>
    <rPh sb="86" eb="89">
      <t>アンテイセイ</t>
    </rPh>
    <rPh sb="90" eb="92">
      <t>カダイ</t>
    </rPh>
    <rPh sb="96" eb="97">
      <t>カンガ</t>
    </rPh>
    <rPh sb="104" eb="106">
      <t>コンゴ</t>
    </rPh>
    <rPh sb="106" eb="108">
      <t>コウシン</t>
    </rPh>
    <rPh sb="108" eb="110">
      <t>トウシ</t>
    </rPh>
    <rPh sb="111" eb="112">
      <t>サイ</t>
    </rPh>
    <rPh sb="114" eb="116">
      <t>ケイヒ</t>
    </rPh>
    <rPh sb="116" eb="118">
      <t>サクゲン</t>
    </rPh>
    <rPh sb="119" eb="121">
      <t>モクテキ</t>
    </rPh>
    <rPh sb="141" eb="143">
      <t>ケントウ</t>
    </rPh>
    <rPh sb="144" eb="146">
      <t>ヒツヨウ</t>
    </rPh>
    <rPh sb="147" eb="148">
      <t>カンガ</t>
    </rPh>
    <rPh sb="153" eb="155">
      <t>レイワ</t>
    </rPh>
    <rPh sb="156" eb="157">
      <t>ネン</t>
    </rPh>
    <rPh sb="158" eb="159">
      <t>ガツ</t>
    </rPh>
    <rPh sb="160" eb="162">
      <t>サクテイ</t>
    </rPh>
    <rPh sb="164" eb="166">
      <t>ケイエイ</t>
    </rPh>
    <rPh sb="166" eb="168">
      <t>センリャク</t>
    </rPh>
    <rPh sb="169" eb="171">
      <t>シンチョク</t>
    </rPh>
    <rPh sb="171" eb="173">
      <t>ジョウキョウ</t>
    </rPh>
    <rPh sb="187" eb="188">
      <t>モト</t>
    </rPh>
    <rPh sb="199" eb="200">
      <t>オコナ</t>
    </rPh>
    <rPh sb="202" eb="204">
      <t>ケイエイ</t>
    </rPh>
    <rPh sb="205" eb="208">
      <t>ケンゼンカ</t>
    </rPh>
    <rPh sb="209" eb="211">
      <t>メザ</t>
    </rPh>
    <phoneticPr fontId="1"/>
  </si>
  <si>
    <t>①経常収支比率は,100％を上回っており、単年度収支黒字となっている。理由として、他会計補助金増加により総収益が増加したためであり、使用料等は減少している。そのため今後も人口減少や節水機器の普及により、収入減少が見込まれるため、水洗化率の向上を図ることや、経費削減等の取組を行い経営改善を行う必要がある。
②累積欠損金比率は昨年度から6.17ポイント減少したが、依然として類似団体平均を大きく上回っている。これは地方公営企業法の財務適用を開始した平成28年度から発生している累積欠損金の影響が大きい。今後も収入の増加、経費削減に努め、黒字体質を継続する必要がある。
④企業債残高対事業規模比率は企業債残高の減少により昨年度から27.84ポイント低下したが、未だ類似団体平均と比較して高く企業の持続性・安定性に課題があると考えられる。
⑤経費回収率は昨年度から10.86ポイント減少し、⑥汚水処理原価は41.57円増加している。これは、動力費等増加により汚水処理費が増加したためである。
⑧水洗化率は類似団体と比べ高い数値となっているが、今後100％を目指し水洗化率向上の取組が必要であると考える。</t>
    <rPh sb="1" eb="3">
      <t>ケイジョウ</t>
    </rPh>
    <rPh sb="3" eb="5">
      <t>シュウシ</t>
    </rPh>
    <rPh sb="5" eb="7">
      <t>ヒリツ</t>
    </rPh>
    <rPh sb="14" eb="15">
      <t>ウエ</t>
    </rPh>
    <rPh sb="15" eb="16">
      <t>カイ</t>
    </rPh>
    <rPh sb="21" eb="24">
      <t>タンネンド</t>
    </rPh>
    <rPh sb="24" eb="26">
      <t>シュウシ</t>
    </rPh>
    <rPh sb="26" eb="28">
      <t>クロジ</t>
    </rPh>
    <rPh sb="35" eb="37">
      <t>リユウ</t>
    </rPh>
    <rPh sb="41" eb="42">
      <t>タ</t>
    </rPh>
    <rPh sb="42" eb="44">
      <t>カイケイ</t>
    </rPh>
    <rPh sb="44" eb="47">
      <t>ホジョキン</t>
    </rPh>
    <rPh sb="47" eb="49">
      <t>ゾウカ</t>
    </rPh>
    <rPh sb="52" eb="55">
      <t>ソウシュウエキ</t>
    </rPh>
    <rPh sb="56" eb="58">
      <t>ゾウカ</t>
    </rPh>
    <rPh sb="66" eb="69">
      <t>シヨウリョウ</t>
    </rPh>
    <rPh sb="69" eb="70">
      <t>トウ</t>
    </rPh>
    <rPh sb="71" eb="73">
      <t>ゲンショウ</t>
    </rPh>
    <rPh sb="82" eb="84">
      <t>コンゴ</t>
    </rPh>
    <rPh sb="85" eb="87">
      <t>ジンコウ</t>
    </rPh>
    <rPh sb="87" eb="89">
      <t>ゲンショウ</t>
    </rPh>
    <rPh sb="90" eb="92">
      <t>セッスイ</t>
    </rPh>
    <rPh sb="92" eb="94">
      <t>キキ</t>
    </rPh>
    <rPh sb="95" eb="97">
      <t>フキュウ</t>
    </rPh>
    <rPh sb="101" eb="103">
      <t>シュウニュウ</t>
    </rPh>
    <rPh sb="103" eb="105">
      <t>ゲンショウ</t>
    </rPh>
    <rPh sb="106" eb="108">
      <t>ミコ</t>
    </rPh>
    <rPh sb="114" eb="117">
      <t>スイセンカ</t>
    </rPh>
    <rPh sb="117" eb="118">
      <t>リツ</t>
    </rPh>
    <rPh sb="119" eb="121">
      <t>コウジョウ</t>
    </rPh>
    <rPh sb="122" eb="123">
      <t>ハカ</t>
    </rPh>
    <rPh sb="128" eb="130">
      <t>ケイヒ</t>
    </rPh>
    <rPh sb="130" eb="132">
      <t>サクゲン</t>
    </rPh>
    <rPh sb="132" eb="133">
      <t>トウ</t>
    </rPh>
    <rPh sb="134" eb="136">
      <t>トリクミ</t>
    </rPh>
    <rPh sb="137" eb="138">
      <t>オコナ</t>
    </rPh>
    <rPh sb="139" eb="141">
      <t>ケイエイ</t>
    </rPh>
    <rPh sb="141" eb="143">
      <t>カイゼン</t>
    </rPh>
    <rPh sb="144" eb="145">
      <t>オコナ</t>
    </rPh>
    <rPh sb="146" eb="148">
      <t>ヒツヨウ</t>
    </rPh>
    <rPh sb="154" eb="156">
      <t>ルイセキ</t>
    </rPh>
    <rPh sb="156" eb="159">
      <t>ケッソンキン</t>
    </rPh>
    <rPh sb="159" eb="161">
      <t>ヒリツ</t>
    </rPh>
    <rPh sb="162" eb="165">
      <t>サクネンド</t>
    </rPh>
    <rPh sb="175" eb="177">
      <t>ゲンショウ</t>
    </rPh>
    <rPh sb="181" eb="183">
      <t>イゼン</t>
    </rPh>
    <rPh sb="186" eb="188">
      <t>ルイジ</t>
    </rPh>
    <rPh sb="188" eb="190">
      <t>ダンタイ</t>
    </rPh>
    <rPh sb="190" eb="192">
      <t>ヘイキン</t>
    </rPh>
    <rPh sb="193" eb="194">
      <t>オオ</t>
    </rPh>
    <rPh sb="196" eb="198">
      <t>ウワマワ</t>
    </rPh>
    <rPh sb="206" eb="208">
      <t>チホウ</t>
    </rPh>
    <rPh sb="208" eb="210">
      <t>コウエイ</t>
    </rPh>
    <rPh sb="210" eb="212">
      <t>キギョウ</t>
    </rPh>
    <rPh sb="212" eb="213">
      <t>ホウ</t>
    </rPh>
    <rPh sb="214" eb="216">
      <t>ザイム</t>
    </rPh>
    <rPh sb="216" eb="218">
      <t>テキヨウ</t>
    </rPh>
    <rPh sb="219" eb="221">
      <t>カイシ</t>
    </rPh>
    <rPh sb="223" eb="225">
      <t>ヘイセイ</t>
    </rPh>
    <rPh sb="227" eb="229">
      <t>ネンド</t>
    </rPh>
    <rPh sb="231" eb="233">
      <t>ハッセイ</t>
    </rPh>
    <rPh sb="237" eb="239">
      <t>ルイセキ</t>
    </rPh>
    <rPh sb="239" eb="242">
      <t>ケッソンキン</t>
    </rPh>
    <rPh sb="243" eb="245">
      <t>エイキョウ</t>
    </rPh>
    <rPh sb="246" eb="247">
      <t>オオ</t>
    </rPh>
    <rPh sb="250" eb="252">
      <t>コンゴ</t>
    </rPh>
    <rPh sb="253" eb="255">
      <t>シュウニュウ</t>
    </rPh>
    <rPh sb="256" eb="258">
      <t>ゾウカ</t>
    </rPh>
    <rPh sb="259" eb="261">
      <t>ケイヒ</t>
    </rPh>
    <rPh sb="261" eb="263">
      <t>サクゲン</t>
    </rPh>
    <rPh sb="264" eb="265">
      <t>ツト</t>
    </rPh>
    <rPh sb="267" eb="269">
      <t>クロジ</t>
    </rPh>
    <rPh sb="269" eb="271">
      <t>タイシツ</t>
    </rPh>
    <rPh sb="272" eb="274">
      <t>ケイゾク</t>
    </rPh>
    <rPh sb="276" eb="278">
      <t>ヒツヨウ</t>
    </rPh>
    <rPh sb="284" eb="287">
      <t>キギョウサイ</t>
    </rPh>
    <rPh sb="287" eb="289">
      <t>ザンダカ</t>
    </rPh>
    <rPh sb="289" eb="290">
      <t>タイ</t>
    </rPh>
    <rPh sb="290" eb="292">
      <t>ジギョウ</t>
    </rPh>
    <rPh sb="292" eb="294">
      <t>キボ</t>
    </rPh>
    <rPh sb="294" eb="296">
      <t>ヒリツ</t>
    </rPh>
    <rPh sb="297" eb="300">
      <t>キギョウサイ</t>
    </rPh>
    <rPh sb="300" eb="302">
      <t>ザンダカ</t>
    </rPh>
    <rPh sb="303" eb="305">
      <t>ゲンショウ</t>
    </rPh>
    <rPh sb="308" eb="311">
      <t>サクネンド</t>
    </rPh>
    <rPh sb="322" eb="324">
      <t>テイカ</t>
    </rPh>
    <rPh sb="328" eb="329">
      <t>イマ</t>
    </rPh>
    <rPh sb="330" eb="332">
      <t>ルイジ</t>
    </rPh>
    <rPh sb="332" eb="334">
      <t>ダンタイ</t>
    </rPh>
    <rPh sb="334" eb="336">
      <t>ヘイキン</t>
    </rPh>
    <rPh sb="337" eb="339">
      <t>ヒカク</t>
    </rPh>
    <rPh sb="341" eb="342">
      <t>タカ</t>
    </rPh>
    <rPh sb="343" eb="345">
      <t>キギョウ</t>
    </rPh>
    <rPh sb="346" eb="349">
      <t>ジゾクセイ</t>
    </rPh>
    <rPh sb="350" eb="353">
      <t>アンテイセイ</t>
    </rPh>
    <rPh sb="354" eb="356">
      <t>カダイ</t>
    </rPh>
    <rPh sb="360" eb="361">
      <t>カンガ</t>
    </rPh>
    <rPh sb="368" eb="370">
      <t>ケイヒ</t>
    </rPh>
    <rPh sb="370" eb="373">
      <t>カイシュウリツ</t>
    </rPh>
    <rPh sb="374" eb="377">
      <t>サクネンド</t>
    </rPh>
    <rPh sb="388" eb="390">
      <t>ゲンショウ</t>
    </rPh>
    <rPh sb="393" eb="395">
      <t>オスイ</t>
    </rPh>
    <rPh sb="395" eb="397">
      <t>ショリ</t>
    </rPh>
    <rPh sb="397" eb="399">
      <t>ゲンカ</t>
    </rPh>
    <rPh sb="405" eb="406">
      <t>エン</t>
    </rPh>
    <rPh sb="406" eb="408">
      <t>ゾウカ</t>
    </rPh>
    <rPh sb="417" eb="419">
      <t>ドウリョク</t>
    </rPh>
    <rPh sb="419" eb="420">
      <t>ヒ</t>
    </rPh>
    <rPh sb="420" eb="421">
      <t>トウ</t>
    </rPh>
    <rPh sb="421" eb="423">
      <t>ゾウカ</t>
    </rPh>
    <rPh sb="426" eb="428">
      <t>オスイ</t>
    </rPh>
    <rPh sb="428" eb="431">
      <t>ショリ</t>
    </rPh>
    <rPh sb="432" eb="434">
      <t>ゾウカ</t>
    </rPh>
    <rPh sb="444" eb="447">
      <t>スイセンカ</t>
    </rPh>
    <rPh sb="447" eb="448">
      <t>リツ</t>
    </rPh>
    <rPh sb="449" eb="451">
      <t>ルイジ</t>
    </rPh>
    <rPh sb="451" eb="453">
      <t>ダンタイ</t>
    </rPh>
    <rPh sb="454" eb="455">
      <t>クラ</t>
    </rPh>
    <rPh sb="456" eb="457">
      <t>タカ</t>
    </rPh>
    <rPh sb="458" eb="460">
      <t>スウチ</t>
    </rPh>
    <rPh sb="468" eb="470">
      <t>コンゴ</t>
    </rPh>
    <rPh sb="475" eb="477">
      <t>メザ</t>
    </rPh>
    <rPh sb="478" eb="481">
      <t>スイセンカ</t>
    </rPh>
    <rPh sb="481" eb="482">
      <t>リツ</t>
    </rPh>
    <rPh sb="482" eb="484">
      <t>コウジョウ</t>
    </rPh>
    <rPh sb="485" eb="487">
      <t>トリクミ</t>
    </rPh>
    <rPh sb="488" eb="490">
      <t>ヒツヨウ</t>
    </rPh>
    <rPh sb="494" eb="495">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</si>
</sst>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6-412F-BAD9-94FEEC0987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A26-412F-BAD9-94FEEC0987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c:v>
                </c:pt>
                <c:pt idx="1">
                  <c:v>50.84</c:v>
                </c:pt>
                <c:pt idx="2">
                  <c:v>52.6</c:v>
                </c:pt>
                <c:pt idx="3">
                  <c:v>52.24</c:v>
                </c:pt>
                <c:pt idx="4">
                  <c:v>52.28</c:v>
                </c:pt>
              </c:numCache>
            </c:numRef>
          </c:val>
          <c:extLst>
            <c:ext xmlns:c16="http://schemas.microsoft.com/office/drawing/2014/chart" uri="{C3380CC4-5D6E-409C-BE32-E72D297353CC}">
              <c16:uniqueId val="{00000000-A856-4763-A633-33F48ECBE2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856-4763-A633-33F48ECBE2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87.43</c:v>
                </c:pt>
                <c:pt idx="1">
                  <c:v>85.73</c:v>
                </c:pt>
                <c:pt idx="2">
                  <c:v>85.7</c:v>
                </c:pt>
                <c:pt idx="3">
                  <c:v>85.8</c:v>
                </c:pt>
                <c:pt idx="4">
                  <c:v>88.73</c:v>
                </c:pt>
              </c:numCache>
            </c:numRef>
          </c:val>
          <c:extLst>
            <c:ext xmlns:c16="http://schemas.microsoft.com/office/drawing/2014/chart" uri="{C3380CC4-5D6E-409C-BE32-E72D297353CC}">
              <c16:uniqueId val="{00000000-E4C1-41BF-84B3-C40C6F9035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4C1-41BF-84B3-C40C6F9035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101.64</c:v>
                </c:pt>
                <c:pt idx="1">
                  <c:v>98.12</c:v>
                </c:pt>
                <c:pt idx="2">
                  <c:v>94.83</c:v>
                </c:pt>
                <c:pt idx="3">
                  <c:v>98.28</c:v>
                </c:pt>
                <c:pt idx="4">
                  <c:v>101.49</c:v>
                </c:pt>
              </c:numCache>
            </c:numRef>
          </c:val>
          <c:extLst>
            <c:ext xmlns:c16="http://schemas.microsoft.com/office/drawing/2014/chart" uri="{C3380CC4-5D6E-409C-BE32-E72D297353CC}">
              <c16:uniqueId val="{00000000-A804-47AA-8CAD-F8D657BB93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A804-47AA-8CAD-F8D657BB93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9.51</c:v>
                </c:pt>
                <c:pt idx="1">
                  <c:v>12.5</c:v>
                </c:pt>
                <c:pt idx="2">
                  <c:v>15.5</c:v>
                </c:pt>
                <c:pt idx="3">
                  <c:v>18.18</c:v>
                </c:pt>
                <c:pt idx="4">
                  <c:v>20.71</c:v>
                </c:pt>
              </c:numCache>
            </c:numRef>
          </c:val>
          <c:extLst>
            <c:ext xmlns:c16="http://schemas.microsoft.com/office/drawing/2014/chart" uri="{C3380CC4-5D6E-409C-BE32-E72D297353CC}">
              <c16:uniqueId val="{00000000-B57F-41CF-B6C7-221257983F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B57F-41CF-B6C7-221257983F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EA-472D-8B11-98B70E1B6F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EA-472D-8B11-98B70E1B6F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284.83999999999997</c:v>
                </c:pt>
                <c:pt idx="1">
                  <c:v>295.92</c:v>
                </c:pt>
                <c:pt idx="2">
                  <c:v>317.38</c:v>
                </c:pt>
                <c:pt idx="3">
                  <c:v>327.97</c:v>
                </c:pt>
                <c:pt idx="4">
                  <c:v>321.8</c:v>
                </c:pt>
              </c:numCache>
            </c:numRef>
          </c:val>
          <c:extLst>
            <c:ext xmlns:c16="http://schemas.microsoft.com/office/drawing/2014/chart" uri="{C3380CC4-5D6E-409C-BE32-E72D297353CC}">
              <c16:uniqueId val="{00000000-27F7-43F3-B579-9548D7F2C3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7F7-43F3-B579-9548D7F2C3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130.03</c:v>
                </c:pt>
                <c:pt idx="1">
                  <c:v>146</c:v>
                </c:pt>
                <c:pt idx="2">
                  <c:v>166.65</c:v>
                </c:pt>
                <c:pt idx="3">
                  <c:v>155.97999999999999</c:v>
                </c:pt>
                <c:pt idx="4">
                  <c:v>169.19</c:v>
                </c:pt>
              </c:numCache>
            </c:numRef>
          </c:val>
          <c:extLst>
            <c:ext xmlns:c16="http://schemas.microsoft.com/office/drawing/2014/chart" uri="{C3380CC4-5D6E-409C-BE32-E72D297353CC}">
              <c16:uniqueId val="{00000000-3B89-499A-B0CD-C38BC5AF58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3B89-499A-B0CD-C38BC5AF58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1879.1</c:v>
                </c:pt>
                <c:pt idx="1">
                  <c:v>1843.84</c:v>
                </c:pt>
                <c:pt idx="2">
                  <c:v>1782.02</c:v>
                </c:pt>
                <c:pt idx="3">
                  <c:v>1768.03</c:v>
                </c:pt>
                <c:pt idx="4">
                  <c:v>1740.19</c:v>
                </c:pt>
              </c:numCache>
            </c:numRef>
          </c:val>
          <c:extLst>
            <c:ext xmlns:c16="http://schemas.microsoft.com/office/drawing/2014/chart" uri="{C3380CC4-5D6E-409C-BE32-E72D297353CC}">
              <c16:uniqueId val="{00000000-84CF-4379-A0A8-77704FACCF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4CF-4379-A0A8-77704FACCF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74.64</c:v>
                </c:pt>
                <c:pt idx="1">
                  <c:v>78.55</c:v>
                </c:pt>
                <c:pt idx="2">
                  <c:v>77.319999999999993</c:v>
                </c:pt>
                <c:pt idx="3">
                  <c:v>81.19</c:v>
                </c:pt>
                <c:pt idx="4">
                  <c:v>70.33</c:v>
                </c:pt>
              </c:numCache>
            </c:numRef>
          </c:val>
          <c:extLst>
            <c:ext xmlns:c16="http://schemas.microsoft.com/office/drawing/2014/chart" uri="{C3380CC4-5D6E-409C-BE32-E72D297353CC}">
              <c16:uniqueId val="{00000000-D3EA-4CBF-B58B-CBFEDBC39C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3EA-4CBF-B58B-CBFEDBC39C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208.64</c:v>
                </c:pt>
                <c:pt idx="1">
                  <c:v>189.02</c:v>
                </c:pt>
                <c:pt idx="2">
                  <c:v>190.57</c:v>
                </c:pt>
                <c:pt idx="3">
                  <c:v>179.62</c:v>
                </c:pt>
                <c:pt idx="4">
                  <c:v>221.19</c:v>
                </c:pt>
              </c:numCache>
            </c:numRef>
          </c:val>
          <c:extLst>
            <c:ext xmlns:c16="http://schemas.microsoft.com/office/drawing/2014/chart" uri="{C3380CC4-5D6E-409C-BE32-E72D297353CC}">
              <c16:uniqueId val="{00000000-69D7-494B-B7E2-EFB67C4DBB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9D7-494B-B7E2-EFB67C4DBB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59765625" defaultRowHeight="12.75" x14ac:dyDescent="0.25"/>
  <cols>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新城市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43812</v>
      </c>
      <c r="AM8" s="36"/>
      <c r="AN8" s="36"/>
      <c r="AO8" s="36"/>
      <c r="AP8" s="36"/>
      <c r="AQ8" s="36"/>
      <c r="AR8" s="36"/>
      <c r="AS8" s="36"/>
      <c r="AT8" s="37">
        <f>データ!T6</f>
        <v>499.23</v>
      </c>
      <c r="AU8" s="37"/>
      <c r="AV8" s="37"/>
      <c r="AW8" s="37"/>
      <c r="AX8" s="37"/>
      <c r="AY8" s="37"/>
      <c r="AZ8" s="37"/>
      <c r="BA8" s="37"/>
      <c r="BB8" s="37">
        <f>データ!U6</f>
        <v>87.76</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25">
      <c r="A10" s="2"/>
      <c r="B10" s="37" t="str">
        <f>データ!N6</f>
        <v>-</v>
      </c>
      <c r="C10" s="37"/>
      <c r="D10" s="37"/>
      <c r="E10" s="37"/>
      <c r="F10" s="37"/>
      <c r="G10" s="37"/>
      <c r="H10" s="37"/>
      <c r="I10" s="37">
        <f>データ!O6</f>
        <v>81.09</v>
      </c>
      <c r="J10" s="37"/>
      <c r="K10" s="37"/>
      <c r="L10" s="37"/>
      <c r="M10" s="37"/>
      <c r="N10" s="37"/>
      <c r="O10" s="37"/>
      <c r="P10" s="37">
        <f>データ!P6</f>
        <v>9.5500000000000007</v>
      </c>
      <c r="Q10" s="37"/>
      <c r="R10" s="37"/>
      <c r="S10" s="37"/>
      <c r="T10" s="37"/>
      <c r="U10" s="37"/>
      <c r="V10" s="37"/>
      <c r="W10" s="37">
        <f>データ!Q6</f>
        <v>100</v>
      </c>
      <c r="X10" s="37"/>
      <c r="Y10" s="37"/>
      <c r="Z10" s="37"/>
      <c r="AA10" s="37"/>
      <c r="AB10" s="37"/>
      <c r="AC10" s="37"/>
      <c r="AD10" s="36">
        <f>データ!R6</f>
        <v>4444</v>
      </c>
      <c r="AE10" s="36"/>
      <c r="AF10" s="36"/>
      <c r="AG10" s="36"/>
      <c r="AH10" s="36"/>
      <c r="AI10" s="36"/>
      <c r="AJ10" s="36"/>
      <c r="AK10" s="2"/>
      <c r="AL10" s="36">
        <f>データ!V6</f>
        <v>4152</v>
      </c>
      <c r="AM10" s="36"/>
      <c r="AN10" s="36"/>
      <c r="AO10" s="36"/>
      <c r="AP10" s="36"/>
      <c r="AQ10" s="36"/>
      <c r="AR10" s="36"/>
      <c r="AS10" s="36"/>
      <c r="AT10" s="37">
        <f>データ!W6</f>
        <v>4.6399999999999997</v>
      </c>
      <c r="AU10" s="37"/>
      <c r="AV10" s="37"/>
      <c r="AW10" s="37"/>
      <c r="AX10" s="37"/>
      <c r="AY10" s="37"/>
      <c r="AZ10" s="37"/>
      <c r="BA10" s="37"/>
      <c r="BB10" s="37">
        <f>データ!X6</f>
        <v>894.83</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6" t="s">
        <v>43</v>
      </c>
      <c r="C84" s="6"/>
      <c r="D84" s="6"/>
      <c r="E84" s="6" t="s">
        <v>44</v>
      </c>
      <c r="F84" s="6" t="s">
        <v>46</v>
      </c>
      <c r="G84" s="6" t="s">
        <v>47</v>
      </c>
      <c r="H84" s="6" t="s">
        <v>41</v>
      </c>
      <c r="I84" s="6" t="s">
        <v>9</v>
      </c>
      <c r="J84" s="6" t="s">
        <v>48</v>
      </c>
      <c r="K84" s="6" t="s">
        <v>49</v>
      </c>
      <c r="L84" s="6" t="s">
        <v>32</v>
      </c>
      <c r="M84" s="6" t="s">
        <v>36</v>
      </c>
      <c r="N84" s="6" t="s">
        <v>50</v>
      </c>
      <c r="O84" s="6" t="s">
        <v>52</v>
      </c>
    </row>
    <row r="85" spans="1:78" hidden="1" x14ac:dyDescent="0.2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xVphaupdljBadnpLBp5kXY09Xj3udDCknx+p+u837ne0RiKeGpROBjr88qLsopgHZ4h42Vs5VmU921Ftqx7C6Q==" saltValue="aivV/+JQ9XILotPXKrU5m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18</v>
      </c>
      <c r="B3" s="16" t="s">
        <v>33</v>
      </c>
      <c r="C3" s="16" t="s">
        <v>57</v>
      </c>
      <c r="D3" s="16" t="s">
        <v>58</v>
      </c>
      <c r="E3" s="16" t="s">
        <v>5</v>
      </c>
      <c r="F3" s="16" t="s">
        <v>4</v>
      </c>
      <c r="G3" s="16" t="s">
        <v>24</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27</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5">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43</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25">
      <c r="A6" s="14" t="s">
        <v>95</v>
      </c>
      <c r="B6" s="19">
        <f t="shared" ref="B6:X6" si="1">B7</f>
        <v>2022</v>
      </c>
      <c r="C6" s="19">
        <f t="shared" si="1"/>
        <v>232211</v>
      </c>
      <c r="D6" s="19">
        <f t="shared" si="1"/>
        <v>46</v>
      </c>
      <c r="E6" s="19">
        <f t="shared" si="1"/>
        <v>17</v>
      </c>
      <c r="F6" s="19">
        <f t="shared" si="1"/>
        <v>5</v>
      </c>
      <c r="G6" s="19">
        <f t="shared" si="1"/>
        <v>0</v>
      </c>
      <c r="H6" s="19" t="str">
        <f t="shared" si="1"/>
        <v>愛知県　新城市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81.09</v>
      </c>
      <c r="P6" s="24">
        <f t="shared" si="1"/>
        <v>9.5500000000000007</v>
      </c>
      <c r="Q6" s="24">
        <f t="shared" si="1"/>
        <v>100</v>
      </c>
      <c r="R6" s="24">
        <f t="shared" si="1"/>
        <v>4444</v>
      </c>
      <c r="S6" s="24">
        <f t="shared" si="1"/>
        <v>43812</v>
      </c>
      <c r="T6" s="24">
        <f t="shared" si="1"/>
        <v>499.23</v>
      </c>
      <c r="U6" s="24">
        <f t="shared" si="1"/>
        <v>87.76</v>
      </c>
      <c r="V6" s="24">
        <f t="shared" si="1"/>
        <v>4152</v>
      </c>
      <c r="W6" s="24">
        <f t="shared" si="1"/>
        <v>4.6399999999999997</v>
      </c>
      <c r="X6" s="24">
        <f t="shared" si="1"/>
        <v>894.83</v>
      </c>
      <c r="Y6" s="28">
        <f t="shared" ref="Y6:AH6" si="2">IF(Y7="",NA(),Y7)</f>
        <v>101.64</v>
      </c>
      <c r="Z6" s="28">
        <f t="shared" si="2"/>
        <v>98.12</v>
      </c>
      <c r="AA6" s="28">
        <f t="shared" si="2"/>
        <v>94.83</v>
      </c>
      <c r="AB6" s="28">
        <f t="shared" si="2"/>
        <v>98.28</v>
      </c>
      <c r="AC6" s="28">
        <f t="shared" si="2"/>
        <v>101.49</v>
      </c>
      <c r="AD6" s="28">
        <f t="shared" si="2"/>
        <v>101.77</v>
      </c>
      <c r="AE6" s="28">
        <f t="shared" si="2"/>
        <v>103.6</v>
      </c>
      <c r="AF6" s="28">
        <f t="shared" si="2"/>
        <v>106.37</v>
      </c>
      <c r="AG6" s="28">
        <f t="shared" si="2"/>
        <v>106.07</v>
      </c>
      <c r="AH6" s="28">
        <f t="shared" si="2"/>
        <v>105.5</v>
      </c>
      <c r="AI6" s="24" t="str">
        <f>IF(AI7="","",IF(AI7="-","【-】","【"&amp;SUBSTITUTE(TEXT(AI7,"#,##0.00"),"-","△")&amp;"】"))</f>
        <v>【103.61】</v>
      </c>
      <c r="AJ6" s="28">
        <f t="shared" ref="AJ6:AS6" si="3">IF(AJ7="",NA(),AJ7)</f>
        <v>284.83999999999997</v>
      </c>
      <c r="AK6" s="28">
        <f t="shared" si="3"/>
        <v>295.92</v>
      </c>
      <c r="AL6" s="28">
        <f t="shared" si="3"/>
        <v>317.38</v>
      </c>
      <c r="AM6" s="28">
        <f t="shared" si="3"/>
        <v>327.97</v>
      </c>
      <c r="AN6" s="28">
        <f t="shared" si="3"/>
        <v>321.8</v>
      </c>
      <c r="AO6" s="28">
        <f t="shared" si="3"/>
        <v>227.4</v>
      </c>
      <c r="AP6" s="28">
        <f t="shared" si="3"/>
        <v>193.99</v>
      </c>
      <c r="AQ6" s="28">
        <f t="shared" si="3"/>
        <v>139.02000000000001</v>
      </c>
      <c r="AR6" s="28">
        <f t="shared" si="3"/>
        <v>132.04</v>
      </c>
      <c r="AS6" s="28">
        <f t="shared" si="3"/>
        <v>145.43</v>
      </c>
      <c r="AT6" s="24" t="str">
        <f>IF(AT7="","",IF(AT7="-","【-】","【"&amp;SUBSTITUTE(TEXT(AT7,"#,##0.00"),"-","△")&amp;"】"))</f>
        <v>【133.62】</v>
      </c>
      <c r="AU6" s="28">
        <f t="shared" ref="AU6:BD6" si="4">IF(AU7="",NA(),AU7)</f>
        <v>130.03</v>
      </c>
      <c r="AV6" s="28">
        <f t="shared" si="4"/>
        <v>146</v>
      </c>
      <c r="AW6" s="28">
        <f t="shared" si="4"/>
        <v>166.65</v>
      </c>
      <c r="AX6" s="28">
        <f t="shared" si="4"/>
        <v>155.97999999999999</v>
      </c>
      <c r="AY6" s="28">
        <f t="shared" si="4"/>
        <v>169.19</v>
      </c>
      <c r="AZ6" s="28">
        <f t="shared" si="4"/>
        <v>29.54</v>
      </c>
      <c r="BA6" s="28">
        <f t="shared" si="4"/>
        <v>26.99</v>
      </c>
      <c r="BB6" s="28">
        <f t="shared" si="4"/>
        <v>29.13</v>
      </c>
      <c r="BC6" s="28">
        <f t="shared" si="4"/>
        <v>35.69</v>
      </c>
      <c r="BD6" s="28">
        <f t="shared" si="4"/>
        <v>38.4</v>
      </c>
      <c r="BE6" s="24" t="str">
        <f>IF(BE7="","",IF(BE7="-","【-】","【"&amp;SUBSTITUTE(TEXT(BE7,"#,##0.00"),"-","△")&amp;"】"))</f>
        <v>【36.94】</v>
      </c>
      <c r="BF6" s="28">
        <f t="shared" ref="BF6:BO6" si="5">IF(BF7="",NA(),BF7)</f>
        <v>1879.1</v>
      </c>
      <c r="BG6" s="28">
        <f t="shared" si="5"/>
        <v>1843.84</v>
      </c>
      <c r="BH6" s="28">
        <f t="shared" si="5"/>
        <v>1782.02</v>
      </c>
      <c r="BI6" s="28">
        <f t="shared" si="5"/>
        <v>1768.03</v>
      </c>
      <c r="BJ6" s="28">
        <f t="shared" si="5"/>
        <v>1740.19</v>
      </c>
      <c r="BK6" s="28">
        <f t="shared" si="5"/>
        <v>789.46</v>
      </c>
      <c r="BL6" s="28">
        <f t="shared" si="5"/>
        <v>826.83</v>
      </c>
      <c r="BM6" s="28">
        <f t="shared" si="5"/>
        <v>867.83</v>
      </c>
      <c r="BN6" s="28">
        <f t="shared" si="5"/>
        <v>791.76</v>
      </c>
      <c r="BO6" s="28">
        <f t="shared" si="5"/>
        <v>900.82</v>
      </c>
      <c r="BP6" s="24" t="str">
        <f>IF(BP7="","",IF(BP7="-","【-】","【"&amp;SUBSTITUTE(TEXT(BP7,"#,##0.00"),"-","△")&amp;"】"))</f>
        <v>【809.19】</v>
      </c>
      <c r="BQ6" s="28">
        <f t="shared" ref="BQ6:BZ6" si="6">IF(BQ7="",NA(),BQ7)</f>
        <v>74.64</v>
      </c>
      <c r="BR6" s="28">
        <f t="shared" si="6"/>
        <v>78.55</v>
      </c>
      <c r="BS6" s="28">
        <f t="shared" si="6"/>
        <v>77.319999999999993</v>
      </c>
      <c r="BT6" s="28">
        <f t="shared" si="6"/>
        <v>81.19</v>
      </c>
      <c r="BU6" s="28">
        <f t="shared" si="6"/>
        <v>70.33</v>
      </c>
      <c r="BV6" s="28">
        <f t="shared" si="6"/>
        <v>57.77</v>
      </c>
      <c r="BW6" s="28">
        <f t="shared" si="6"/>
        <v>57.31</v>
      </c>
      <c r="BX6" s="28">
        <f t="shared" si="6"/>
        <v>57.08</v>
      </c>
      <c r="BY6" s="28">
        <f t="shared" si="6"/>
        <v>56.26</v>
      </c>
      <c r="BZ6" s="28">
        <f t="shared" si="6"/>
        <v>52.94</v>
      </c>
      <c r="CA6" s="24" t="str">
        <f>IF(CA7="","",IF(CA7="-","【-】","【"&amp;SUBSTITUTE(TEXT(CA7,"#,##0.00"),"-","△")&amp;"】"))</f>
        <v>【57.02】</v>
      </c>
      <c r="CB6" s="28">
        <f t="shared" ref="CB6:CK6" si="7">IF(CB7="",NA(),CB7)</f>
        <v>208.64</v>
      </c>
      <c r="CC6" s="28">
        <f t="shared" si="7"/>
        <v>189.02</v>
      </c>
      <c r="CD6" s="28">
        <f t="shared" si="7"/>
        <v>190.57</v>
      </c>
      <c r="CE6" s="28">
        <f t="shared" si="7"/>
        <v>179.62</v>
      </c>
      <c r="CF6" s="28">
        <f t="shared" si="7"/>
        <v>221.19</v>
      </c>
      <c r="CG6" s="28">
        <f t="shared" si="7"/>
        <v>274.35000000000002</v>
      </c>
      <c r="CH6" s="28">
        <f t="shared" si="7"/>
        <v>273.52</v>
      </c>
      <c r="CI6" s="28">
        <f t="shared" si="7"/>
        <v>274.99</v>
      </c>
      <c r="CJ6" s="28">
        <f t="shared" si="7"/>
        <v>282.08999999999997</v>
      </c>
      <c r="CK6" s="28">
        <f t="shared" si="7"/>
        <v>303.27999999999997</v>
      </c>
      <c r="CL6" s="24" t="str">
        <f>IF(CL7="","",IF(CL7="-","【-】","【"&amp;SUBSTITUTE(TEXT(CL7,"#,##0.00"),"-","△")&amp;"】"))</f>
        <v>【273.68】</v>
      </c>
      <c r="CM6" s="28">
        <f t="shared" ref="CM6:CV6" si="8">IF(CM7="",NA(),CM7)</f>
        <v>48</v>
      </c>
      <c r="CN6" s="28">
        <f t="shared" si="8"/>
        <v>50.84</v>
      </c>
      <c r="CO6" s="28">
        <f t="shared" si="8"/>
        <v>52.6</v>
      </c>
      <c r="CP6" s="28">
        <f t="shared" si="8"/>
        <v>52.24</v>
      </c>
      <c r="CQ6" s="28">
        <f t="shared" si="8"/>
        <v>52.28</v>
      </c>
      <c r="CR6" s="28">
        <f t="shared" si="8"/>
        <v>50.68</v>
      </c>
      <c r="CS6" s="28">
        <f t="shared" si="8"/>
        <v>50.14</v>
      </c>
      <c r="CT6" s="28">
        <f t="shared" si="8"/>
        <v>54.83</v>
      </c>
      <c r="CU6" s="28">
        <f t="shared" si="8"/>
        <v>66.53</v>
      </c>
      <c r="CV6" s="28">
        <f t="shared" si="8"/>
        <v>52.35</v>
      </c>
      <c r="CW6" s="24" t="str">
        <f>IF(CW7="","",IF(CW7="-","【-】","【"&amp;SUBSTITUTE(TEXT(CW7,"#,##0.00"),"-","△")&amp;"】"))</f>
        <v>【52.55】</v>
      </c>
      <c r="CX6" s="28">
        <f t="shared" ref="CX6:DG6" si="9">IF(CX7="",NA(),CX7)</f>
        <v>87.43</v>
      </c>
      <c r="CY6" s="28">
        <f t="shared" si="9"/>
        <v>85.73</v>
      </c>
      <c r="CZ6" s="28">
        <f t="shared" si="9"/>
        <v>85.7</v>
      </c>
      <c r="DA6" s="28">
        <f t="shared" si="9"/>
        <v>85.8</v>
      </c>
      <c r="DB6" s="28">
        <f t="shared" si="9"/>
        <v>88.73</v>
      </c>
      <c r="DC6" s="28">
        <f t="shared" si="9"/>
        <v>84.86</v>
      </c>
      <c r="DD6" s="28">
        <f t="shared" si="9"/>
        <v>84.98</v>
      </c>
      <c r="DE6" s="28">
        <f t="shared" si="9"/>
        <v>84.7</v>
      </c>
      <c r="DF6" s="28">
        <f t="shared" si="9"/>
        <v>84.67</v>
      </c>
      <c r="DG6" s="28">
        <f t="shared" si="9"/>
        <v>84.39</v>
      </c>
      <c r="DH6" s="24" t="str">
        <f>IF(DH7="","",IF(DH7="-","【-】","【"&amp;SUBSTITUTE(TEXT(DH7,"#,##0.00"),"-","△")&amp;"】"))</f>
        <v>【87.30】</v>
      </c>
      <c r="DI6" s="28">
        <f t="shared" ref="DI6:DR6" si="10">IF(DI7="",NA(),DI7)</f>
        <v>9.51</v>
      </c>
      <c r="DJ6" s="28">
        <f t="shared" si="10"/>
        <v>12.5</v>
      </c>
      <c r="DK6" s="28">
        <f t="shared" si="10"/>
        <v>15.5</v>
      </c>
      <c r="DL6" s="28">
        <f t="shared" si="10"/>
        <v>18.18</v>
      </c>
      <c r="DM6" s="28">
        <f t="shared" si="10"/>
        <v>20.71</v>
      </c>
      <c r="DN6" s="28">
        <f t="shared" si="10"/>
        <v>24.13</v>
      </c>
      <c r="DO6" s="28">
        <f t="shared" si="10"/>
        <v>23.06</v>
      </c>
      <c r="DP6" s="28">
        <f t="shared" si="10"/>
        <v>20.34</v>
      </c>
      <c r="DQ6" s="28">
        <f t="shared" si="10"/>
        <v>21.85</v>
      </c>
      <c r="DR6" s="28">
        <f t="shared" si="10"/>
        <v>25.19</v>
      </c>
      <c r="DS6" s="24" t="str">
        <f>IF(DS7="","",IF(DS7="-","【-】","【"&amp;SUBSTITUTE(TEXT(DS7,"#,##0.00"),"-","△")&amp;"】"))</f>
        <v>【27.11】</v>
      </c>
      <c r="DT6" s="24">
        <f t="shared" ref="DT6:EC6" si="11">IF(DT7="",NA(),DT7)</f>
        <v>0</v>
      </c>
      <c r="DU6" s="24">
        <f t="shared" si="11"/>
        <v>0</v>
      </c>
      <c r="DV6" s="24">
        <f t="shared" si="11"/>
        <v>0</v>
      </c>
      <c r="DW6" s="24">
        <f t="shared" si="11"/>
        <v>0</v>
      </c>
      <c r="DX6" s="24">
        <f t="shared" si="11"/>
        <v>0</v>
      </c>
      <c r="DY6" s="24">
        <f t="shared" si="11"/>
        <v>0</v>
      </c>
      <c r="DZ6" s="24">
        <f t="shared" si="11"/>
        <v>0</v>
      </c>
      <c r="EA6" s="24">
        <f t="shared" si="11"/>
        <v>0</v>
      </c>
      <c r="EB6" s="24">
        <f t="shared" si="11"/>
        <v>0</v>
      </c>
      <c r="EC6" s="24">
        <f t="shared" si="11"/>
        <v>0</v>
      </c>
      <c r="ED6" s="24" t="str">
        <f>IF(ED7="","",IF(ED7="-","【-】","【"&amp;SUBSTITUTE(TEXT(ED7,"#,##0.00"),"-","△")&amp;"】"))</f>
        <v>【0.00】</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0.25</v>
      </c>
      <c r="EM6" s="28">
        <f t="shared" si="12"/>
        <v>0.05</v>
      </c>
      <c r="EN6" s="28">
        <f t="shared" si="12"/>
        <v>0.03</v>
      </c>
      <c r="EO6" s="24" t="str">
        <f>IF(EO7="","",IF(EO7="-","【-】","【"&amp;SUBSTITUTE(TEXT(EO7,"#,##0.00"),"-","△")&amp;"】"))</f>
        <v>【0.02】</v>
      </c>
    </row>
    <row r="7" spans="1:148" s="13" customFormat="1" x14ac:dyDescent="0.25">
      <c r="A7" s="14"/>
      <c r="B7" s="20">
        <v>2022</v>
      </c>
      <c r="C7" s="20">
        <v>232211</v>
      </c>
      <c r="D7" s="20">
        <v>46</v>
      </c>
      <c r="E7" s="20">
        <v>17</v>
      </c>
      <c r="F7" s="20">
        <v>5</v>
      </c>
      <c r="G7" s="20">
        <v>0</v>
      </c>
      <c r="H7" s="20" t="s">
        <v>30</v>
      </c>
      <c r="I7" s="20" t="s">
        <v>96</v>
      </c>
      <c r="J7" s="20" t="s">
        <v>97</v>
      </c>
      <c r="K7" s="20" t="s">
        <v>98</v>
      </c>
      <c r="L7" s="20" t="s">
        <v>99</v>
      </c>
      <c r="M7" s="20" t="s">
        <v>100</v>
      </c>
      <c r="N7" s="25" t="s">
        <v>101</v>
      </c>
      <c r="O7" s="25">
        <v>81.09</v>
      </c>
      <c r="P7" s="25">
        <v>9.5500000000000007</v>
      </c>
      <c r="Q7" s="25">
        <v>100</v>
      </c>
      <c r="R7" s="25">
        <v>4444</v>
      </c>
      <c r="S7" s="25">
        <v>43812</v>
      </c>
      <c r="T7" s="25">
        <v>499.23</v>
      </c>
      <c r="U7" s="25">
        <v>87.76</v>
      </c>
      <c r="V7" s="25">
        <v>4152</v>
      </c>
      <c r="W7" s="25">
        <v>4.6399999999999997</v>
      </c>
      <c r="X7" s="25">
        <v>894.83</v>
      </c>
      <c r="Y7" s="25">
        <v>101.64</v>
      </c>
      <c r="Z7" s="25">
        <v>98.12</v>
      </c>
      <c r="AA7" s="25">
        <v>94.83</v>
      </c>
      <c r="AB7" s="25">
        <v>98.28</v>
      </c>
      <c r="AC7" s="25">
        <v>101.49</v>
      </c>
      <c r="AD7" s="25">
        <v>101.77</v>
      </c>
      <c r="AE7" s="25">
        <v>103.6</v>
      </c>
      <c r="AF7" s="25">
        <v>106.37</v>
      </c>
      <c r="AG7" s="25">
        <v>106.07</v>
      </c>
      <c r="AH7" s="25">
        <v>105.5</v>
      </c>
      <c r="AI7" s="25">
        <v>103.61</v>
      </c>
      <c r="AJ7" s="25">
        <v>284.83999999999997</v>
      </c>
      <c r="AK7" s="25">
        <v>295.92</v>
      </c>
      <c r="AL7" s="25">
        <v>317.38</v>
      </c>
      <c r="AM7" s="25">
        <v>327.97</v>
      </c>
      <c r="AN7" s="25">
        <v>321.8</v>
      </c>
      <c r="AO7" s="25">
        <v>227.4</v>
      </c>
      <c r="AP7" s="25">
        <v>193.99</v>
      </c>
      <c r="AQ7" s="25">
        <v>139.02000000000001</v>
      </c>
      <c r="AR7" s="25">
        <v>132.04</v>
      </c>
      <c r="AS7" s="25">
        <v>145.43</v>
      </c>
      <c r="AT7" s="25">
        <v>133.62</v>
      </c>
      <c r="AU7" s="25">
        <v>130.03</v>
      </c>
      <c r="AV7" s="25">
        <v>146</v>
      </c>
      <c r="AW7" s="25">
        <v>166.65</v>
      </c>
      <c r="AX7" s="25">
        <v>155.97999999999999</v>
      </c>
      <c r="AY7" s="25">
        <v>169.19</v>
      </c>
      <c r="AZ7" s="25">
        <v>29.54</v>
      </c>
      <c r="BA7" s="25">
        <v>26.99</v>
      </c>
      <c r="BB7" s="25">
        <v>29.13</v>
      </c>
      <c r="BC7" s="25">
        <v>35.69</v>
      </c>
      <c r="BD7" s="25">
        <v>38.4</v>
      </c>
      <c r="BE7" s="25">
        <v>36.94</v>
      </c>
      <c r="BF7" s="25">
        <v>1879.1</v>
      </c>
      <c r="BG7" s="25">
        <v>1843.84</v>
      </c>
      <c r="BH7" s="25">
        <v>1782.02</v>
      </c>
      <c r="BI7" s="25">
        <v>1768.03</v>
      </c>
      <c r="BJ7" s="25">
        <v>1740.19</v>
      </c>
      <c r="BK7" s="25">
        <v>789.46</v>
      </c>
      <c r="BL7" s="25">
        <v>826.83</v>
      </c>
      <c r="BM7" s="25">
        <v>867.83</v>
      </c>
      <c r="BN7" s="25">
        <v>791.76</v>
      </c>
      <c r="BO7" s="25">
        <v>900.82</v>
      </c>
      <c r="BP7" s="25">
        <v>809.19</v>
      </c>
      <c r="BQ7" s="25">
        <v>74.64</v>
      </c>
      <c r="BR7" s="25">
        <v>78.55</v>
      </c>
      <c r="BS7" s="25">
        <v>77.319999999999993</v>
      </c>
      <c r="BT7" s="25">
        <v>81.19</v>
      </c>
      <c r="BU7" s="25">
        <v>70.33</v>
      </c>
      <c r="BV7" s="25">
        <v>57.77</v>
      </c>
      <c r="BW7" s="25">
        <v>57.31</v>
      </c>
      <c r="BX7" s="25">
        <v>57.08</v>
      </c>
      <c r="BY7" s="25">
        <v>56.26</v>
      </c>
      <c r="BZ7" s="25">
        <v>52.94</v>
      </c>
      <c r="CA7" s="25">
        <v>57.02</v>
      </c>
      <c r="CB7" s="25">
        <v>208.64</v>
      </c>
      <c r="CC7" s="25">
        <v>189.02</v>
      </c>
      <c r="CD7" s="25">
        <v>190.57</v>
      </c>
      <c r="CE7" s="25">
        <v>179.62</v>
      </c>
      <c r="CF7" s="25">
        <v>221.19</v>
      </c>
      <c r="CG7" s="25">
        <v>274.35000000000002</v>
      </c>
      <c r="CH7" s="25">
        <v>273.52</v>
      </c>
      <c r="CI7" s="25">
        <v>274.99</v>
      </c>
      <c r="CJ7" s="25">
        <v>282.08999999999997</v>
      </c>
      <c r="CK7" s="25">
        <v>303.27999999999997</v>
      </c>
      <c r="CL7" s="25">
        <v>273.68</v>
      </c>
      <c r="CM7" s="25">
        <v>48</v>
      </c>
      <c r="CN7" s="25">
        <v>50.84</v>
      </c>
      <c r="CO7" s="25">
        <v>52.6</v>
      </c>
      <c r="CP7" s="25">
        <v>52.24</v>
      </c>
      <c r="CQ7" s="25">
        <v>52.28</v>
      </c>
      <c r="CR7" s="25">
        <v>50.68</v>
      </c>
      <c r="CS7" s="25">
        <v>50.14</v>
      </c>
      <c r="CT7" s="25">
        <v>54.83</v>
      </c>
      <c r="CU7" s="25">
        <v>66.53</v>
      </c>
      <c r="CV7" s="25">
        <v>52.35</v>
      </c>
      <c r="CW7" s="25">
        <v>52.55</v>
      </c>
      <c r="CX7" s="25">
        <v>87.43</v>
      </c>
      <c r="CY7" s="25">
        <v>85.73</v>
      </c>
      <c r="CZ7" s="25">
        <v>85.7</v>
      </c>
      <c r="DA7" s="25">
        <v>85.8</v>
      </c>
      <c r="DB7" s="25">
        <v>88.73</v>
      </c>
      <c r="DC7" s="25">
        <v>84.86</v>
      </c>
      <c r="DD7" s="25">
        <v>84.98</v>
      </c>
      <c r="DE7" s="25">
        <v>84.7</v>
      </c>
      <c r="DF7" s="25">
        <v>84.67</v>
      </c>
      <c r="DG7" s="25">
        <v>84.39</v>
      </c>
      <c r="DH7" s="25">
        <v>87.3</v>
      </c>
      <c r="DI7" s="25">
        <v>9.51</v>
      </c>
      <c r="DJ7" s="25">
        <v>12.5</v>
      </c>
      <c r="DK7" s="25">
        <v>15.5</v>
      </c>
      <c r="DL7" s="25">
        <v>18.18</v>
      </c>
      <c r="DM7" s="25">
        <v>20.71</v>
      </c>
      <c r="DN7" s="25">
        <v>24.13</v>
      </c>
      <c r="DO7" s="25">
        <v>23.06</v>
      </c>
      <c r="DP7" s="25">
        <v>20.34</v>
      </c>
      <c r="DQ7" s="25">
        <v>21.85</v>
      </c>
      <c r="DR7" s="25">
        <v>25.19</v>
      </c>
      <c r="DS7" s="25">
        <v>27.11</v>
      </c>
      <c r="DT7" s="25">
        <v>0</v>
      </c>
      <c r="DU7" s="25">
        <v>0</v>
      </c>
      <c r="DV7" s="25">
        <v>0</v>
      </c>
      <c r="DW7" s="25">
        <v>0</v>
      </c>
      <c r="DX7" s="25">
        <v>0</v>
      </c>
      <c r="DY7" s="25">
        <v>0</v>
      </c>
      <c r="DZ7" s="25">
        <v>0</v>
      </c>
      <c r="EA7" s="25">
        <v>0</v>
      </c>
      <c r="EB7" s="25">
        <v>0</v>
      </c>
      <c r="EC7" s="25">
        <v>0</v>
      </c>
      <c r="ED7" s="25">
        <v>0</v>
      </c>
      <c r="EE7" s="25">
        <v>0</v>
      </c>
      <c r="EF7" s="25">
        <v>0</v>
      </c>
      <c r="EG7" s="25">
        <v>0</v>
      </c>
      <c r="EH7" s="25">
        <v>0</v>
      </c>
      <c r="EI7" s="25">
        <v>0</v>
      </c>
      <c r="EJ7" s="25">
        <v>0.01</v>
      </c>
      <c r="EK7" s="25">
        <v>0.02</v>
      </c>
      <c r="EL7" s="25">
        <v>0.25</v>
      </c>
      <c r="EM7" s="25">
        <v>0.05</v>
      </c>
      <c r="EN7" s="25">
        <v>0.03</v>
      </c>
      <c r="EO7" s="25">
        <v>0.02</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2024-02-22T02:31:33Z</cp:lastPrinted>
  <dcterms:created xsi:type="dcterms:W3CDTF">2023-12-12T01:02:47Z</dcterms:created>
  <dcterms:modified xsi:type="dcterms:W3CDTF">2024-02-22T02:34:17Z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2024-01-19T02:27:12Z</vt:filetime>
  </property>
</Properties>
</file>