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23　大府市\下水道事業\"/>
    </mc:Choice>
  </mc:AlternateContent>
  <xr:revisionPtr revIDLastSave="0" documentId="13_ncr:1_{935FABEA-37AC-49E3-924F-FE254B045850}" xr6:coauthVersionLast="47" xr6:coauthVersionMax="47" xr10:uidLastSave="{00000000-0000-0000-0000-000000000000}"/>
  <workbookProtection workbookAlgorithmName="SHA-512" workbookHashValue="R8UfEUiXd2RJ6yMuo1gps3RMSVIy2vLYSzAkyXqLhYVmMrwC7/ai+II/S3gr0VIcJe4qUjVZo7XY+fEo+bwhaQ==" workbookSaltValue="Od7ZAyv6BTU9eC8STwqfKw==" workbookSpinCount="100000" lockStructure="1"/>
  <bookViews>
    <workbookView xWindow="-98" yWindow="-98" windowWidth="17115" windowHeight="108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P6" i="5"/>
  <c r="P10" i="4" s="1"/>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H85" i="4"/>
  <c r="G85" i="4"/>
  <c r="E85" i="4"/>
  <c r="BB10" i="4"/>
  <c r="AT10" i="4"/>
  <c r="W10" i="4"/>
  <c r="AT8" i="4"/>
  <c r="AD8" i="4"/>
  <c r="W8" i="4"/>
  <c r="P8" i="4"/>
  <c r="B8" i="4"/>
  <c r="B6" i="4"/>
</calcChain>
</file>

<file path=xl/sharedStrings.xml><?xml version="1.0" encoding="utf-8"?>
<sst xmlns="http://schemas.openxmlformats.org/spreadsheetml/2006/main" count="278" uniqueCount="117">
  <si>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</si>
  <si>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</si>
  <si>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</si>
  <si>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</si>
  <si>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</si>
  <si>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</si>
  <si>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</si>
  <si>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</si>
  <si>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</si>
  <si>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</si>
  <si>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</si>
  <si>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</si>
  <si>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</si>
  <si>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</si>
  <si>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</si>
  <si>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</si>
  <si>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</si>
  <si>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</si>
  <si>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</si>
  <si>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</si>
  <si>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</si>
  <si>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</si>
  <si>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</si>
  <si>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</si>
  <si>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</si>
  <si>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</si>
  <si>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</si>
  <si>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</si>
  <si>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</si>
  <si>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</si>
  <si>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</si>
  <si>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</si>
  <si>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</si>
  <si>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</si>
  <si>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</si>
  <si>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</si>
  <si>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</si>
  <si>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</si>
  <si>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</si>
  <si>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</si>
  <si>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</si>
  <si>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</si>
  <si>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</si>
  <si>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</si>
  <si>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</si>
  <si>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</si>
  <si>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</si>
  <si>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</si>
  <si>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</si>
  <si>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</si>
  <si>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</si>
  <si>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</si>
  <si>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</si>
  <si>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</si>
  <si>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</si>
  <si>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</si>
  <si>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</si>
  <si>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</si>
  <si>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</si>
  <si>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</si>
  <si>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</si>
  <si>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</si>
  <si>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</si>
  <si>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</si>
  <si>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</si>
  <si>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</si>
  <si>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</si>
  <si>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</si>
  <si>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</si>
  <si>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</si>
  <si>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</si>
  <si>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</si>
  <si>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</si>
  <si>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</si>
  <si>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</si>
  <si>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</si>
  <si>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</si>
  <si>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</si>
  <si>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</si>
  <si>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</si>
  <si>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</si>
  <si>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</si>
  <si>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</si>
  <si>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</si>
  <si>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</si>
  <si>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</si>
  <si>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</si>
  <si>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</si>
  <si>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</si>
  <si>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</si>
  <si>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</si>
  <si>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</si>
  <si>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</si>
  <si>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</si>
  <si>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</si>
  <si>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大府市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</si>
  <si>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</si>
  <si>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</si>
  <si>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</si>
  <si>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</si>
  <si>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</si>
  <si>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</si>
  <si>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</si>
  <si>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</si>
  <si>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</si>
  <si>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</si>
  <si>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</si>
  <si>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</si>
  <si>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</si>
  <si>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</si>
  <si>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</si>
  <si>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</si>
  <si>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</si>
  <si>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</si>
  <si>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令和２年度より地方公営企業法を一部適用したため、令和元年度以前の数値は全て０となっています。
①経常収支比率は100％以上となっており、単年度の収支は黒字です。しかし、一般会計繰入金に依存しているため、今後も経営健全化に努める必要があります。
②累積欠損比率は、純利益を計上しているため、０％を維持しています。
③流動比率は、流動負債のうち企業債償還金の比率が大きく、流動資産で流動負債を賄えていません。現在は償還額を超えない範囲での借入を行っており、徐々に改善されていくと考えています。
④企業債残高対事業規模比率は、全国平均、類似団体平均をともに上回っています。現在は償還額を超えない範囲での借入を行っており、企業債残高は減っていく見込みです。
⑤経費回収率は、類似団体平均を大きく下回っており、下水道使用料収入で汚水処理費を賄えていません。下水道使用料改定を令和４年10月、令和７年４月に実施するため当該値の改善が見込まれますが、引き続き経費回収率改善に努めていきます。
⑥汚水処理原価は、全国平均、類似団体平均をともに上回っています。今後は維持管理費の削減や接続率向上による有収水量増加の取組が必要です。
⑧水洗化率では、類似団体の平均を下回っており、今後も、水質保全のために100％を目指し、戸別訪問等による普及推進活動に努めていきます。</t>
    <rPh sb="0" eb="2">
      <t>レイワ</t>
    </rPh>
    <rPh sb="3" eb="5">
      <t>ネンド</t>
    </rPh>
    <rPh sb="7" eb="14">
      <t>チホウコウエイキギョウホウ</t>
    </rPh>
    <rPh sb="15" eb="19">
      <t>イチブテキヨウ</t>
    </rPh>
    <rPh sb="24" eb="26">
      <t>レイワ</t>
    </rPh>
    <rPh sb="26" eb="28">
      <t>ガンネン</t>
    </rPh>
    <rPh sb="28" eb="29">
      <t>ド</t>
    </rPh>
    <rPh sb="29" eb="31">
      <t>イゼン</t>
    </rPh>
    <rPh sb="32" eb="34">
      <t>スウチ</t>
    </rPh>
    <rPh sb="35" eb="36">
      <t>スベ</t>
    </rPh>
    <rPh sb="49" eb="55">
      <t>ケイジョウシュウシヒリツ</t>
    </rPh>
    <rPh sb="60" eb="62">
      <t>イジョウ</t>
    </rPh>
    <rPh sb="69" eb="72">
      <t>タンネンド</t>
    </rPh>
    <rPh sb="73" eb="75">
      <t>シュウシ</t>
    </rPh>
    <rPh sb="76" eb="78">
      <t>クロジ</t>
    </rPh>
    <rPh sb="85" eb="92">
      <t>イッパンカイケイクリイレキン</t>
    </rPh>
    <rPh sb="93" eb="95">
      <t>イゾン</t>
    </rPh>
    <rPh sb="102" eb="104">
      <t>コンゴ</t>
    </rPh>
    <rPh sb="105" eb="110">
      <t>ケイエイケンゼンカ</t>
    </rPh>
    <rPh sb="111" eb="112">
      <t>ツト</t>
    </rPh>
    <rPh sb="114" eb="116">
      <t>ヒツヨウ</t>
    </rPh>
    <rPh sb="124" eb="130">
      <t>ルイセキケッソンヒリツ</t>
    </rPh>
    <rPh sb="132" eb="135">
      <t>ジュンリエキ</t>
    </rPh>
    <rPh sb="136" eb="138">
      <t>ケイジョウ</t>
    </rPh>
    <rPh sb="148" eb="150">
      <t>イジ</t>
    </rPh>
    <rPh sb="158" eb="162">
      <t>リュウドウヒリツ</t>
    </rPh>
    <rPh sb="164" eb="168">
      <t>リュウドウフサイ</t>
    </rPh>
    <rPh sb="171" eb="174">
      <t>キギョウサイ</t>
    </rPh>
    <rPh sb="174" eb="177">
      <t>ショウカンキン</t>
    </rPh>
    <rPh sb="178" eb="180">
      <t>ヒリツ</t>
    </rPh>
    <rPh sb="181" eb="182">
      <t>オオ</t>
    </rPh>
    <rPh sb="185" eb="189">
      <t>リュウドウシサン</t>
    </rPh>
    <rPh sb="190" eb="194">
      <t>リュウドウフサイ</t>
    </rPh>
    <rPh sb="195" eb="196">
      <t>マカナ</t>
    </rPh>
    <rPh sb="203" eb="205">
      <t>ゲンザイ</t>
    </rPh>
    <rPh sb="206" eb="209">
      <t>ショウカンガク</t>
    </rPh>
    <rPh sb="210" eb="211">
      <t>コ</t>
    </rPh>
    <rPh sb="214" eb="216">
      <t>ハンイ</t>
    </rPh>
    <rPh sb="218" eb="220">
      <t>カリイレ</t>
    </rPh>
    <rPh sb="221" eb="222">
      <t>オコナ</t>
    </rPh>
    <rPh sb="227" eb="229">
      <t>ジョジョ</t>
    </rPh>
    <rPh sb="230" eb="232">
      <t>カイゼン</t>
    </rPh>
    <rPh sb="238" eb="239">
      <t>カンガ</t>
    </rPh>
    <rPh sb="247" eb="252">
      <t>キギョウサイザンダカ</t>
    </rPh>
    <rPh sb="252" eb="253">
      <t>タイ</t>
    </rPh>
    <rPh sb="253" eb="259">
      <t>ジギョウキボヒリツ</t>
    </rPh>
    <rPh sb="261" eb="265">
      <t>ゼンコクヘイキン</t>
    </rPh>
    <rPh sb="266" eb="272">
      <t>ルイジダンタイヘイキン</t>
    </rPh>
    <rPh sb="276" eb="278">
      <t>ウワマワ</t>
    </rPh>
    <rPh sb="327" eb="331">
      <t>ケイヒカイシュウ</t>
    </rPh>
    <rPh sb="331" eb="332">
      <t>リツ</t>
    </rPh>
    <rPh sb="334" eb="340">
      <t>ルイジダンタイヘイキン</t>
    </rPh>
    <rPh sb="341" eb="342">
      <t>オオ</t>
    </rPh>
    <rPh sb="344" eb="346">
      <t>シタマワ</t>
    </rPh>
    <rPh sb="351" eb="359">
      <t>ゲスイドウシヨウリョウシュウニュウ</t>
    </rPh>
    <rPh sb="360" eb="365">
      <t>オスイショリヒ</t>
    </rPh>
    <rPh sb="366" eb="367">
      <t>マカナ</t>
    </rPh>
    <rPh sb="374" eb="380">
      <t>ゲスイドウシヨウリョウ</t>
    </rPh>
    <rPh sb="380" eb="382">
      <t>カイテイ</t>
    </rPh>
    <rPh sb="383" eb="385">
      <t>レイワ</t>
    </rPh>
    <rPh sb="386" eb="387">
      <t>ネン</t>
    </rPh>
    <rPh sb="389" eb="390">
      <t>ガツ</t>
    </rPh>
    <rPh sb="391" eb="393">
      <t>レイワ</t>
    </rPh>
    <rPh sb="394" eb="395">
      <t>ネン</t>
    </rPh>
    <rPh sb="396" eb="397">
      <t>ガツ</t>
    </rPh>
    <rPh sb="398" eb="400">
      <t>ジッシ</t>
    </rPh>
    <rPh sb="423" eb="428">
      <t>ケイヒカイシュウリツ</t>
    </rPh>
    <rPh sb="428" eb="430">
      <t>カイゼン</t>
    </rPh>
    <rPh sb="431" eb="432">
      <t>ツト</t>
    </rPh>
    <rPh sb="449" eb="453">
      <t>ゼンコクヘイキン</t>
    </rPh>
    <rPh sb="484" eb="487">
      <t>セツゾクリツ</t>
    </rPh>
    <rPh sb="487" eb="489">
      <t>コウジョウ</t>
    </rPh>
    <rPh sb="492" eb="496">
      <t>ユウシュウスイリョウ</t>
    </rPh>
    <rPh sb="496" eb="498">
      <t>ゾウカ</t>
    </rPh>
    <phoneticPr fontId="4"/>
  </si>
  <si>
    <t>　境川流域下水道として広域的な管理となっており、単独下水道はありません。経費回収率が低く、一般会計繰入金に依存した厳しい経営状況が続いています。本市では、市街化区域の汚水整備が平成26年度に概ね完了し、今後は、雨水対策整備に係る収入及び支出の占める割合が大きくなる見込みです。
　また、下水道事業を継続していくために、管渠の老朽化対策を含め、財源確保をしながら更新費用の平準化と企業債残高の減少を目指します。
　令和元年度に経営戦略及びストックマネジメント計画を策定しており、費用の平準化や削減を図っています。令和３年度には経営・財務マネジメント強化事業を活用して下水道使用料について検討し、令和４年10月、令和７年４月に下水道使用料改定を実施します。また、経営戦略の更新は令和５年度を予定しています。</t>
    <rPh sb="180" eb="182">
      <t>コウシン</t>
    </rPh>
    <rPh sb="255" eb="257">
      <t>レイワ</t>
    </rPh>
    <rPh sb="258" eb="260">
      <t>ネンド</t>
    </rPh>
    <rPh sb="262" eb="264">
      <t>ケイエイ</t>
    </rPh>
    <rPh sb="265" eb="267">
      <t>ザイム</t>
    </rPh>
    <rPh sb="273" eb="275">
      <t>キョウカ</t>
    </rPh>
    <rPh sb="275" eb="277">
      <t>ジギョウ</t>
    </rPh>
    <rPh sb="278" eb="280">
      <t>カツヨウ</t>
    </rPh>
    <rPh sb="282" eb="288">
      <t>ゲスイドウシヨウリョウ</t>
    </rPh>
    <rPh sb="292" eb="294">
      <t>ケントウ</t>
    </rPh>
    <rPh sb="296" eb="298">
      <t>レイワ</t>
    </rPh>
    <rPh sb="299" eb="300">
      <t>ネン</t>
    </rPh>
    <rPh sb="302" eb="303">
      <t>ガツ</t>
    </rPh>
    <rPh sb="304" eb="306">
      <t>レイワ</t>
    </rPh>
    <rPh sb="307" eb="308">
      <t>ネン</t>
    </rPh>
    <rPh sb="309" eb="310">
      <t>ガツ</t>
    </rPh>
    <rPh sb="311" eb="317">
      <t>ゲスイドウシヨウリョウ</t>
    </rPh>
    <rPh sb="317" eb="319">
      <t>カイテイ</t>
    </rPh>
    <rPh sb="320" eb="322">
      <t>ジッシ</t>
    </rPh>
    <phoneticPr fontId="4"/>
  </si>
  <si>
    <t>令和２年度より地方公営企業法を一部適用したため、令和元年度以前の数値は全て０となっています。
①有形固定資産減価償却率は、全国平均、類似団体平均を下回っています。大規模な施設の更新が必要となるまでは、減価償却費総額は、減少していく見込みです。
②管渠老朽化率は、全国平均、類似団体平均をともに下回っています。平成初期以降に多くの管渠を整備しており、法定耐用年数に迫る管渠は少数となっています。
③管渠改善率は、全国平均、類似団体平均をともに下回っておりますが、老朽化した管渠が少ないことが一因にあります。しかし、いずれ一度に更新時期を迎えるため、令和元年度にストックマネジメント計画を策定しており、更新費用の平準化と費用捻出の方法を引き続き検討していきます。</t>
    <rPh sb="49" eb="60">
      <t>ユウケイコテイシサンゲンカショウキャクリツ</t>
    </rPh>
    <rPh sb="62" eb="66">
      <t>ゼンコクヘイキン</t>
    </rPh>
    <rPh sb="67" eb="73">
      <t>ルイジダンタイヘイキン</t>
    </rPh>
    <rPh sb="74" eb="76">
      <t>シタマワ</t>
    </rPh>
    <rPh sb="82" eb="85">
      <t>ダイキボ</t>
    </rPh>
    <rPh sb="86" eb="88">
      <t>シセツ</t>
    </rPh>
    <rPh sb="89" eb="91">
      <t>コウシン</t>
    </rPh>
    <rPh sb="92" eb="94">
      <t>ヒツヨウ</t>
    </rPh>
    <rPh sb="101" eb="105">
      <t>ゲンカショウキャク</t>
    </rPh>
    <rPh sb="105" eb="106">
      <t>ヒ</t>
    </rPh>
    <rPh sb="106" eb="108">
      <t>ソウガク</t>
    </rPh>
    <rPh sb="110" eb="112">
      <t>ゲンショウ</t>
    </rPh>
    <rPh sb="132" eb="136">
      <t>ゼンコクヘイキン</t>
    </rPh>
    <rPh sb="137" eb="141">
      <t>ルイジダンタイ</t>
    </rPh>
    <rPh sb="141" eb="143">
      <t>ヘイキン</t>
    </rPh>
    <rPh sb="147" eb="149">
      <t>シタマワ</t>
    </rPh>
    <rPh sb="159" eb="161">
      <t>イコウ</t>
    </rPh>
    <rPh sb="175" eb="181">
      <t>ホウテイタイヨウネンスウ</t>
    </rPh>
    <rPh sb="182" eb="183">
      <t>セマ</t>
    </rPh>
    <rPh sb="184" eb="186">
      <t>カンキョ</t>
    </rPh>
    <rPh sb="187" eb="189">
      <t>ショウスウ</t>
    </rPh>
    <rPh sb="199" eb="201">
      <t>カンキョ</t>
    </rPh>
    <rPh sb="201" eb="204">
      <t>カイゼンリツ</t>
    </rPh>
    <rPh sb="206" eb="210">
      <t>ゼンコクヘイキン</t>
    </rPh>
    <rPh sb="211" eb="215">
      <t>ルイジダンタイ</t>
    </rPh>
    <rPh sb="215" eb="217">
      <t>ヘイキン</t>
    </rPh>
    <rPh sb="221" eb="223">
      <t>シタマワ</t>
    </rPh>
    <rPh sb="231" eb="234">
      <t>ロウキュウカ</t>
    </rPh>
    <rPh sb="236" eb="238">
      <t>カンキョ</t>
    </rPh>
    <rPh sb="239" eb="240">
      <t>スク</t>
    </rPh>
    <rPh sb="245" eb="247">
      <t>イチイン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</si>
</sst>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c:v>0.2</c:v>
                </c:pt>
                <c:pt idx="4">
                  <c:v>0.09</c:v>
                </c:pt>
              </c:numCache>
            </c:numRef>
          </c:val>
          <c:extLst>
            <c:ext xmlns:c16="http://schemas.microsoft.com/office/drawing/2014/chart" uri="{C3380CC4-5D6E-409C-BE32-E72D297353CC}">
              <c16:uniqueId val="{00000000-CCFE-4253-BC5F-54C50F5383D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0.08</c:v>
                </c:pt>
                <c:pt idx="3">
                  <c:v>0.24</c:v>
                </c:pt>
                <c:pt idx="4">
                  <c:v>0.14000000000000001</c:v>
                </c:pt>
              </c:numCache>
            </c:numRef>
          </c:val>
          <c:smooth val="0"/>
          <c:extLst>
            <c:ext xmlns:c16="http://schemas.microsoft.com/office/drawing/2014/chart" uri="{C3380CC4-5D6E-409C-BE32-E72D297353CC}">
              <c16:uniqueId val="{00000001-CCFE-4253-BC5F-54C50F5383D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8A-4FE3-8C12-06888DCDA2D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60.78</c:v>
                </c:pt>
                <c:pt idx="3">
                  <c:v>59.96</c:v>
                </c:pt>
                <c:pt idx="4">
                  <c:v>59.9</c:v>
                </c:pt>
              </c:numCache>
            </c:numRef>
          </c:val>
          <c:smooth val="0"/>
          <c:extLst>
            <c:ext xmlns:c16="http://schemas.microsoft.com/office/drawing/2014/chart" uri="{C3380CC4-5D6E-409C-BE32-E72D297353CC}">
              <c16:uniqueId val="{00000001-AF8A-4FE3-8C12-06888DCDA2D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93.74</c:v>
                </c:pt>
                <c:pt idx="3">
                  <c:v>93.84</c:v>
                </c:pt>
                <c:pt idx="4">
                  <c:v>93.99</c:v>
                </c:pt>
              </c:numCache>
            </c:numRef>
          </c:val>
          <c:extLst>
            <c:ext xmlns:c16="http://schemas.microsoft.com/office/drawing/2014/chart" uri="{C3380CC4-5D6E-409C-BE32-E72D297353CC}">
              <c16:uniqueId val="{00000000-3B5E-4AB1-815B-D7F8724FE2B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94.17</c:v>
                </c:pt>
                <c:pt idx="3">
                  <c:v>94.27</c:v>
                </c:pt>
                <c:pt idx="4">
                  <c:v>94.46</c:v>
                </c:pt>
              </c:numCache>
            </c:numRef>
          </c:val>
          <c:smooth val="0"/>
          <c:extLst>
            <c:ext xmlns:c16="http://schemas.microsoft.com/office/drawing/2014/chart" uri="{C3380CC4-5D6E-409C-BE32-E72D297353CC}">
              <c16:uniqueId val="{00000001-3B5E-4AB1-815B-D7F8724FE2B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105.78</c:v>
                </c:pt>
                <c:pt idx="3">
                  <c:v>122.94</c:v>
                </c:pt>
                <c:pt idx="4">
                  <c:v>124.17</c:v>
                </c:pt>
              </c:numCache>
            </c:numRef>
          </c:val>
          <c:extLst>
            <c:ext xmlns:c16="http://schemas.microsoft.com/office/drawing/2014/chart" uri="{C3380CC4-5D6E-409C-BE32-E72D297353CC}">
              <c16:uniqueId val="{00000000-8EC0-4E78-B776-C429A5218DA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106.67</c:v>
                </c:pt>
                <c:pt idx="3">
                  <c:v>106.9</c:v>
                </c:pt>
                <c:pt idx="4">
                  <c:v>106.74</c:v>
                </c:pt>
              </c:numCache>
            </c:numRef>
          </c:val>
          <c:smooth val="0"/>
          <c:extLst>
            <c:ext xmlns:c16="http://schemas.microsoft.com/office/drawing/2014/chart" uri="{C3380CC4-5D6E-409C-BE32-E72D297353CC}">
              <c16:uniqueId val="{00000001-8EC0-4E78-B776-C429A5218DA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3.52</c:v>
                </c:pt>
                <c:pt idx="3">
                  <c:v>6.87</c:v>
                </c:pt>
                <c:pt idx="4">
                  <c:v>9.9</c:v>
                </c:pt>
              </c:numCache>
            </c:numRef>
          </c:val>
          <c:extLst>
            <c:ext xmlns:c16="http://schemas.microsoft.com/office/drawing/2014/chart" uri="{C3380CC4-5D6E-409C-BE32-E72D297353CC}">
              <c16:uniqueId val="{00000000-654C-40B8-B869-24B0A0B268C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23.25</c:v>
                </c:pt>
                <c:pt idx="3">
                  <c:v>25.2</c:v>
                </c:pt>
                <c:pt idx="4">
                  <c:v>27.42</c:v>
                </c:pt>
              </c:numCache>
            </c:numRef>
          </c:val>
          <c:smooth val="0"/>
          <c:extLst>
            <c:ext xmlns:c16="http://schemas.microsoft.com/office/drawing/2014/chart" uri="{C3380CC4-5D6E-409C-BE32-E72D297353CC}">
              <c16:uniqueId val="{00000001-654C-40B8-B869-24B0A0B268C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c:v>0.33</c:v>
                </c:pt>
                <c:pt idx="4">
                  <c:v>0.37</c:v>
                </c:pt>
              </c:numCache>
            </c:numRef>
          </c:val>
          <c:extLst>
            <c:ext xmlns:c16="http://schemas.microsoft.com/office/drawing/2014/chart" uri="{C3380CC4-5D6E-409C-BE32-E72D297353CC}">
              <c16:uniqueId val="{00000000-56AB-4FFC-AEB4-9A4E3F1743E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1.06</c:v>
                </c:pt>
                <c:pt idx="3">
                  <c:v>2.02</c:v>
                </c:pt>
                <c:pt idx="4">
                  <c:v>2.67</c:v>
                </c:pt>
              </c:numCache>
            </c:numRef>
          </c:val>
          <c:smooth val="0"/>
          <c:extLst>
            <c:ext xmlns:c16="http://schemas.microsoft.com/office/drawing/2014/chart" uri="{C3380CC4-5D6E-409C-BE32-E72D297353CC}">
              <c16:uniqueId val="{00000001-56AB-4FFC-AEB4-9A4E3F1743E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6A8-4393-9993-3814817B531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3.68</c:v>
                </c:pt>
                <c:pt idx="3">
                  <c:v>5.3</c:v>
                </c:pt>
                <c:pt idx="4">
                  <c:v>6.49</c:v>
                </c:pt>
              </c:numCache>
            </c:numRef>
          </c:val>
          <c:smooth val="0"/>
          <c:extLst>
            <c:ext xmlns:c16="http://schemas.microsoft.com/office/drawing/2014/chart" uri="{C3380CC4-5D6E-409C-BE32-E72D297353CC}">
              <c16:uniqueId val="{00000001-96A8-4393-9993-3814817B531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61</c:v>
                </c:pt>
                <c:pt idx="3">
                  <c:v>63.22</c:v>
                </c:pt>
                <c:pt idx="4">
                  <c:v>68.849999999999994</c:v>
                </c:pt>
              </c:numCache>
            </c:numRef>
          </c:val>
          <c:extLst>
            <c:ext xmlns:c16="http://schemas.microsoft.com/office/drawing/2014/chart" uri="{C3380CC4-5D6E-409C-BE32-E72D297353CC}">
              <c16:uniqueId val="{00000000-CEAC-4162-92AC-B56A36C64B6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67.86</c:v>
                </c:pt>
                <c:pt idx="3">
                  <c:v>72.92</c:v>
                </c:pt>
                <c:pt idx="4">
                  <c:v>81.19</c:v>
                </c:pt>
              </c:numCache>
            </c:numRef>
          </c:val>
          <c:smooth val="0"/>
          <c:extLst>
            <c:ext xmlns:c16="http://schemas.microsoft.com/office/drawing/2014/chart" uri="{C3380CC4-5D6E-409C-BE32-E72D297353CC}">
              <c16:uniqueId val="{00000001-CEAC-4162-92AC-B56A36C64B6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1004.37</c:v>
                </c:pt>
                <c:pt idx="3">
                  <c:v>1011.64</c:v>
                </c:pt>
                <c:pt idx="4">
                  <c:v>860.84</c:v>
                </c:pt>
              </c:numCache>
            </c:numRef>
          </c:val>
          <c:extLst>
            <c:ext xmlns:c16="http://schemas.microsoft.com/office/drawing/2014/chart" uri="{C3380CC4-5D6E-409C-BE32-E72D297353CC}">
              <c16:uniqueId val="{00000000-F64A-4923-9151-62EF23991C3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709.4</c:v>
                </c:pt>
                <c:pt idx="3">
                  <c:v>734.47</c:v>
                </c:pt>
                <c:pt idx="4">
                  <c:v>720.89</c:v>
                </c:pt>
              </c:numCache>
            </c:numRef>
          </c:val>
          <c:smooth val="0"/>
          <c:extLst>
            <c:ext xmlns:c16="http://schemas.microsoft.com/office/drawing/2014/chart" uri="{C3380CC4-5D6E-409C-BE32-E72D297353CC}">
              <c16:uniqueId val="{00000001-F64A-4923-9151-62EF23991C3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59.11</c:v>
                </c:pt>
                <c:pt idx="3">
                  <c:v>59.15</c:v>
                </c:pt>
                <c:pt idx="4">
                  <c:v>61.4</c:v>
                </c:pt>
              </c:numCache>
            </c:numRef>
          </c:val>
          <c:extLst>
            <c:ext xmlns:c16="http://schemas.microsoft.com/office/drawing/2014/chart" uri="{C3380CC4-5D6E-409C-BE32-E72D297353CC}">
              <c16:uniqueId val="{00000000-C0E9-4E97-B14C-E57BB0DD313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91.14</c:v>
                </c:pt>
                <c:pt idx="3">
                  <c:v>90.69</c:v>
                </c:pt>
                <c:pt idx="4">
                  <c:v>90.5</c:v>
                </c:pt>
              </c:numCache>
            </c:numRef>
          </c:val>
          <c:smooth val="0"/>
          <c:extLst>
            <c:ext xmlns:c16="http://schemas.microsoft.com/office/drawing/2014/chart" uri="{C3380CC4-5D6E-409C-BE32-E72D297353CC}">
              <c16:uniqueId val="{00000001-C0E9-4E97-B14C-E57BB0DD313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150</c:v>
                </c:pt>
                <c:pt idx="3">
                  <c:v>150</c:v>
                </c:pt>
                <c:pt idx="4">
                  <c:v>150</c:v>
                </c:pt>
              </c:numCache>
            </c:numRef>
          </c:val>
          <c:extLst>
            <c:ext xmlns:c16="http://schemas.microsoft.com/office/drawing/2014/chart" uri="{C3380CC4-5D6E-409C-BE32-E72D297353CC}">
              <c16:uniqueId val="{00000000-9111-45B5-A251-9646A4E6C18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136.86000000000001</c:v>
                </c:pt>
                <c:pt idx="3">
                  <c:v>138.52000000000001</c:v>
                </c:pt>
                <c:pt idx="4">
                  <c:v>138.66999999999999</c:v>
                </c:pt>
              </c:numCache>
            </c:numRef>
          </c:val>
          <c:smooth val="0"/>
          <c:extLst>
            <c:ext xmlns:c16="http://schemas.microsoft.com/office/drawing/2014/chart" uri="{C3380CC4-5D6E-409C-BE32-E72D297353CC}">
              <c16:uniqueId val="{00000001-9111-45B5-A251-9646A4E6C18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74" t="str">
        <f>データ!H6</f>
        <v>愛知県　大府市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75" t="s">
        <v>9</v>
      </c>
      <c r="BM7" s="76"/>
      <c r="BN7" s="76"/>
      <c r="BO7" s="76"/>
      <c r="BP7" s="76"/>
      <c r="BQ7" s="76"/>
      <c r="BR7" s="76"/>
      <c r="BS7" s="76"/>
      <c r="BT7" s="76"/>
      <c r="BU7" s="76"/>
      <c r="BV7" s="76"/>
      <c r="BW7" s="76"/>
      <c r="BX7" s="76"/>
      <c r="BY7" s="77"/>
    </row>
    <row r="8" spans="1:78" ht="18.75" customHeight="1" x14ac:dyDescent="0.2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Bc1</v>
      </c>
      <c r="X8" s="71"/>
      <c r="Y8" s="71"/>
      <c r="Z8" s="71"/>
      <c r="AA8" s="71"/>
      <c r="AB8" s="71"/>
      <c r="AC8" s="71"/>
      <c r="AD8" s="72" t="str">
        <f>データ!$M$6</f>
        <v>非設置</v>
      </c>
      <c r="AE8" s="72"/>
      <c r="AF8" s="72"/>
      <c r="AG8" s="72"/>
      <c r="AH8" s="72"/>
      <c r="AI8" s="72"/>
      <c r="AJ8" s="72"/>
      <c r="AK8" s="3"/>
      <c r="AL8" s="52">
        <f>データ!S6</f>
        <v>92828</v>
      </c>
      <c r="AM8" s="52"/>
      <c r="AN8" s="52"/>
      <c r="AO8" s="52"/>
      <c r="AP8" s="52"/>
      <c r="AQ8" s="52"/>
      <c r="AR8" s="52"/>
      <c r="AS8" s="52"/>
      <c r="AT8" s="51">
        <f>データ!T6</f>
        <v>33.659999999999997</v>
      </c>
      <c r="AU8" s="51"/>
      <c r="AV8" s="51"/>
      <c r="AW8" s="51"/>
      <c r="AX8" s="51"/>
      <c r="AY8" s="51"/>
      <c r="AZ8" s="51"/>
      <c r="BA8" s="51"/>
      <c r="BB8" s="51">
        <f>データ!U6</f>
        <v>2757.81</v>
      </c>
      <c r="BC8" s="51"/>
      <c r="BD8" s="51"/>
      <c r="BE8" s="51"/>
      <c r="BF8" s="51"/>
      <c r="BG8" s="51"/>
      <c r="BH8" s="51"/>
      <c r="BI8" s="51"/>
      <c r="BJ8" s="3"/>
      <c r="BK8" s="3"/>
      <c r="BL8" s="67" t="s">
        <v>10</v>
      </c>
      <c r="BM8" s="68"/>
      <c r="BN8" s="69" t="s">
        <v>11</v>
      </c>
      <c r="BO8" s="69"/>
      <c r="BP8" s="69"/>
      <c r="BQ8" s="69"/>
      <c r="BR8" s="69"/>
      <c r="BS8" s="69"/>
      <c r="BT8" s="69"/>
      <c r="BU8" s="69"/>
      <c r="BV8" s="69"/>
      <c r="BW8" s="69"/>
      <c r="BX8" s="69"/>
      <c r="BY8" s="70"/>
    </row>
    <row r="9" spans="1:78" ht="18.75" customHeight="1" x14ac:dyDescent="0.2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56" t="s">
        <v>21</v>
      </c>
      <c r="BO9" s="56"/>
      <c r="BP9" s="56"/>
      <c r="BQ9" s="56"/>
      <c r="BR9" s="56"/>
      <c r="BS9" s="56"/>
      <c r="BT9" s="56"/>
      <c r="BU9" s="56"/>
      <c r="BV9" s="56"/>
      <c r="BW9" s="56"/>
      <c r="BX9" s="56"/>
      <c r="BY9" s="57"/>
    </row>
    <row r="10" spans="1:78" ht="18.75" customHeight="1" x14ac:dyDescent="0.25">
      <c r="A10" s="2"/>
      <c r="B10" s="51" t="str">
        <f>データ!N6</f>
        <v>-</v>
      </c>
      <c r="C10" s="51"/>
      <c r="D10" s="51"/>
      <c r="E10" s="51"/>
      <c r="F10" s="51"/>
      <c r="G10" s="51"/>
      <c r="H10" s="51"/>
      <c r="I10" s="51">
        <f>データ!O6</f>
        <v>68.510000000000005</v>
      </c>
      <c r="J10" s="51"/>
      <c r="K10" s="51"/>
      <c r="L10" s="51"/>
      <c r="M10" s="51"/>
      <c r="N10" s="51"/>
      <c r="O10" s="51"/>
      <c r="P10" s="51">
        <f>データ!P6</f>
        <v>84.69</v>
      </c>
      <c r="Q10" s="51"/>
      <c r="R10" s="51"/>
      <c r="S10" s="51"/>
      <c r="T10" s="51"/>
      <c r="U10" s="51"/>
      <c r="V10" s="51"/>
      <c r="W10" s="51">
        <f>データ!Q6</f>
        <v>96.52</v>
      </c>
      <c r="X10" s="51"/>
      <c r="Y10" s="51"/>
      <c r="Z10" s="51"/>
      <c r="AA10" s="51"/>
      <c r="AB10" s="51"/>
      <c r="AC10" s="51"/>
      <c r="AD10" s="52">
        <f>データ!R6</f>
        <v>1810</v>
      </c>
      <c r="AE10" s="52"/>
      <c r="AF10" s="52"/>
      <c r="AG10" s="52"/>
      <c r="AH10" s="52"/>
      <c r="AI10" s="52"/>
      <c r="AJ10" s="52"/>
      <c r="AK10" s="2"/>
      <c r="AL10" s="52">
        <f>データ!V6</f>
        <v>78669</v>
      </c>
      <c r="AM10" s="52"/>
      <c r="AN10" s="52"/>
      <c r="AO10" s="52"/>
      <c r="AP10" s="52"/>
      <c r="AQ10" s="52"/>
      <c r="AR10" s="52"/>
      <c r="AS10" s="52"/>
      <c r="AT10" s="51">
        <f>データ!W6</f>
        <v>12.98</v>
      </c>
      <c r="AU10" s="51"/>
      <c r="AV10" s="51"/>
      <c r="AW10" s="51"/>
      <c r="AX10" s="51"/>
      <c r="AY10" s="51"/>
      <c r="AZ10" s="51"/>
      <c r="BA10" s="51"/>
      <c r="BB10" s="51">
        <f>データ!X6</f>
        <v>6060.79</v>
      </c>
      <c r="BC10" s="51"/>
      <c r="BD10" s="51"/>
      <c r="BE10" s="51"/>
      <c r="BF10" s="51"/>
      <c r="BG10" s="51"/>
      <c r="BH10" s="51"/>
      <c r="BI10" s="51"/>
      <c r="BJ10" s="2"/>
      <c r="BK10" s="2"/>
      <c r="BL10" s="58" t="s">
        <v>22</v>
      </c>
      <c r="BM10" s="59"/>
      <c r="BN10" s="60" t="s">
        <v>23</v>
      </c>
      <c r="BO10" s="60"/>
      <c r="BP10" s="60"/>
      <c r="BQ10" s="60"/>
      <c r="BR10" s="60"/>
      <c r="BS10" s="60"/>
      <c r="BT10" s="60"/>
      <c r="BU10" s="60"/>
      <c r="BV10" s="60"/>
      <c r="BW10" s="60"/>
      <c r="BX10" s="60"/>
      <c r="BY10" s="61"/>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2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115</v>
      </c>
      <c r="BM66" s="45"/>
      <c r="BN66" s="45"/>
      <c r="BO66" s="45"/>
      <c r="BP66" s="45"/>
      <c r="BQ66" s="45"/>
      <c r="BR66" s="45"/>
      <c r="BS66" s="45"/>
      <c r="BT66" s="45"/>
      <c r="BU66" s="45"/>
      <c r="BV66" s="45"/>
      <c r="BW66" s="45"/>
      <c r="BX66" s="45"/>
      <c r="BY66" s="45"/>
      <c r="BZ66" s="46"/>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2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LkmqPpYVJpANIqwyoDzlI5ylwQoQzGy/JA1B3uWCFXF4ojaagbHWgbp5D+CunpoP+ob5xJb2noPQlM+Qpt8fA==" saltValue="4EbTDOIA5uFdbtegrW+YQ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75" x14ac:dyDescent="0.25"/>
  <cols>
    <col min="2" max="144" width="11.8632812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5">
      <c r="A4" s="14" t="s">
        <v>54</v>
      </c>
      <c r="B4" s="16"/>
      <c r="C4" s="16"/>
      <c r="D4" s="16"/>
      <c r="E4" s="16"/>
      <c r="F4" s="16"/>
      <c r="G4" s="16"/>
      <c r="H4" s="82"/>
      <c r="I4" s="83"/>
      <c r="J4" s="83"/>
      <c r="K4" s="83"/>
      <c r="L4" s="83"/>
      <c r="M4" s="83"/>
      <c r="N4" s="83"/>
      <c r="O4" s="83"/>
      <c r="P4" s="83"/>
      <c r="Q4" s="83"/>
      <c r="R4" s="83"/>
      <c r="S4" s="83"/>
      <c r="T4" s="83"/>
      <c r="U4" s="83"/>
      <c r="V4" s="83"/>
      <c r="W4" s="83"/>
      <c r="X4" s="84"/>
      <c r="Y4" s="78" t="s">
        <v>55</v>
      </c>
      <c r="Z4" s="78"/>
      <c r="AA4" s="78"/>
      <c r="AB4" s="78"/>
      <c r="AC4" s="78"/>
      <c r="AD4" s="78"/>
      <c r="AE4" s="78"/>
      <c r="AF4" s="78"/>
      <c r="AG4" s="78"/>
      <c r="AH4" s="78"/>
      <c r="AI4" s="78"/>
      <c r="AJ4" s="78" t="s">
        <v>56</v>
      </c>
      <c r="AK4" s="78"/>
      <c r="AL4" s="78"/>
      <c r="AM4" s="78"/>
      <c r="AN4" s="78"/>
      <c r="AO4" s="78"/>
      <c r="AP4" s="78"/>
      <c r="AQ4" s="78"/>
      <c r="AR4" s="78"/>
      <c r="AS4" s="78"/>
      <c r="AT4" s="78"/>
      <c r="AU4" s="78" t="s">
        <v>57</v>
      </c>
      <c r="AV4" s="78"/>
      <c r="AW4" s="78"/>
      <c r="AX4" s="78"/>
      <c r="AY4" s="78"/>
      <c r="AZ4" s="78"/>
      <c r="BA4" s="78"/>
      <c r="BB4" s="78"/>
      <c r="BC4" s="78"/>
      <c r="BD4" s="78"/>
      <c r="BE4" s="78"/>
      <c r="BF4" s="78" t="s">
        <v>58</v>
      </c>
      <c r="BG4" s="78"/>
      <c r="BH4" s="78"/>
      <c r="BI4" s="78"/>
      <c r="BJ4" s="78"/>
      <c r="BK4" s="78"/>
      <c r="BL4" s="78"/>
      <c r="BM4" s="78"/>
      <c r="BN4" s="78"/>
      <c r="BO4" s="78"/>
      <c r="BP4" s="78"/>
      <c r="BQ4" s="78" t="s">
        <v>59</v>
      </c>
      <c r="BR4" s="78"/>
      <c r="BS4" s="78"/>
      <c r="BT4" s="78"/>
      <c r="BU4" s="78"/>
      <c r="BV4" s="78"/>
      <c r="BW4" s="78"/>
      <c r="BX4" s="78"/>
      <c r="BY4" s="78"/>
      <c r="BZ4" s="78"/>
      <c r="CA4" s="78"/>
      <c r="CB4" s="78" t="s">
        <v>60</v>
      </c>
      <c r="CC4" s="78"/>
      <c r="CD4" s="78"/>
      <c r="CE4" s="78"/>
      <c r="CF4" s="78"/>
      <c r="CG4" s="78"/>
      <c r="CH4" s="78"/>
      <c r="CI4" s="78"/>
      <c r="CJ4" s="78"/>
      <c r="CK4" s="78"/>
      <c r="CL4" s="78"/>
      <c r="CM4" s="78" t="s">
        <v>61</v>
      </c>
      <c r="CN4" s="78"/>
      <c r="CO4" s="78"/>
      <c r="CP4" s="78"/>
      <c r="CQ4" s="78"/>
      <c r="CR4" s="78"/>
      <c r="CS4" s="78"/>
      <c r="CT4" s="78"/>
      <c r="CU4" s="78"/>
      <c r="CV4" s="78"/>
      <c r="CW4" s="78"/>
      <c r="CX4" s="78" t="s">
        <v>62</v>
      </c>
      <c r="CY4" s="78"/>
      <c r="CZ4" s="78"/>
      <c r="DA4" s="78"/>
      <c r="DB4" s="78"/>
      <c r="DC4" s="78"/>
      <c r="DD4" s="78"/>
      <c r="DE4" s="78"/>
      <c r="DF4" s="78"/>
      <c r="DG4" s="78"/>
      <c r="DH4" s="78"/>
      <c r="DI4" s="78" t="s">
        <v>63</v>
      </c>
      <c r="DJ4" s="78"/>
      <c r="DK4" s="78"/>
      <c r="DL4" s="78"/>
      <c r="DM4" s="78"/>
      <c r="DN4" s="78"/>
      <c r="DO4" s="78"/>
      <c r="DP4" s="78"/>
      <c r="DQ4" s="78"/>
      <c r="DR4" s="78"/>
      <c r="DS4" s="78"/>
      <c r="DT4" s="78" t="s">
        <v>64</v>
      </c>
      <c r="DU4" s="78"/>
      <c r="DV4" s="78"/>
      <c r="DW4" s="78"/>
      <c r="DX4" s="78"/>
      <c r="DY4" s="78"/>
      <c r="DZ4" s="78"/>
      <c r="EA4" s="78"/>
      <c r="EB4" s="78"/>
      <c r="EC4" s="78"/>
      <c r="ED4" s="78"/>
      <c r="EE4" s="78" t="s">
        <v>65</v>
      </c>
      <c r="EF4" s="78"/>
      <c r="EG4" s="78"/>
      <c r="EH4" s="78"/>
      <c r="EI4" s="78"/>
      <c r="EJ4" s="78"/>
      <c r="EK4" s="78"/>
      <c r="EL4" s="78"/>
      <c r="EM4" s="78"/>
      <c r="EN4" s="78"/>
      <c r="EO4" s="78"/>
    </row>
    <row r="5" spans="1:148" x14ac:dyDescent="0.2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5">
      <c r="A6" s="14" t="s">
        <v>94</v>
      </c>
      <c r="B6" s="19">
        <f>B7</f>
        <v>2022</v>
      </c>
      <c r="C6" s="19">
        <f t="shared" ref="C6:X6" si="3">C7</f>
        <v>232238</v>
      </c>
      <c r="D6" s="19">
        <f t="shared" si="3"/>
        <v>46</v>
      </c>
      <c r="E6" s="19">
        <f t="shared" si="3"/>
        <v>17</v>
      </c>
      <c r="F6" s="19">
        <f t="shared" si="3"/>
        <v>1</v>
      </c>
      <c r="G6" s="19">
        <f t="shared" si="3"/>
        <v>0</v>
      </c>
      <c r="H6" s="19" t="str">
        <f t="shared" si="3"/>
        <v>愛知県　大府市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68.510000000000005</v>
      </c>
      <c r="P6" s="20">
        <f t="shared" si="3"/>
        <v>84.69</v>
      </c>
      <c r="Q6" s="20">
        <f t="shared" si="3"/>
        <v>96.52</v>
      </c>
      <c r="R6" s="20">
        <f t="shared" si="3"/>
        <v>1810</v>
      </c>
      <c r="S6" s="20">
        <f t="shared" si="3"/>
        <v>92828</v>
      </c>
      <c r="T6" s="20">
        <f t="shared" si="3"/>
        <v>33.659999999999997</v>
      </c>
      <c r="U6" s="20">
        <f t="shared" si="3"/>
        <v>2757.81</v>
      </c>
      <c r="V6" s="20">
        <f t="shared" si="3"/>
        <v>78669</v>
      </c>
      <c r="W6" s="20">
        <f t="shared" si="3"/>
        <v>12.98</v>
      </c>
      <c r="X6" s="20">
        <f t="shared" si="3"/>
        <v>6060.79</v>
      </c>
      <c r="Y6" s="21" t="str">
        <f>IF(Y7="",NA(),Y7)</f>
        <v>-</v>
      </c>
      <c r="Z6" s="21" t="str">
        <f t="shared" ref="Z6:AH6" si="4">IF(Z7="",NA(),Z7)</f>
        <v>-</v>
      </c>
      <c r="AA6" s="21">
        <f t="shared" si="4"/>
        <v>105.78</v>
      </c>
      <c r="AB6" s="21">
        <f t="shared" si="4"/>
        <v>122.94</v>
      </c>
      <c r="AC6" s="21">
        <f t="shared" si="4"/>
        <v>124.17</v>
      </c>
      <c r="AD6" s="21" t="str">
        <f t="shared" si="4"/>
        <v>-</v>
      </c>
      <c r="AE6" s="21" t="str">
        <f t="shared" si="4"/>
        <v>-</v>
      </c>
      <c r="AF6" s="21">
        <f t="shared" si="4"/>
        <v>106.67</v>
      </c>
      <c r="AG6" s="21">
        <f t="shared" si="4"/>
        <v>106.9</v>
      </c>
      <c r="AH6" s="21">
        <f t="shared" si="4"/>
        <v>106.74</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3.68</v>
      </c>
      <c r="AR6" s="21">
        <f t="shared" si="5"/>
        <v>5.3</v>
      </c>
      <c r="AS6" s="21">
        <f t="shared" si="5"/>
        <v>6.49</v>
      </c>
      <c r="AT6" s="20" t="str">
        <f>IF(AT7="","",IF(AT7="-","【-】","【"&amp;SUBSTITUTE(TEXT(AT7,"#,##0.00"),"-","△")&amp;"】"))</f>
        <v>【3.15】</v>
      </c>
      <c r="AU6" s="21" t="str">
        <f>IF(AU7="",NA(),AU7)</f>
        <v>-</v>
      </c>
      <c r="AV6" s="21" t="str">
        <f t="shared" ref="AV6:BD6" si="6">IF(AV7="",NA(),AV7)</f>
        <v>-</v>
      </c>
      <c r="AW6" s="21">
        <f t="shared" si="6"/>
        <v>61</v>
      </c>
      <c r="AX6" s="21">
        <f t="shared" si="6"/>
        <v>63.22</v>
      </c>
      <c r="AY6" s="21">
        <f t="shared" si="6"/>
        <v>68.849999999999994</v>
      </c>
      <c r="AZ6" s="21" t="str">
        <f t="shared" si="6"/>
        <v>-</v>
      </c>
      <c r="BA6" s="21" t="str">
        <f t="shared" si="6"/>
        <v>-</v>
      </c>
      <c r="BB6" s="21">
        <f t="shared" si="6"/>
        <v>67.86</v>
      </c>
      <c r="BC6" s="21">
        <f t="shared" si="6"/>
        <v>72.92</v>
      </c>
      <c r="BD6" s="21">
        <f t="shared" si="6"/>
        <v>81.19</v>
      </c>
      <c r="BE6" s="20" t="str">
        <f>IF(BE7="","",IF(BE7="-","【-】","【"&amp;SUBSTITUTE(TEXT(BE7,"#,##0.00"),"-","△")&amp;"】"))</f>
        <v>【73.44】</v>
      </c>
      <c r="BF6" s="21" t="str">
        <f>IF(BF7="",NA(),BF7)</f>
        <v>-</v>
      </c>
      <c r="BG6" s="21" t="str">
        <f t="shared" ref="BG6:BO6" si="7">IF(BG7="",NA(),BG7)</f>
        <v>-</v>
      </c>
      <c r="BH6" s="21">
        <f t="shared" si="7"/>
        <v>1004.37</v>
      </c>
      <c r="BI6" s="21">
        <f t="shared" si="7"/>
        <v>1011.64</v>
      </c>
      <c r="BJ6" s="21">
        <f t="shared" si="7"/>
        <v>860.84</v>
      </c>
      <c r="BK6" s="21" t="str">
        <f t="shared" si="7"/>
        <v>-</v>
      </c>
      <c r="BL6" s="21" t="str">
        <f t="shared" si="7"/>
        <v>-</v>
      </c>
      <c r="BM6" s="21">
        <f t="shared" si="7"/>
        <v>709.4</v>
      </c>
      <c r="BN6" s="21">
        <f t="shared" si="7"/>
        <v>734.47</v>
      </c>
      <c r="BO6" s="21">
        <f t="shared" si="7"/>
        <v>720.89</v>
      </c>
      <c r="BP6" s="20" t="str">
        <f>IF(BP7="","",IF(BP7="-","【-】","【"&amp;SUBSTITUTE(TEXT(BP7,"#,##0.00"),"-","△")&amp;"】"))</f>
        <v>【652.82】</v>
      </c>
      <c r="BQ6" s="21" t="str">
        <f>IF(BQ7="",NA(),BQ7)</f>
        <v>-</v>
      </c>
      <c r="BR6" s="21" t="str">
        <f t="shared" ref="BR6:BZ6" si="8">IF(BR7="",NA(),BR7)</f>
        <v>-</v>
      </c>
      <c r="BS6" s="21">
        <f t="shared" si="8"/>
        <v>59.11</v>
      </c>
      <c r="BT6" s="21">
        <f t="shared" si="8"/>
        <v>59.15</v>
      </c>
      <c r="BU6" s="21">
        <f t="shared" si="8"/>
        <v>61.4</v>
      </c>
      <c r="BV6" s="21" t="str">
        <f t="shared" si="8"/>
        <v>-</v>
      </c>
      <c r="BW6" s="21" t="str">
        <f t="shared" si="8"/>
        <v>-</v>
      </c>
      <c r="BX6" s="21">
        <f t="shared" si="8"/>
        <v>91.14</v>
      </c>
      <c r="BY6" s="21">
        <f t="shared" si="8"/>
        <v>90.69</v>
      </c>
      <c r="BZ6" s="21">
        <f t="shared" si="8"/>
        <v>90.5</v>
      </c>
      <c r="CA6" s="20" t="str">
        <f>IF(CA7="","",IF(CA7="-","【-】","【"&amp;SUBSTITUTE(TEXT(CA7,"#,##0.00"),"-","△")&amp;"】"))</f>
        <v>【97.61】</v>
      </c>
      <c r="CB6" s="21" t="str">
        <f>IF(CB7="",NA(),CB7)</f>
        <v>-</v>
      </c>
      <c r="CC6" s="21" t="str">
        <f t="shared" ref="CC6:CK6" si="9">IF(CC7="",NA(),CC7)</f>
        <v>-</v>
      </c>
      <c r="CD6" s="21">
        <f t="shared" si="9"/>
        <v>150</v>
      </c>
      <c r="CE6" s="21">
        <f t="shared" si="9"/>
        <v>150</v>
      </c>
      <c r="CF6" s="21">
        <f t="shared" si="9"/>
        <v>150</v>
      </c>
      <c r="CG6" s="21" t="str">
        <f t="shared" si="9"/>
        <v>-</v>
      </c>
      <c r="CH6" s="21" t="str">
        <f t="shared" si="9"/>
        <v>-</v>
      </c>
      <c r="CI6" s="21">
        <f t="shared" si="9"/>
        <v>136.86000000000001</v>
      </c>
      <c r="CJ6" s="21">
        <f t="shared" si="9"/>
        <v>138.52000000000001</v>
      </c>
      <c r="CK6" s="21">
        <f t="shared" si="9"/>
        <v>138.66999999999999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60.78</v>
      </c>
      <c r="CU6" s="21">
        <f t="shared" si="10"/>
        <v>59.96</v>
      </c>
      <c r="CV6" s="21">
        <f t="shared" si="10"/>
        <v>59.9</v>
      </c>
      <c r="CW6" s="20" t="str">
        <f>IF(CW7="","",IF(CW7="-","【-】","【"&amp;SUBSTITUTE(TEXT(CW7,"#,##0.00"),"-","△")&amp;"】"))</f>
        <v>【59.10】</v>
      </c>
      <c r="CX6" s="21" t="str">
        <f>IF(CX7="",NA(),CX7)</f>
        <v>-</v>
      </c>
      <c r="CY6" s="21" t="str">
        <f t="shared" ref="CY6:DG6" si="11">IF(CY7="",NA(),CY7)</f>
        <v>-</v>
      </c>
      <c r="CZ6" s="21">
        <f t="shared" si="11"/>
        <v>93.74</v>
      </c>
      <c r="DA6" s="21">
        <f t="shared" si="11"/>
        <v>93.84</v>
      </c>
      <c r="DB6" s="21">
        <f t="shared" si="11"/>
        <v>93.99</v>
      </c>
      <c r="DC6" s="21" t="str">
        <f t="shared" si="11"/>
        <v>-</v>
      </c>
      <c r="DD6" s="21" t="str">
        <f t="shared" si="11"/>
        <v>-</v>
      </c>
      <c r="DE6" s="21">
        <f t="shared" si="11"/>
        <v>94.17</v>
      </c>
      <c r="DF6" s="21">
        <f t="shared" si="11"/>
        <v>94.27</v>
      </c>
      <c r="DG6" s="21">
        <f t="shared" si="11"/>
        <v>94.46</v>
      </c>
      <c r="DH6" s="20" t="str">
        <f>IF(DH7="","",IF(DH7="-","【-】","【"&amp;SUBSTITUTE(TEXT(DH7,"#,##0.00"),"-","△")&amp;"】"))</f>
        <v>【95.82】</v>
      </c>
      <c r="DI6" s="21" t="str">
        <f>IF(DI7="",NA(),DI7)</f>
        <v>-</v>
      </c>
      <c r="DJ6" s="21" t="str">
        <f t="shared" ref="DJ6:DR6" si="12">IF(DJ7="",NA(),DJ7)</f>
        <v>-</v>
      </c>
      <c r="DK6" s="21">
        <f t="shared" si="12"/>
        <v>3.52</v>
      </c>
      <c r="DL6" s="21">
        <f t="shared" si="12"/>
        <v>6.87</v>
      </c>
      <c r="DM6" s="21">
        <f t="shared" si="12"/>
        <v>9.9</v>
      </c>
      <c r="DN6" s="21" t="str">
        <f t="shared" si="12"/>
        <v>-</v>
      </c>
      <c r="DO6" s="21" t="str">
        <f t="shared" si="12"/>
        <v>-</v>
      </c>
      <c r="DP6" s="21">
        <f t="shared" si="12"/>
        <v>23.25</v>
      </c>
      <c r="DQ6" s="21">
        <f t="shared" si="12"/>
        <v>25.2</v>
      </c>
      <c r="DR6" s="21">
        <f t="shared" si="12"/>
        <v>27.42</v>
      </c>
      <c r="DS6" s="20" t="str">
        <f>IF(DS7="","",IF(DS7="-","【-】","【"&amp;SUBSTITUTE(TEXT(DS7,"#,##0.00"),"-","△")&amp;"】"))</f>
        <v>【39.74】</v>
      </c>
      <c r="DT6" s="21" t="str">
        <f>IF(DT7="",NA(),DT7)</f>
        <v>-</v>
      </c>
      <c r="DU6" s="21" t="str">
        <f t="shared" ref="DU6:EC6" si="13">IF(DU7="",NA(),DU7)</f>
        <v>-</v>
      </c>
      <c r="DV6" s="20">
        <f t="shared" si="13"/>
        <v>0</v>
      </c>
      <c r="DW6" s="21">
        <f t="shared" si="13"/>
        <v>0.33</v>
      </c>
      <c r="DX6" s="21">
        <f t="shared" si="13"/>
        <v>0.37</v>
      </c>
      <c r="DY6" s="21" t="str">
        <f t="shared" si="13"/>
        <v>-</v>
      </c>
      <c r="DZ6" s="21" t="str">
        <f t="shared" si="13"/>
        <v>-</v>
      </c>
      <c r="EA6" s="21">
        <f t="shared" si="13"/>
        <v>1.06</v>
      </c>
      <c r="EB6" s="21">
        <f t="shared" si="13"/>
        <v>2.02</v>
      </c>
      <c r="EC6" s="21">
        <f t="shared" si="13"/>
        <v>2.67</v>
      </c>
      <c r="ED6" s="20" t="str">
        <f>IF(ED7="","",IF(ED7="-","【-】","【"&amp;SUBSTITUTE(TEXT(ED7,"#,##0.00"),"-","△")&amp;"】"))</f>
        <v>【7.62】</v>
      </c>
      <c r="EE6" s="21" t="str">
        <f>IF(EE7="",NA(),EE7)</f>
        <v>-</v>
      </c>
      <c r="EF6" s="21" t="str">
        <f t="shared" ref="EF6:EN6" si="14">IF(EF7="",NA(),EF7)</f>
        <v>-</v>
      </c>
      <c r="EG6" s="20">
        <f t="shared" si="14"/>
        <v>0</v>
      </c>
      <c r="EH6" s="21">
        <f t="shared" si="14"/>
        <v>0.2</v>
      </c>
      <c r="EI6" s="21">
        <f t="shared" si="14"/>
        <v>0.09</v>
      </c>
      <c r="EJ6" s="21" t="str">
        <f t="shared" si="14"/>
        <v>-</v>
      </c>
      <c r="EK6" s="21" t="str">
        <f t="shared" si="14"/>
        <v>-</v>
      </c>
      <c r="EL6" s="21">
        <f t="shared" si="14"/>
        <v>0.08</v>
      </c>
      <c r="EM6" s="21">
        <f t="shared" si="14"/>
        <v>0.24</v>
      </c>
      <c r="EN6" s="21">
        <f t="shared" si="14"/>
        <v>0.14000000000000001</v>
      </c>
      <c r="EO6" s="20" t="str">
        <f>IF(EO7="","",IF(EO7="-","【-】","【"&amp;SUBSTITUTE(TEXT(EO7,"#,##0.00"),"-","△")&amp;"】"))</f>
        <v>【0.23】</v>
      </c>
    </row>
    <row r="7" spans="1:148" s="22" customFormat="1" x14ac:dyDescent="0.25">
      <c r="A7" s="14"/>
      <c r="B7" s="23">
        <v>2022</v>
      </c>
      <c r="C7" s="23">
        <v>232238</v>
      </c>
      <c r="D7" s="23">
        <v>46</v>
      </c>
      <c r="E7" s="23">
        <v>17</v>
      </c>
      <c r="F7" s="23">
        <v>1</v>
      </c>
      <c r="G7" s="23">
        <v>0</v>
      </c>
      <c r="H7" s="23" t="s">
        <v>95</v>
      </c>
      <c r="I7" s="23" t="s">
        <v>96</v>
      </c>
      <c r="J7" s="23" t="s">
        <v>97</v>
      </c>
      <c r="K7" s="23" t="s">
        <v>98</v>
      </c>
      <c r="L7" s="23" t="s">
        <v>99</v>
      </c>
      <c r="M7" s="23" t="s">
        <v>100</v>
      </c>
      <c r="N7" s="24" t="s">
        <v>101</v>
      </c>
      <c r="O7" s="24">
        <v>68.510000000000005</v>
      </c>
      <c r="P7" s="24">
        <v>84.69</v>
      </c>
      <c r="Q7" s="24">
        <v>96.52</v>
      </c>
      <c r="R7" s="24">
        <v>1810</v>
      </c>
      <c r="S7" s="24">
        <v>92828</v>
      </c>
      <c r="T7" s="24">
        <v>33.659999999999997</v>
      </c>
      <c r="U7" s="24">
        <v>2757.81</v>
      </c>
      <c r="V7" s="24">
        <v>78669</v>
      </c>
      <c r="W7" s="24">
        <v>12.98</v>
      </c>
      <c r="X7" s="24">
        <v>6060.79</v>
      </c>
      <c r="Y7" s="24" t="s">
        <v>101</v>
      </c>
      <c r="Z7" s="24" t="s">
        <v>101</v>
      </c>
      <c r="AA7" s="24">
        <v>105.78</v>
      </c>
      <c r="AB7" s="24">
        <v>122.94</v>
      </c>
      <c r="AC7" s="24">
        <v>124.17</v>
      </c>
      <c r="AD7" s="24" t="s">
        <v>101</v>
      </c>
      <c r="AE7" s="24" t="s">
        <v>101</v>
      </c>
      <c r="AF7" s="24">
        <v>106.67</v>
      </c>
      <c r="AG7" s="24">
        <v>106.9</v>
      </c>
      <c r="AH7" s="24">
        <v>106.74</v>
      </c>
      <c r="AI7" s="24">
        <v>106.11</v>
      </c>
      <c r="AJ7" s="24" t="s">
        <v>101</v>
      </c>
      <c r="AK7" s="24" t="s">
        <v>101</v>
      </c>
      <c r="AL7" s="24">
        <v>0</v>
      </c>
      <c r="AM7" s="24">
        <v>0</v>
      </c>
      <c r="AN7" s="24">
        <v>0</v>
      </c>
      <c r="AO7" s="24" t="s">
        <v>101</v>
      </c>
      <c r="AP7" s="24" t="s">
        <v>101</v>
      </c>
      <c r="AQ7" s="24">
        <v>3.68</v>
      </c>
      <c r="AR7" s="24">
        <v>5.3</v>
      </c>
      <c r="AS7" s="24">
        <v>6.49</v>
      </c>
      <c r="AT7" s="24">
        <v>3.15</v>
      </c>
      <c r="AU7" s="24" t="s">
        <v>101</v>
      </c>
      <c r="AV7" s="24" t="s">
        <v>101</v>
      </c>
      <c r="AW7" s="24">
        <v>61</v>
      </c>
      <c r="AX7" s="24">
        <v>63.22</v>
      </c>
      <c r="AY7" s="24">
        <v>68.849999999999994</v>
      </c>
      <c r="AZ7" s="24" t="s">
        <v>101</v>
      </c>
      <c r="BA7" s="24" t="s">
        <v>101</v>
      </c>
      <c r="BB7" s="24">
        <v>67.86</v>
      </c>
      <c r="BC7" s="24">
        <v>72.92</v>
      </c>
      <c r="BD7" s="24">
        <v>81.19</v>
      </c>
      <c r="BE7" s="24">
        <v>73.44</v>
      </c>
      <c r="BF7" s="24" t="s">
        <v>101</v>
      </c>
      <c r="BG7" s="24" t="s">
        <v>101</v>
      </c>
      <c r="BH7" s="24">
        <v>1004.37</v>
      </c>
      <c r="BI7" s="24">
        <v>1011.64</v>
      </c>
      <c r="BJ7" s="24">
        <v>860.84</v>
      </c>
      <c r="BK7" s="24" t="s">
        <v>101</v>
      </c>
      <c r="BL7" s="24" t="s">
        <v>101</v>
      </c>
      <c r="BM7" s="24">
        <v>709.4</v>
      </c>
      <c r="BN7" s="24">
        <v>734.47</v>
      </c>
      <c r="BO7" s="24">
        <v>720.89</v>
      </c>
      <c r="BP7" s="24">
        <v>652.82000000000005</v>
      </c>
      <c r="BQ7" s="24" t="s">
        <v>101</v>
      </c>
      <c r="BR7" s="24" t="s">
        <v>101</v>
      </c>
      <c r="BS7" s="24">
        <v>59.11</v>
      </c>
      <c r="BT7" s="24">
        <v>59.15</v>
      </c>
      <c r="BU7" s="24">
        <v>61.4</v>
      </c>
      <c r="BV7" s="24" t="s">
        <v>101</v>
      </c>
      <c r="BW7" s="24" t="s">
        <v>101</v>
      </c>
      <c r="BX7" s="24">
        <v>91.14</v>
      </c>
      <c r="BY7" s="24">
        <v>90.69</v>
      </c>
      <c r="BZ7" s="24">
        <v>90.5</v>
      </c>
      <c r="CA7" s="24">
        <v>97.61</v>
      </c>
      <c r="CB7" s="24" t="s">
        <v>101</v>
      </c>
      <c r="CC7" s="24" t="s">
        <v>101</v>
      </c>
      <c r="CD7" s="24">
        <v>150</v>
      </c>
      <c r="CE7" s="24">
        <v>150</v>
      </c>
      <c r="CF7" s="24">
        <v>150</v>
      </c>
      <c r="CG7" s="24" t="s">
        <v>101</v>
      </c>
      <c r="CH7" s="24" t="s">
        <v>101</v>
      </c>
      <c r="CI7" s="24">
        <v>136.86000000000001</v>
      </c>
      <c r="CJ7" s="24">
        <v>138.52000000000001</v>
      </c>
      <c r="CK7" s="24">
        <v>138.66999999999999</v>
      </c>
      <c r="CL7" s="24">
        <v>138.29</v>
      </c>
      <c r="CM7" s="24" t="s">
        <v>101</v>
      </c>
      <c r="CN7" s="24" t="s">
        <v>101</v>
      </c>
      <c r="CO7" s="24" t="s">
        <v>101</v>
      </c>
      <c r="CP7" s="24" t="s">
        <v>101</v>
      </c>
      <c r="CQ7" s="24" t="s">
        <v>101</v>
      </c>
      <c r="CR7" s="24" t="s">
        <v>101</v>
      </c>
      <c r="CS7" s="24" t="s">
        <v>101</v>
      </c>
      <c r="CT7" s="24">
        <v>60.78</v>
      </c>
      <c r="CU7" s="24">
        <v>59.96</v>
      </c>
      <c r="CV7" s="24">
        <v>59.9</v>
      </c>
      <c r="CW7" s="24">
        <v>59.1</v>
      </c>
      <c r="CX7" s="24" t="s">
        <v>101</v>
      </c>
      <c r="CY7" s="24" t="s">
        <v>101</v>
      </c>
      <c r="CZ7" s="24">
        <v>93.74</v>
      </c>
      <c r="DA7" s="24">
        <v>93.84</v>
      </c>
      <c r="DB7" s="24">
        <v>93.99</v>
      </c>
      <c r="DC7" s="24" t="s">
        <v>101</v>
      </c>
      <c r="DD7" s="24" t="s">
        <v>101</v>
      </c>
      <c r="DE7" s="24">
        <v>94.17</v>
      </c>
      <c r="DF7" s="24">
        <v>94.27</v>
      </c>
      <c r="DG7" s="24">
        <v>94.46</v>
      </c>
      <c r="DH7" s="24">
        <v>95.82</v>
      </c>
      <c r="DI7" s="24" t="s">
        <v>101</v>
      </c>
      <c r="DJ7" s="24" t="s">
        <v>101</v>
      </c>
      <c r="DK7" s="24">
        <v>3.52</v>
      </c>
      <c r="DL7" s="24">
        <v>6.87</v>
      </c>
      <c r="DM7" s="24">
        <v>9.9</v>
      </c>
      <c r="DN7" s="24" t="s">
        <v>101</v>
      </c>
      <c r="DO7" s="24" t="s">
        <v>101</v>
      </c>
      <c r="DP7" s="24">
        <v>23.25</v>
      </c>
      <c r="DQ7" s="24">
        <v>25.2</v>
      </c>
      <c r="DR7" s="24">
        <v>27.42</v>
      </c>
      <c r="DS7" s="24">
        <v>39.74</v>
      </c>
      <c r="DT7" s="24" t="s">
        <v>101</v>
      </c>
      <c r="DU7" s="24" t="s">
        <v>101</v>
      </c>
      <c r="DV7" s="24">
        <v>0</v>
      </c>
      <c r="DW7" s="24">
        <v>0.33</v>
      </c>
      <c r="DX7" s="24">
        <v>0.37</v>
      </c>
      <c r="DY7" s="24" t="s">
        <v>101</v>
      </c>
      <c r="DZ7" s="24" t="s">
        <v>101</v>
      </c>
      <c r="EA7" s="24">
        <v>1.06</v>
      </c>
      <c r="EB7" s="24">
        <v>2.02</v>
      </c>
      <c r="EC7" s="24">
        <v>2.67</v>
      </c>
      <c r="ED7" s="24">
        <v>7.62</v>
      </c>
      <c r="EE7" s="24" t="s">
        <v>101</v>
      </c>
      <c r="EF7" s="24" t="s">
        <v>101</v>
      </c>
      <c r="EG7" s="24">
        <v>0</v>
      </c>
      <c r="EH7" s="24">
        <v>0.2</v>
      </c>
      <c r="EI7" s="24">
        <v>0.09</v>
      </c>
      <c r="EJ7" s="24" t="s">
        <v>101</v>
      </c>
      <c r="EK7" s="24" t="s">
        <v>101</v>
      </c>
      <c r="EL7" s="24">
        <v>0.08</v>
      </c>
      <c r="EM7" s="24">
        <v>0.24</v>
      </c>
      <c r="EN7" s="24">
        <v>0.14000000000000001</v>
      </c>
      <c r="EO7" s="24">
        <v>0.23</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5">
      <c r="B11">
        <v>4</v>
      </c>
      <c r="C11">
        <v>3</v>
      </c>
      <c r="D11">
        <v>2</v>
      </c>
      <c r="E11">
        <v>1</v>
      </c>
      <c r="F11">
        <v>0</v>
      </c>
      <c r="G11" t="s">
        <v>107</v>
      </c>
    </row>
    <row r="12" spans="1:148" x14ac:dyDescent="0.25">
      <c r="B12">
        <v>1</v>
      </c>
      <c r="C12">
        <v>1</v>
      </c>
      <c r="D12">
        <v>2</v>
      </c>
      <c r="E12">
        <v>3</v>
      </c>
      <c r="F12">
        <v>4</v>
      </c>
      <c r="G12" t="s">
        <v>108</v>
      </c>
    </row>
    <row r="13" spans="1:148" x14ac:dyDescent="0.25">
      <c r="B13" t="s">
        <v>109</v>
      </c>
      <c r="C13" t="s">
        <v>110</v>
      </c>
      <c r="D13" t="s">
        <v>111</v>
      </c>
      <c r="E13" t="s">
        <v>112</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2024-02-22T02:31:49Z</cp:lastPrinted>
  <dcterms:created xsi:type="dcterms:W3CDTF">2023-12-12T00:47:53Z</dcterms:created>
  <dcterms:modified xsi:type="dcterms:W3CDTF">2024-02-22T02:34:12Z</dcterms:modified>
  <cp:category/>
</cp:coreProperties>
</file>