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6　尾張旭市\"/>
    </mc:Choice>
  </mc:AlternateContent>
  <xr:revisionPtr revIDLastSave="0" documentId="13_ncr:1_{9080C663-5C2E-4623-BA6B-015DC62D427B}" xr6:coauthVersionLast="47" xr6:coauthVersionMax="47" xr10:uidLastSave="{00000000-0000-0000-0000-000000000000}"/>
  <workbookProtection workbookAlgorithmName="SHA-512" workbookHashValue="ppR3c3yULYVHgGnk3q3JNWxGdRRpd7jD7BMZZNE0/RvIpzefAYvn00yLCYk2aAN5osh8UapRulOEZ2wxQVGC4A==" workbookSaltValue="BfYgRsyusWfkRwMtXfgGd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F85" i="4"/>
  <c r="E85" i="4"/>
  <c r="AT10" i="4"/>
  <c r="AL10" i="4"/>
  <c r="W10" i="4"/>
  <c r="P8" i="4"/>
  <c r="I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<sst xmlns="http://schemas.openxmlformats.org/spreadsheetml/2006/main" count="231" uniqueCount="117">
  <si>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</si>
  <si>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</si>
  <si>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</si>
  <si>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</si>
  <si>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</si>
  <si>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</si>
  <si>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</si>
  <si>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</si>
  <si>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</si>
  <si>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</si>
  <si>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</si>
  <si>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</si>
  <si>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</si>
  <si>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</si>
  <si>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</si>
  <si>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</si>
  <si>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</si>
  <si>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</si>
  <si>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</si>
  <si>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</si>
  <si>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</si>
  <si>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</si>
  <si>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</si>
  <si>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</si>
  <si>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</si>
  <si>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</si>
  <si>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</si>
  <si>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</si>
  <si>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</si>
  <si>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</si>
  <si>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</si>
  <si>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</si>
  <si>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</si>
  <si>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</si>
  <si>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</si>
  <si>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</si>
  <si>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</si>
  <si>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</si>
  <si>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</si>
  <si>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</si>
  <si>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</si>
  <si>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</si>
  <si>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</si>
  <si>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</si>
  <si>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</si>
  <si>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</si>
  <si>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</si>
  <si>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</si>
  <si>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</si>
  <si>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</si>
  <si>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</si>
  <si>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</si>
  <si>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</si>
  <si>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</si>
  <si>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</si>
  <si>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</si>
  <si>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</si>
  <si>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</si>
  <si>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</si>
  <si>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</si>
  <si>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</si>
  <si>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</si>
  <si>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</si>
  <si>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</si>
  <si>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</si>
  <si>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</si>
  <si>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</si>
  <si>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</si>
  <si>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</si>
  <si>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</si>
  <si>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</si>
  <si>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</si>
  <si>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</si>
  <si>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</si>
  <si>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</si>
  <si>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</si>
  <si>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</si>
  <si>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</si>
  <si>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</si>
  <si>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</si>
  <si>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</si>
  <si>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</si>
  <si>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</si>
  <si>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</si>
  <si>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</si>
  <si>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</si>
  <si>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</si>
  <si>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</si>
  <si>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</si>
  <si>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</si>
  <si>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</si>
  <si>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</si>
  <si>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</si>
  <si>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</si>
  <si>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</si>
  <si>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</si>
  <si>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</si>
  <si>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</si>
  <si>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</si>
  <si>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</si>
  <si>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</si>
  <si>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</si>
  <si>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</si>
  <si>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</si>
  <si>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</si>
  <si>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</si>
  <si>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</si>
  <si>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</si>
  <si>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</si>
  <si>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</si>
  <si>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</si>
  <si>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</si>
  <si>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</si>
  <si>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</si>
  <si>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①有形固定資産減価償却費率は前年度より上昇したものの、類似団体より低くなっています。これは平成29年度に法適化した際に、過年度の減価償却累計額を計上していないためと考えられます。
②管渠老朽化率及び③管渠改善率は、今年度末で初めて法定耐用年数を超える管渠が発生したため上昇しました。類似団体より低いのは、布設から50年を経過する管渠が少ないためであり、管渠の改築更新の緊急性は今のところ低いと言えます。今後は老朽化に伴う更新需要が徐々に拡大していくため、ストックマネジメント計画に基づき、適切な維持管理・更新を行っていきます。</t>
    <rPh sb="1" eb="3">
      <t>ユウケイ</t>
    </rPh>
    <rPh sb="3" eb="7">
      <t>コテイシサン</t>
    </rPh>
    <rPh sb="7" eb="13">
      <t>ゲンカショウキャクヒリツ</t>
    </rPh>
    <rPh sb="14" eb="17">
      <t>ゼンネンド</t>
    </rPh>
    <rPh sb="19" eb="21">
      <t>ジョウショウ</t>
    </rPh>
    <rPh sb="27" eb="29">
      <t>ルイジ</t>
    </rPh>
    <rPh sb="29" eb="31">
      <t>ダンタイ</t>
    </rPh>
    <rPh sb="33" eb="34">
      <t>ヒク</t>
    </rPh>
    <rPh sb="45" eb="47">
      <t>ヘイセイ</t>
    </rPh>
    <rPh sb="49" eb="51">
      <t>ネンド</t>
    </rPh>
    <rPh sb="52" eb="53">
      <t>ホウ</t>
    </rPh>
    <rPh sb="53" eb="54">
      <t>テキ</t>
    </rPh>
    <rPh sb="54" eb="55">
      <t>カ</t>
    </rPh>
    <rPh sb="57" eb="58">
      <t>サイ</t>
    </rPh>
    <rPh sb="60" eb="63">
      <t>カネンド</t>
    </rPh>
    <rPh sb="64" eb="66">
      <t>ゲンカ</t>
    </rPh>
    <rPh sb="66" eb="68">
      <t>ショウキャク</t>
    </rPh>
    <rPh sb="68" eb="71">
      <t>ルイケイガク</t>
    </rPh>
    <rPh sb="72" eb="74">
      <t>ケイジョウ</t>
    </rPh>
    <rPh sb="82" eb="83">
      <t>カンガ</t>
    </rPh>
    <rPh sb="91" eb="93">
      <t>カンキョ</t>
    </rPh>
    <rPh sb="93" eb="97">
      <t>ロウキュウカリツ</t>
    </rPh>
    <rPh sb="97" eb="98">
      <t>オヨ</t>
    </rPh>
    <rPh sb="100" eb="102">
      <t>カンキョ</t>
    </rPh>
    <rPh sb="102" eb="105">
      <t>カイゼンリツ</t>
    </rPh>
    <rPh sb="107" eb="110">
      <t>コンネンド</t>
    </rPh>
    <rPh sb="110" eb="111">
      <t>マツ</t>
    </rPh>
    <rPh sb="112" eb="113">
      <t>ハジ</t>
    </rPh>
    <rPh sb="115" eb="121">
      <t>ホウテイタイヨウネンスウ</t>
    </rPh>
    <rPh sb="122" eb="123">
      <t>コ</t>
    </rPh>
    <rPh sb="125" eb="127">
      <t>カンキョ</t>
    </rPh>
    <rPh sb="128" eb="130">
      <t>ハッセイ</t>
    </rPh>
    <rPh sb="134" eb="136">
      <t>ジョウショウ</t>
    </rPh>
    <rPh sb="141" eb="145">
      <t>ルイジダンタイ</t>
    </rPh>
    <rPh sb="147" eb="148">
      <t>ヒク</t>
    </rPh>
    <rPh sb="152" eb="154">
      <t>フセツ</t>
    </rPh>
    <rPh sb="158" eb="159">
      <t>ネン</t>
    </rPh>
    <rPh sb="160" eb="162">
      <t>ケイカ</t>
    </rPh>
    <rPh sb="164" eb="166">
      <t>カンキョ</t>
    </rPh>
    <rPh sb="167" eb="168">
      <t>スク</t>
    </rPh>
    <rPh sb="176" eb="178">
      <t>カンキョ</t>
    </rPh>
    <rPh sb="179" eb="181">
      <t>カイチク</t>
    </rPh>
    <rPh sb="181" eb="183">
      <t>コウシン</t>
    </rPh>
    <rPh sb="184" eb="187">
      <t>キンキュウセイ</t>
    </rPh>
    <rPh sb="188" eb="189">
      <t>イマ</t>
    </rPh>
    <rPh sb="193" eb="194">
      <t>ヒク</t>
    </rPh>
    <rPh sb="196" eb="197">
      <t>イ</t>
    </rPh>
    <rPh sb="201" eb="203">
      <t>コンゴ</t>
    </rPh>
    <rPh sb="204" eb="207">
      <t>ロウキュウカ</t>
    </rPh>
    <rPh sb="208" eb="209">
      <t>トモナ</t>
    </rPh>
    <rPh sb="210" eb="214">
      <t>コウシンジュヨウ</t>
    </rPh>
    <rPh sb="215" eb="217">
      <t>ジョジョ</t>
    </rPh>
    <rPh sb="218" eb="220">
      <t>カクダイ</t>
    </rPh>
    <rPh sb="237" eb="239">
      <t>ケイカク</t>
    </rPh>
    <rPh sb="240" eb="241">
      <t>モト</t>
    </rPh>
    <rPh sb="244" eb="246">
      <t>テキセツ</t>
    </rPh>
    <rPh sb="247" eb="251">
      <t>イジカンリ</t>
    </rPh>
    <rPh sb="252" eb="254">
      <t>コウシン</t>
    </rPh>
    <rPh sb="255" eb="256">
      <t>オコナ</t>
    </rPh>
    <phoneticPr fontId="4"/>
  </si>
  <si>
    <t>経費回収率が低く、不足分を一般会計からの繰入金に依存している状態が続いています。
引き続き市街化区域概成に向けて下水道整備を進めるとともに、供用開始後30年以上経過し、今後老朽化施設の修繕や改築、管渠の更新等も増えてくるため、多額の事業費が必要になります。
このため、適切な企業債の借入など、健全な経営の維持管理に努めていきます。また、繰入金に依存しない自立的な事業運営に向けて使用料改定の検討を行い、令和6年度に改定する経営戦略に反映させる予定です。</t>
    <rPh sb="168" eb="171">
      <t>クリイレキン</t>
    </rPh>
    <rPh sb="172" eb="174">
      <t>イゾン</t>
    </rPh>
    <rPh sb="177" eb="180">
      <t>ジリツテキ</t>
    </rPh>
    <rPh sb="181" eb="185">
      <t>ジギョウウンエイ</t>
    </rPh>
    <rPh sb="186" eb="187">
      <t>ム</t>
    </rPh>
    <rPh sb="189" eb="192">
      <t>シヨウリョウ</t>
    </rPh>
    <rPh sb="192" eb="194">
      <t>カイテイ</t>
    </rPh>
    <rPh sb="195" eb="197">
      <t>ケントウ</t>
    </rPh>
    <rPh sb="198" eb="199">
      <t>オコナ</t>
    </rPh>
    <rPh sb="201" eb="203">
      <t>レイワ</t>
    </rPh>
    <rPh sb="204" eb="206">
      <t>ネンド</t>
    </rPh>
    <rPh sb="207" eb="209">
      <t>カイテイ</t>
    </rPh>
    <rPh sb="216" eb="218">
      <t>ハンエイ</t>
    </rPh>
    <rPh sb="221" eb="223">
      <t>ヨテイ</t>
    </rPh>
    <phoneticPr fontId="4"/>
  </si>
  <si>
    <t xml:space="preserve">①経営収支比率は類似団体を下回っています。物価高騰による処理場管理費が増加したことと、一般会計繰入金が減少したことにより初めて１００％を下回りました。
③流動比率は前年度から、3.26ポイント減少し、100％を下回っています。これは、企業債償還金が多く現金保有が少ないためで、支払能力を高めるための経営改善が必要です。
④企業債残高対事業規模比率は類似団体と比較して高くなっていますが、これは令和10年度を市街化区域の概成年度と位置づけ、面整備と処理場の改築を推進しているためです。今後も適切な借入と償還に努めていきます。
⑤経費回収率は前年度から横ばいで類似団体より低く、100％を下回っています。引き続き経費削減に努めるとともに、今後、使用料の改定を検討していきます。
⑥汚水処理原価は、類似団体より高くなっています。引き続き維持管理費の削減や水洗化率向上による有収水量の増加に努めていきます。
⑦施設利用率は前年度から少し増加し、類似団体を上回っています。今後は供用開始区域の拡大に伴う処理水量の増加と将来的な人口減少を考慮して、適正規模の施設維持に努めていきます。
⑧水洗化率は前年度から横ばいで類似団体より低くなっていますが、これは供用開始区域の拡大により処理区域内人口が大きく増加しているためです。引き続き、未接続世帯に対する啓発を実施し、水洗化率の向上を図っていきます。
</t>
    <rPh sb="1" eb="3">
      <t>ケイエイ</t>
    </rPh>
    <rPh sb="3" eb="7">
      <t>シュウシヒリツ</t>
    </rPh>
    <rPh sb="8" eb="10">
      <t>ルイジ</t>
    </rPh>
    <rPh sb="10" eb="12">
      <t>ダンタイ</t>
    </rPh>
    <rPh sb="13" eb="15">
      <t>シタマワ</t>
    </rPh>
    <rPh sb="21" eb="23">
      <t>ブッカ</t>
    </rPh>
    <rPh sb="28" eb="31">
      <t>ショリジョウ</t>
    </rPh>
    <rPh sb="31" eb="33">
      <t>カンリ</t>
    </rPh>
    <rPh sb="33" eb="34">
      <t>ヒ</t>
    </rPh>
    <rPh sb="35" eb="37">
      <t>ゾウカ</t>
    </rPh>
    <rPh sb="43" eb="47">
      <t>イッパンカイケイ</t>
    </rPh>
    <rPh sb="47" eb="50">
      <t>クリイレキン</t>
    </rPh>
    <rPh sb="51" eb="53">
      <t>ゲンショウ</t>
    </rPh>
    <rPh sb="60" eb="61">
      <t>ハジ</t>
    </rPh>
    <rPh sb="68" eb="70">
      <t>シタマワ</t>
    </rPh>
    <rPh sb="77" eb="81">
      <t>リュウドウヒリツ</t>
    </rPh>
    <rPh sb="82" eb="85">
      <t>ゼンネンド</t>
    </rPh>
    <rPh sb="96" eb="98">
      <t>ゲンショウ</t>
    </rPh>
    <rPh sb="105" eb="107">
      <t>シタマワ</t>
    </rPh>
    <rPh sb="117" eb="120">
      <t>キギョウサイ</t>
    </rPh>
    <rPh sb="120" eb="123">
      <t>ショウカンキン</t>
    </rPh>
    <rPh sb="124" eb="125">
      <t>オオ</t>
    </rPh>
    <rPh sb="126" eb="130">
      <t>ゲンキンホユウ</t>
    </rPh>
    <rPh sb="131" eb="132">
      <t>スク</t>
    </rPh>
    <rPh sb="138" eb="140">
      <t>シハラ</t>
    </rPh>
    <rPh sb="140" eb="142">
      <t>ノウリョク</t>
    </rPh>
    <rPh sb="143" eb="144">
      <t>タカ</t>
    </rPh>
    <rPh sb="149" eb="151">
      <t>ケイエイ</t>
    </rPh>
    <rPh sb="151" eb="153">
      <t>カイゼン</t>
    </rPh>
    <rPh sb="154" eb="156">
      <t>ヒツヨウ</t>
    </rPh>
    <rPh sb="161" eb="164">
      <t>キギョウサイ</t>
    </rPh>
    <rPh sb="164" eb="166">
      <t>ザンダカ</t>
    </rPh>
    <rPh sb="166" eb="167">
      <t>タイ</t>
    </rPh>
    <rPh sb="167" eb="169">
      <t>ジギョウ</t>
    </rPh>
    <rPh sb="169" eb="173">
      <t>キボヒリツ</t>
    </rPh>
    <rPh sb="174" eb="176">
      <t>ルイジ</t>
    </rPh>
    <rPh sb="176" eb="178">
      <t>ダンタイ</t>
    </rPh>
    <rPh sb="179" eb="181">
      <t>ヒカク</t>
    </rPh>
    <rPh sb="183" eb="184">
      <t>タカ</t>
    </rPh>
    <rPh sb="196" eb="198">
      <t>レイワ</t>
    </rPh>
    <rPh sb="200" eb="202">
      <t>ネンド</t>
    </rPh>
    <rPh sb="263" eb="268">
      <t>ケイヒカイシュウリツ</t>
    </rPh>
    <rPh sb="269" eb="272">
      <t>ゼンネンド</t>
    </rPh>
    <rPh sb="274" eb="275">
      <t>ヨコ</t>
    </rPh>
    <rPh sb="278" eb="282">
      <t>ルイジダンタイ</t>
    </rPh>
    <rPh sb="284" eb="285">
      <t>ヒク</t>
    </rPh>
    <rPh sb="292" eb="294">
      <t>シタマワ</t>
    </rPh>
    <rPh sb="300" eb="301">
      <t>ヒ</t>
    </rPh>
    <rPh sb="302" eb="303">
      <t>ツヅ</t>
    </rPh>
    <rPh sb="304" eb="308">
      <t>ケイヒサクゲン</t>
    </rPh>
    <rPh sb="309" eb="310">
      <t>ツト</t>
    </rPh>
    <rPh sb="317" eb="319">
      <t>コンゴ</t>
    </rPh>
    <rPh sb="320" eb="323">
      <t>シヨウリョウ</t>
    </rPh>
    <rPh sb="324" eb="326">
      <t>カイテイ</t>
    </rPh>
    <rPh sb="327" eb="329">
      <t>ケントウ</t>
    </rPh>
    <rPh sb="346" eb="350">
      <t>ルイジダンタイ</t>
    </rPh>
    <rPh sb="352" eb="353">
      <t>タカ</t>
    </rPh>
    <rPh sb="361" eb="362">
      <t>ヒ</t>
    </rPh>
    <rPh sb="363" eb="364">
      <t>ツヅ</t>
    </rPh>
    <rPh sb="365" eb="370">
      <t>イジカンリヒ</t>
    </rPh>
    <rPh sb="371" eb="373">
      <t>サクゲン</t>
    </rPh>
    <rPh sb="374" eb="378">
      <t>スイセンカリツ</t>
    </rPh>
    <rPh sb="378" eb="380">
      <t>コウジョウ</t>
    </rPh>
    <rPh sb="383" eb="387">
      <t>ユウシュウスイリョウ</t>
    </rPh>
    <rPh sb="388" eb="390">
      <t>ゾウカ</t>
    </rPh>
    <rPh sb="391" eb="392">
      <t>ツト</t>
    </rPh>
    <rPh sb="488" eb="492">
      <t>スイセンカリツ</t>
    </rPh>
    <rPh sb="493" eb="496">
      <t>ゼンネンド</t>
    </rPh>
    <rPh sb="498" eb="499">
      <t>ヨコ</t>
    </rPh>
    <rPh sb="502" eb="506">
      <t>ルイジダンタイ</t>
    </rPh>
    <rPh sb="508" eb="509">
      <t>ヒク</t>
    </rPh>
    <rPh sb="521" eb="525">
      <t>キョウヨウカイシ</t>
    </rPh>
    <rPh sb="525" eb="527">
      <t>クイキ</t>
    </rPh>
    <rPh sb="528" eb="530">
      <t>カクダイ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</si>
</sst>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0.02</c:v>
                </c:pt>
                <c:pt idx="2">
                  <c:v>0.02</c:v>
                </c:pt>
                <c:pt idx="3" formatCode="#,##0.00;&quot;△&quot;#,##0.00">
                  <c:v>0</c:v>
                </c:pt>
                <c:pt idx="4">
                  <c:v>0.11</c:v>
                </c:pt>
              </c:numCache>
            </c:numRef>
          </c:val>
          <c:extLst>
            <c:ext xmlns:c16="http://schemas.microsoft.com/office/drawing/2014/chart" uri="{C3380CC4-5D6E-409C-BE32-E72D297353CC}">
              <c16:uniqueId val="{00000000-B949-4D4D-8FA8-187048FFE6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B949-4D4D-8FA8-187048FFE6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74.83</c:v>
                </c:pt>
                <c:pt idx="1">
                  <c:v>60.98</c:v>
                </c:pt>
                <c:pt idx="2">
                  <c:v>65.17</c:v>
                </c:pt>
                <c:pt idx="3">
                  <c:v>65.86</c:v>
                </c:pt>
                <c:pt idx="4">
                  <c:v>68.62</c:v>
                </c:pt>
              </c:numCache>
            </c:numRef>
          </c:val>
          <c:extLst>
            <c:ext xmlns:c16="http://schemas.microsoft.com/office/drawing/2014/chart" uri="{C3380CC4-5D6E-409C-BE32-E72D297353CC}">
              <c16:uniqueId val="{00000000-3CB6-46D3-ADF8-B104A19B55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3CB6-46D3-ADF8-B104A19B55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91.06</c:v>
                </c:pt>
                <c:pt idx="1">
                  <c:v>89.56</c:v>
                </c:pt>
                <c:pt idx="2">
                  <c:v>89.23</c:v>
                </c:pt>
                <c:pt idx="3">
                  <c:v>89.97</c:v>
                </c:pt>
                <c:pt idx="4">
                  <c:v>90</c:v>
                </c:pt>
              </c:numCache>
            </c:numRef>
          </c:val>
          <c:extLst>
            <c:ext xmlns:c16="http://schemas.microsoft.com/office/drawing/2014/chart" uri="{C3380CC4-5D6E-409C-BE32-E72D297353CC}">
              <c16:uniqueId val="{00000000-0877-4708-BA8E-0D09E5A572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0877-4708-BA8E-0D09E5A572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101.17</c:v>
                </c:pt>
                <c:pt idx="1">
                  <c:v>100.33</c:v>
                </c:pt>
                <c:pt idx="2">
                  <c:v>107.03</c:v>
                </c:pt>
                <c:pt idx="3">
                  <c:v>104.67</c:v>
                </c:pt>
                <c:pt idx="4">
                  <c:v>98.71</c:v>
                </c:pt>
              </c:numCache>
            </c:numRef>
          </c:val>
          <c:extLst>
            <c:ext xmlns:c16="http://schemas.microsoft.com/office/drawing/2014/chart" uri="{C3380CC4-5D6E-409C-BE32-E72D297353CC}">
              <c16:uniqueId val="{00000000-22D4-40B8-BA71-4E9E5E7F84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22D4-40B8-BA71-4E9E5E7F84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7.49</c:v>
                </c:pt>
                <c:pt idx="1">
                  <c:v>10.78</c:v>
                </c:pt>
                <c:pt idx="2">
                  <c:v>13.85</c:v>
                </c:pt>
                <c:pt idx="3">
                  <c:v>16.37</c:v>
                </c:pt>
                <c:pt idx="4">
                  <c:v>18.559999999999999</c:v>
                </c:pt>
              </c:numCache>
            </c:numRef>
          </c:val>
          <c:extLst>
            <c:ext xmlns:c16="http://schemas.microsoft.com/office/drawing/2014/chart" uri="{C3380CC4-5D6E-409C-BE32-E72D297353CC}">
              <c16:uniqueId val="{00000000-2DA5-4D46-BA35-3E9EF43501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2DA5-4D46-BA35-3E9EF43501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quot;-&quot;">
                  <c:v>0.38</c:v>
                </c:pt>
              </c:numCache>
            </c:numRef>
          </c:val>
          <c:extLst>
            <c:ext xmlns:c16="http://schemas.microsoft.com/office/drawing/2014/chart" uri="{C3380CC4-5D6E-409C-BE32-E72D297353CC}">
              <c16:uniqueId val="{00000000-AFCD-4048-B943-2A3F24BA12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AFCD-4048-B943-2A3F24BA12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E8-4B51-9E7C-9CCF310DB8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EAE8-4B51-9E7C-9CCF310DB8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71.2</c:v>
                </c:pt>
                <c:pt idx="1">
                  <c:v>48.92</c:v>
                </c:pt>
                <c:pt idx="2">
                  <c:v>65.17</c:v>
                </c:pt>
                <c:pt idx="3">
                  <c:v>81.5</c:v>
                </c:pt>
                <c:pt idx="4">
                  <c:v>78.239999999999995</c:v>
                </c:pt>
              </c:numCache>
            </c:numRef>
          </c:val>
          <c:extLst>
            <c:ext xmlns:c16="http://schemas.microsoft.com/office/drawing/2014/chart" uri="{C3380CC4-5D6E-409C-BE32-E72D297353CC}">
              <c16:uniqueId val="{00000000-C590-4CBA-B777-EAEC89433D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C590-4CBA-B777-EAEC89433D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815.91</c:v>
                </c:pt>
                <c:pt idx="1">
                  <c:v>846.52</c:v>
                </c:pt>
                <c:pt idx="2">
                  <c:v>847.16</c:v>
                </c:pt>
                <c:pt idx="3">
                  <c:v>928.8</c:v>
                </c:pt>
                <c:pt idx="4">
                  <c:v>929.68</c:v>
                </c:pt>
              </c:numCache>
            </c:numRef>
          </c:val>
          <c:extLst>
            <c:ext xmlns:c16="http://schemas.microsoft.com/office/drawing/2014/chart" uri="{C3380CC4-5D6E-409C-BE32-E72D297353CC}">
              <c16:uniqueId val="{00000000-DF43-4C40-8F9A-5EDFD41AA3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DF43-4C40-8F9A-5EDFD41AA3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82.5</c:v>
                </c:pt>
                <c:pt idx="1">
                  <c:v>82.72</c:v>
                </c:pt>
                <c:pt idx="2">
                  <c:v>82.04</c:v>
                </c:pt>
                <c:pt idx="3">
                  <c:v>82.72</c:v>
                </c:pt>
                <c:pt idx="4">
                  <c:v>82.97</c:v>
                </c:pt>
              </c:numCache>
            </c:numRef>
          </c:val>
          <c:extLst>
            <c:ext xmlns:c16="http://schemas.microsoft.com/office/drawing/2014/chart" uri="{C3380CC4-5D6E-409C-BE32-E72D297353CC}">
              <c16:uniqueId val="{00000000-0C35-415D-90DE-2108717216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0C35-415D-90DE-2108717216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AB1-459D-9DF1-040A5636FC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CAB1-459D-9DF1-040A5636FC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尾張旭市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83986</v>
      </c>
      <c r="AM8" s="42"/>
      <c r="AN8" s="42"/>
      <c r="AO8" s="42"/>
      <c r="AP8" s="42"/>
      <c r="AQ8" s="42"/>
      <c r="AR8" s="42"/>
      <c r="AS8" s="42"/>
      <c r="AT8" s="35">
        <f>データ!T6</f>
        <v>21.03</v>
      </c>
      <c r="AU8" s="35"/>
      <c r="AV8" s="35"/>
      <c r="AW8" s="35"/>
      <c r="AX8" s="35"/>
      <c r="AY8" s="35"/>
      <c r="AZ8" s="35"/>
      <c r="BA8" s="35"/>
      <c r="BB8" s="35">
        <f>データ!U6</f>
        <v>3993.63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75.319999999999993</v>
      </c>
      <c r="J10" s="35"/>
      <c r="K10" s="35"/>
      <c r="L10" s="35"/>
      <c r="M10" s="35"/>
      <c r="N10" s="35"/>
      <c r="O10" s="35"/>
      <c r="P10" s="35">
        <f>データ!P6</f>
        <v>86.77</v>
      </c>
      <c r="Q10" s="35"/>
      <c r="R10" s="35"/>
      <c r="S10" s="35"/>
      <c r="T10" s="35"/>
      <c r="U10" s="35"/>
      <c r="V10" s="35"/>
      <c r="W10" s="35">
        <f>データ!Q6</f>
        <v>92.69</v>
      </c>
      <c r="X10" s="35"/>
      <c r="Y10" s="35"/>
      <c r="Z10" s="35"/>
      <c r="AA10" s="35"/>
      <c r="AB10" s="35"/>
      <c r="AC10" s="35"/>
      <c r="AD10" s="42">
        <f>データ!R6</f>
        <v>2420</v>
      </c>
      <c r="AE10" s="42"/>
      <c r="AF10" s="42"/>
      <c r="AG10" s="42"/>
      <c r="AH10" s="42"/>
      <c r="AI10" s="42"/>
      <c r="AJ10" s="42"/>
      <c r="AK10" s="2"/>
      <c r="AL10" s="42">
        <f>データ!V6</f>
        <v>72730</v>
      </c>
      <c r="AM10" s="42"/>
      <c r="AN10" s="42"/>
      <c r="AO10" s="42"/>
      <c r="AP10" s="42"/>
      <c r="AQ10" s="42"/>
      <c r="AR10" s="42"/>
      <c r="AS10" s="42"/>
      <c r="AT10" s="35">
        <f>データ!W6</f>
        <v>10.06</v>
      </c>
      <c r="AU10" s="35"/>
      <c r="AV10" s="35"/>
      <c r="AW10" s="35"/>
      <c r="AX10" s="35"/>
      <c r="AY10" s="35"/>
      <c r="AZ10" s="35"/>
      <c r="BA10" s="35"/>
      <c r="BB10" s="35">
        <f>データ!X6</f>
        <v>7229.62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Jv7/02nIvaWXp/wzNkv3htbyoTjxQn8e6c0MWLN8laplhTZp56ZA9yRwYNZOgd4IjThB14282K0w/OrQ0U0rw==" saltValue="NVpG3KbpXPs2lE0BNOL8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232262</v>
      </c>
      <c r="D6" s="19">
        <f t="shared" si="3"/>
        <v>46</v>
      </c>
      <c r="E6" s="19">
        <f t="shared" si="3"/>
        <v>17</v>
      </c>
      <c r="F6" s="19">
        <f t="shared" si="3"/>
        <v>1</v>
      </c>
      <c r="G6" s="19">
        <f t="shared" si="3"/>
        <v>0</v>
      </c>
      <c r="H6" s="19" t="str">
        <f t="shared" si="3"/>
        <v>愛知県　尾張旭市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75.319999999999993</v>
      </c>
      <c r="P6" s="20">
        <f t="shared" si="3"/>
        <v>86.77</v>
      </c>
      <c r="Q6" s="20">
        <f t="shared" si="3"/>
        <v>92.69</v>
      </c>
      <c r="R6" s="20">
        <f t="shared" si="3"/>
        <v>2420</v>
      </c>
      <c r="S6" s="20">
        <f t="shared" si="3"/>
        <v>83986</v>
      </c>
      <c r="T6" s="20">
        <f t="shared" si="3"/>
        <v>21.03</v>
      </c>
      <c r="U6" s="20">
        <f t="shared" si="3"/>
        <v>3993.63</v>
      </c>
      <c r="V6" s="20">
        <f t="shared" si="3"/>
        <v>72730</v>
      </c>
      <c r="W6" s="20">
        <f t="shared" si="3"/>
        <v>10.06</v>
      </c>
      <c r="X6" s="20">
        <f t="shared" si="3"/>
        <v>7229.62</v>
      </c>
      <c r="Y6" s="21">
        <f>IF(Y7="",NA(),Y7)</f>
        <v>101.17</v>
      </c>
      <c r="Z6" s="21">
        <f t="shared" ref="Z6:AH6" si="4">IF(Z7="",NA(),Z7)</f>
        <v>100.33</v>
      </c>
      <c r="AA6" s="21">
        <f t="shared" si="4"/>
        <v>107.03</v>
      </c>
      <c r="AB6" s="21">
        <f t="shared" si="4"/>
        <v>104.67</v>
      </c>
      <c r="AC6" s="21">
        <f t="shared" si="4"/>
        <v>98.71</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71.2</v>
      </c>
      <c r="AV6" s="21">
        <f t="shared" ref="AV6:BD6" si="6">IF(AV7="",NA(),AV7)</f>
        <v>48.92</v>
      </c>
      <c r="AW6" s="21">
        <f t="shared" si="6"/>
        <v>65.17</v>
      </c>
      <c r="AX6" s="21">
        <f t="shared" si="6"/>
        <v>81.5</v>
      </c>
      <c r="AY6" s="21">
        <f t="shared" si="6"/>
        <v>78.239999999999995</v>
      </c>
      <c r="AZ6" s="21">
        <f t="shared" si="6"/>
        <v>80.5</v>
      </c>
      <c r="BA6" s="21">
        <f t="shared" si="6"/>
        <v>71.540000000000006</v>
      </c>
      <c r="BB6" s="21">
        <f t="shared" si="6"/>
        <v>67.86</v>
      </c>
      <c r="BC6" s="21">
        <f t="shared" si="6"/>
        <v>72.92</v>
      </c>
      <c r="BD6" s="21">
        <f t="shared" si="6"/>
        <v>81.19</v>
      </c>
      <c r="BE6" s="20" t="str">
        <f>IF(BE7="","",IF(BE7="-","【-】","【"&amp;SUBSTITUTE(TEXT(BE7,"#,##0.00"),"-","△")&amp;"】"))</f>
        <v>【73.44】</v>
      </c>
      <c r="BF6" s="21">
        <f>IF(BF7="",NA(),BF7)</f>
        <v>815.91</v>
      </c>
      <c r="BG6" s="21">
        <f t="shared" ref="BG6:BO6" si="7">IF(BG7="",NA(),BG7)</f>
        <v>846.52</v>
      </c>
      <c r="BH6" s="21">
        <f t="shared" si="7"/>
        <v>847.16</v>
      </c>
      <c r="BI6" s="21">
        <f t="shared" si="7"/>
        <v>928.8</v>
      </c>
      <c r="BJ6" s="21">
        <f t="shared" si="7"/>
        <v>929.68</v>
      </c>
      <c r="BK6" s="21">
        <f t="shared" si="7"/>
        <v>605.9</v>
      </c>
      <c r="BL6" s="21">
        <f t="shared" si="7"/>
        <v>653.69000000000005</v>
      </c>
      <c r="BM6" s="21">
        <f t="shared" si="7"/>
        <v>709.4</v>
      </c>
      <c r="BN6" s="21">
        <f t="shared" si="7"/>
        <v>734.47</v>
      </c>
      <c r="BO6" s="21">
        <f t="shared" si="7"/>
        <v>720.89</v>
      </c>
      <c r="BP6" s="20" t="str">
        <f>IF(BP7="","",IF(BP7="-","【-】","【"&amp;SUBSTITUTE(TEXT(BP7,"#,##0.00"),"-","△")&amp;"】"))</f>
        <v>【652.82】</v>
      </c>
      <c r="BQ6" s="21">
        <f>IF(BQ7="",NA(),BQ7)</f>
        <v>82.5</v>
      </c>
      <c r="BR6" s="21">
        <f t="shared" ref="BR6:BZ6" si="8">IF(BR7="",NA(),BR7)</f>
        <v>82.72</v>
      </c>
      <c r="BS6" s="21">
        <f t="shared" si="8"/>
        <v>82.04</v>
      </c>
      <c r="BT6" s="21">
        <f t="shared" si="8"/>
        <v>82.72</v>
      </c>
      <c r="BU6" s="21">
        <f t="shared" si="8"/>
        <v>82.97</v>
      </c>
      <c r="BV6" s="21">
        <f t="shared" si="8"/>
        <v>89.41</v>
      </c>
      <c r="BW6" s="21">
        <f t="shared" si="8"/>
        <v>88.05</v>
      </c>
      <c r="BX6" s="21">
        <f t="shared" si="8"/>
        <v>91.14</v>
      </c>
      <c r="BY6" s="21">
        <f t="shared" si="8"/>
        <v>90.69</v>
      </c>
      <c r="BZ6" s="21">
        <f t="shared" si="8"/>
        <v>90.5</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f>IF(CM7="",NA(),CM7)</f>
        <v>74.83</v>
      </c>
      <c r="CN6" s="21">
        <f t="shared" ref="CN6:CV6" si="10">IF(CN7="",NA(),CN7)</f>
        <v>60.98</v>
      </c>
      <c r="CO6" s="21">
        <f t="shared" si="10"/>
        <v>65.17</v>
      </c>
      <c r="CP6" s="21">
        <f t="shared" si="10"/>
        <v>65.86</v>
      </c>
      <c r="CQ6" s="21">
        <f t="shared" si="10"/>
        <v>68.62</v>
      </c>
      <c r="CR6" s="21">
        <f t="shared" si="10"/>
        <v>56.51</v>
      </c>
      <c r="CS6" s="21">
        <f t="shared" si="10"/>
        <v>57.04</v>
      </c>
      <c r="CT6" s="21">
        <f t="shared" si="10"/>
        <v>60.78</v>
      </c>
      <c r="CU6" s="21">
        <f t="shared" si="10"/>
        <v>59.96</v>
      </c>
      <c r="CV6" s="21">
        <f t="shared" si="10"/>
        <v>59.9</v>
      </c>
      <c r="CW6" s="20" t="str">
        <f>IF(CW7="","",IF(CW7="-","【-】","【"&amp;SUBSTITUTE(TEXT(CW7,"#,##0.00"),"-","△")&amp;"】"))</f>
        <v>【59.10】</v>
      </c>
      <c r="CX6" s="21">
        <f>IF(CX7="",NA(),CX7)</f>
        <v>91.06</v>
      </c>
      <c r="CY6" s="21">
        <f t="shared" ref="CY6:DG6" si="11">IF(CY7="",NA(),CY7)</f>
        <v>89.56</v>
      </c>
      <c r="CZ6" s="21">
        <f t="shared" si="11"/>
        <v>89.23</v>
      </c>
      <c r="DA6" s="21">
        <f t="shared" si="11"/>
        <v>89.97</v>
      </c>
      <c r="DB6" s="21">
        <f t="shared" si="11"/>
        <v>90</v>
      </c>
      <c r="DC6" s="21">
        <f t="shared" si="11"/>
        <v>93.91</v>
      </c>
      <c r="DD6" s="21">
        <f t="shared" si="11"/>
        <v>93.73</v>
      </c>
      <c r="DE6" s="21">
        <f t="shared" si="11"/>
        <v>94.17</v>
      </c>
      <c r="DF6" s="21">
        <f t="shared" si="11"/>
        <v>94.27</v>
      </c>
      <c r="DG6" s="21">
        <f t="shared" si="11"/>
        <v>94.46</v>
      </c>
      <c r="DH6" s="20" t="str">
        <f>IF(DH7="","",IF(DH7="-","【-】","【"&amp;SUBSTITUTE(TEXT(DH7,"#,##0.00"),"-","△")&amp;"】"))</f>
        <v>【95.82】</v>
      </c>
      <c r="DI6" s="21">
        <f>IF(DI7="",NA(),DI7)</f>
        <v>7.49</v>
      </c>
      <c r="DJ6" s="21">
        <f t="shared" ref="DJ6:DR6" si="12">IF(DJ7="",NA(),DJ7)</f>
        <v>10.78</v>
      </c>
      <c r="DK6" s="21">
        <f t="shared" si="12"/>
        <v>13.85</v>
      </c>
      <c r="DL6" s="21">
        <f t="shared" si="12"/>
        <v>16.37</v>
      </c>
      <c r="DM6" s="21">
        <f t="shared" si="12"/>
        <v>18.559999999999999</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1">
        <f t="shared" si="13"/>
        <v>0.38</v>
      </c>
      <c r="DY6" s="21">
        <f t="shared" si="13"/>
        <v>0.18</v>
      </c>
      <c r="DZ6" s="21">
        <f t="shared" si="13"/>
        <v>0.83</v>
      </c>
      <c r="EA6" s="21">
        <f t="shared" si="13"/>
        <v>1.06</v>
      </c>
      <c r="EB6" s="21">
        <f t="shared" si="13"/>
        <v>2.02</v>
      </c>
      <c r="EC6" s="21">
        <f t="shared" si="13"/>
        <v>2.67</v>
      </c>
      <c r="ED6" s="20" t="str">
        <f>IF(ED7="","",IF(ED7="-","【-】","【"&amp;SUBSTITUTE(TEXT(ED7,"#,##0.00"),"-","△")&amp;"】"))</f>
        <v>【7.62】</v>
      </c>
      <c r="EE6" s="21">
        <f>IF(EE7="",NA(),EE7)</f>
        <v>0.04</v>
      </c>
      <c r="EF6" s="21">
        <f t="shared" ref="EF6:EN6" si="14">IF(EF7="",NA(),EF7)</f>
        <v>0.02</v>
      </c>
      <c r="EG6" s="21">
        <f t="shared" si="14"/>
        <v>0.02</v>
      </c>
      <c r="EH6" s="20">
        <f t="shared" si="14"/>
        <v>0</v>
      </c>
      <c r="EI6" s="21">
        <f t="shared" si="14"/>
        <v>0.11</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232262</v>
      </c>
      <c r="D7" s="23">
        <v>46</v>
      </c>
      <c r="E7" s="23">
        <v>17</v>
      </c>
      <c r="F7" s="23">
        <v>1</v>
      </c>
      <c r="G7" s="23">
        <v>0</v>
      </c>
      <c r="H7" s="23" t="s">
        <v>96</v>
      </c>
      <c r="I7" s="23" t="s">
        <v>97</v>
      </c>
      <c r="J7" s="23" t="s">
        <v>98</v>
      </c>
      <c r="K7" s="23" t="s">
        <v>99</v>
      </c>
      <c r="L7" s="23" t="s">
        <v>100</v>
      </c>
      <c r="M7" s="23" t="s">
        <v>101</v>
      </c>
      <c r="N7" s="24" t="s">
        <v>102</v>
      </c>
      <c r="O7" s="24">
        <v>75.319999999999993</v>
      </c>
      <c r="P7" s="24">
        <v>86.77</v>
      </c>
      <c r="Q7" s="24">
        <v>92.69</v>
      </c>
      <c r="R7" s="24">
        <v>2420</v>
      </c>
      <c r="S7" s="24">
        <v>83986</v>
      </c>
      <c r="T7" s="24">
        <v>21.03</v>
      </c>
      <c r="U7" s="24">
        <v>3993.63</v>
      </c>
      <c r="V7" s="24">
        <v>72730</v>
      </c>
      <c r="W7" s="24">
        <v>10.06</v>
      </c>
      <c r="X7" s="24">
        <v>7229.62</v>
      </c>
      <c r="Y7" s="24">
        <v>101.17</v>
      </c>
      <c r="Z7" s="24">
        <v>100.33</v>
      </c>
      <c r="AA7" s="24">
        <v>107.03</v>
      </c>
      <c r="AB7" s="24">
        <v>104.67</v>
      </c>
      <c r="AC7" s="24">
        <v>98.71</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71.2</v>
      </c>
      <c r="AV7" s="24">
        <v>48.92</v>
      </c>
      <c r="AW7" s="24">
        <v>65.17</v>
      </c>
      <c r="AX7" s="24">
        <v>81.5</v>
      </c>
      <c r="AY7" s="24">
        <v>78.239999999999995</v>
      </c>
      <c r="AZ7" s="24">
        <v>80.5</v>
      </c>
      <c r="BA7" s="24">
        <v>71.540000000000006</v>
      </c>
      <c r="BB7" s="24">
        <v>67.86</v>
      </c>
      <c r="BC7" s="24">
        <v>72.92</v>
      </c>
      <c r="BD7" s="24">
        <v>81.19</v>
      </c>
      <c r="BE7" s="24">
        <v>73.44</v>
      </c>
      <c r="BF7" s="24">
        <v>815.91</v>
      </c>
      <c r="BG7" s="24">
        <v>846.52</v>
      </c>
      <c r="BH7" s="24">
        <v>847.16</v>
      </c>
      <c r="BI7" s="24">
        <v>928.8</v>
      </c>
      <c r="BJ7" s="24">
        <v>929.68</v>
      </c>
      <c r="BK7" s="24">
        <v>605.9</v>
      </c>
      <c r="BL7" s="24">
        <v>653.69000000000005</v>
      </c>
      <c r="BM7" s="24">
        <v>709.4</v>
      </c>
      <c r="BN7" s="24">
        <v>734.47</v>
      </c>
      <c r="BO7" s="24">
        <v>720.89</v>
      </c>
      <c r="BP7" s="24">
        <v>652.82000000000005</v>
      </c>
      <c r="BQ7" s="24">
        <v>82.5</v>
      </c>
      <c r="BR7" s="24">
        <v>82.72</v>
      </c>
      <c r="BS7" s="24">
        <v>82.04</v>
      </c>
      <c r="BT7" s="24">
        <v>82.72</v>
      </c>
      <c r="BU7" s="24">
        <v>82.97</v>
      </c>
      <c r="BV7" s="24">
        <v>89.41</v>
      </c>
      <c r="BW7" s="24">
        <v>88.05</v>
      </c>
      <c r="BX7" s="24">
        <v>91.14</v>
      </c>
      <c r="BY7" s="24">
        <v>90.69</v>
      </c>
      <c r="BZ7" s="24">
        <v>90.5</v>
      </c>
      <c r="CA7" s="24">
        <v>97.61</v>
      </c>
      <c r="CB7" s="24">
        <v>150</v>
      </c>
      <c r="CC7" s="24">
        <v>150</v>
      </c>
      <c r="CD7" s="24">
        <v>150</v>
      </c>
      <c r="CE7" s="24">
        <v>150</v>
      </c>
      <c r="CF7" s="24">
        <v>150</v>
      </c>
      <c r="CG7" s="24">
        <v>142.05000000000001</v>
      </c>
      <c r="CH7" s="24">
        <v>141.15</v>
      </c>
      <c r="CI7" s="24">
        <v>136.86000000000001</v>
      </c>
      <c r="CJ7" s="24">
        <v>138.52000000000001</v>
      </c>
      <c r="CK7" s="24">
        <v>138.66999999999999</v>
      </c>
      <c r="CL7" s="24">
        <v>138.29</v>
      </c>
      <c r="CM7" s="24">
        <v>74.83</v>
      </c>
      <c r="CN7" s="24">
        <v>60.98</v>
      </c>
      <c r="CO7" s="24">
        <v>65.17</v>
      </c>
      <c r="CP7" s="24">
        <v>65.86</v>
      </c>
      <c r="CQ7" s="24">
        <v>68.62</v>
      </c>
      <c r="CR7" s="24">
        <v>56.51</v>
      </c>
      <c r="CS7" s="24">
        <v>57.04</v>
      </c>
      <c r="CT7" s="24">
        <v>60.78</v>
      </c>
      <c r="CU7" s="24">
        <v>59.96</v>
      </c>
      <c r="CV7" s="24">
        <v>59.9</v>
      </c>
      <c r="CW7" s="24">
        <v>59.1</v>
      </c>
      <c r="CX7" s="24">
        <v>91.06</v>
      </c>
      <c r="CY7" s="24">
        <v>89.56</v>
      </c>
      <c r="CZ7" s="24">
        <v>89.23</v>
      </c>
      <c r="DA7" s="24">
        <v>89.97</v>
      </c>
      <c r="DB7" s="24">
        <v>90</v>
      </c>
      <c r="DC7" s="24">
        <v>93.91</v>
      </c>
      <c r="DD7" s="24">
        <v>93.73</v>
      </c>
      <c r="DE7" s="24">
        <v>94.17</v>
      </c>
      <c r="DF7" s="24">
        <v>94.27</v>
      </c>
      <c r="DG7" s="24">
        <v>94.46</v>
      </c>
      <c r="DH7" s="24">
        <v>95.82</v>
      </c>
      <c r="DI7" s="24">
        <v>7.49</v>
      </c>
      <c r="DJ7" s="24">
        <v>10.78</v>
      </c>
      <c r="DK7" s="24">
        <v>13.85</v>
      </c>
      <c r="DL7" s="24">
        <v>16.37</v>
      </c>
      <c r="DM7" s="24">
        <v>18.559999999999999</v>
      </c>
      <c r="DN7" s="24">
        <v>22.74</v>
      </c>
      <c r="DO7" s="24">
        <v>21.22</v>
      </c>
      <c r="DP7" s="24">
        <v>23.25</v>
      </c>
      <c r="DQ7" s="24">
        <v>25.2</v>
      </c>
      <c r="DR7" s="24">
        <v>27.42</v>
      </c>
      <c r="DS7" s="24">
        <v>39.74</v>
      </c>
      <c r="DT7" s="24">
        <v>0</v>
      </c>
      <c r="DU7" s="24">
        <v>0</v>
      </c>
      <c r="DV7" s="24">
        <v>0</v>
      </c>
      <c r="DW7" s="24">
        <v>0</v>
      </c>
      <c r="DX7" s="24">
        <v>0.38</v>
      </c>
      <c r="DY7" s="24">
        <v>0.18</v>
      </c>
      <c r="DZ7" s="24">
        <v>0.83</v>
      </c>
      <c r="EA7" s="24">
        <v>1.06</v>
      </c>
      <c r="EB7" s="24">
        <v>2.02</v>
      </c>
      <c r="EC7" s="24">
        <v>2.67</v>
      </c>
      <c r="ED7" s="24">
        <v>7.62</v>
      </c>
      <c r="EE7" s="24">
        <v>0.04</v>
      </c>
      <c r="EF7" s="24">
        <v>0.02</v>
      </c>
      <c r="EG7" s="24">
        <v>0.02</v>
      </c>
      <c r="EH7" s="24">
        <v>0</v>
      </c>
      <c r="EI7" s="24">
        <v>0.11</v>
      </c>
      <c r="EJ7" s="24">
        <v>0.13</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2024-02-22T02:32:15Z</cp:lastPrinted>
  <dcterms:created xsi:type="dcterms:W3CDTF">2023-12-12T00:47:55Z</dcterms:created>
  <dcterms:modified xsi:type="dcterms:W3CDTF">2024-02-26T05:06:52Z</dcterms:modified>
  <cp:category/>
</cp:coreProperties>
</file>