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7　高浜市\"/>
    </mc:Choice>
  </mc:AlternateContent>
  <xr:revisionPtr revIDLastSave="0" documentId="13_ncr:1_{0779384E-4A0F-4C6D-9895-9D1010273880}" xr6:coauthVersionLast="47" xr6:coauthVersionMax="47" xr10:uidLastSave="{00000000-0000-0000-0000-000000000000}"/>
  <workbookProtection workbookAlgorithmName="SHA-512" workbookHashValue="RTzPbLC05bninq2FwRbPCGVyE6HUKjkfx9AmMjZIAqLYBKpOtV2lI6UFtJ7AZ0Vv5nZhdHMtniq5/PqrVw8q8A==" workbookSaltValue="RB9Wb54R7S0kyv40JMzj4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T10" i="4"/>
  <c r="AD10" i="4"/>
  <c r="I10" i="4"/>
  <c r="B10" i="4"/>
  <c r="I8"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<sst xmlns="http://schemas.openxmlformats.org/spreadsheetml/2006/main" count="257" uniqueCount="117">
  <si>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</si>
  <si>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</si>
  <si>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</si>
  <si>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</si>
  <si>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</si>
  <si>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</si>
  <si>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</si>
  <si>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</si>
  <si>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</si>
  <si>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</si>
  <si>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</si>
  <si>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</si>
  <si>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</si>
  <si>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</si>
  <si>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</si>
  <si>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</si>
  <si>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</si>
  <si>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</si>
  <si>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</si>
  <si>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</si>
  <si>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</si>
  <si>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</si>
  <si>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</si>
  <si>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</si>
  <si>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</si>
  <si>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</si>
  <si>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</si>
  <si>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</si>
  <si>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</si>
  <si>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</si>
  <si>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</si>
  <si>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</si>
  <si>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</si>
  <si>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</si>
  <si>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</si>
  <si>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</si>
  <si>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</si>
  <si>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</si>
  <si>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</si>
  <si>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</si>
  <si>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</si>
  <si>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</si>
  <si>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</si>
  <si>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</si>
  <si>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</si>
  <si>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</si>
  <si>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</si>
  <si>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</si>
  <si>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</si>
  <si>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</si>
  <si>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</si>
  <si>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</si>
  <si>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</si>
  <si>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</si>
  <si>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</si>
  <si>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</si>
  <si>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</si>
  <si>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</si>
  <si>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</si>
  <si>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</si>
  <si>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</si>
  <si>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</si>
  <si>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</si>
  <si>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</si>
  <si>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</si>
  <si>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</si>
  <si>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</si>
  <si>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</si>
  <si>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</si>
  <si>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</si>
  <si>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</si>
  <si>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</si>
  <si>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</si>
  <si>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</si>
  <si>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</si>
  <si>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</si>
  <si>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</si>
  <si>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</si>
  <si>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</si>
  <si>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</si>
  <si>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</si>
  <si>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</si>
  <si>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</si>
  <si>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</si>
  <si>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</si>
  <si>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</si>
  <si>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</si>
  <si>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</si>
  <si>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</si>
  <si>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</si>
  <si>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</si>
  <si>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</si>
  <si>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</si>
  <si>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</si>
  <si>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</si>
  <si>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</si>
  <si>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</si>
  <si>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</si>
  <si>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</si>
  <si>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</si>
  <si>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</si>
  <si>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</si>
  <si>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</si>
  <si>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</si>
  <si>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</si>
  <si>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</si>
  <si>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</si>
  <si>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</si>
  <si>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</si>
  <si>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</si>
  <si>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</si>
  <si>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</si>
  <si>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</si>
  <si>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</si>
  <si>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
　全国平均、類似団体平均ともに下回っています。地方公営企業法の適用の際に、構築物、機械装置、車両運搬具などの償却資産については、資産取得時から減価償却が行われてきたものとして算定した資産の帳簿価額（帳簿原価－減価償却累計相当額）をもって法適用時の帳簿原価（取得価額）としています。そのため、値は実際の償却率よりも低くなっています。
②管渠老朽化率について
　耐用年数を経過した管渠はないため、０％となっています。
③管渠改善率
　耐用年数を経過した管渠がなく、当年度に更新を行った管渠はありません。</t>
    <phoneticPr fontId="4"/>
  </si>
  <si>
    <t>　現在の下水道普及率は、69.0％であり今後も整備を進め、下水道接続者数の増加に努め、安定した収益を確保するとともに、整備拡大に伴う投資及び、将来の管渠の老朽化に伴う更新投資とその財源についてしっかりと把握し、経営の健全化を目指します。
　経営戦略の見直しを令和6年度末に実施予定としており、中長期に渡る経営課題等を整理していきます。</t>
    <rPh sb="125" eb="127">
      <t>ミナオ</t>
    </rPh>
    <rPh sb="136" eb="138">
      <t>ジッシ</t>
    </rPh>
    <rPh sb="138" eb="140">
      <t>ヨテイ</t>
    </rPh>
    <rPh sb="146" eb="149">
      <t>チュウチョウキ</t>
    </rPh>
    <rPh sb="150" eb="151">
      <t>ワタ</t>
    </rPh>
    <rPh sb="152" eb="156">
      <t>ケイエイカダイ</t>
    </rPh>
    <rPh sb="156" eb="157">
      <t>トウ</t>
    </rPh>
    <rPh sb="158" eb="160">
      <t>セイリ</t>
    </rPh>
    <phoneticPr fontId="4"/>
  </si>
  <si>
    <t xml:space="preserve"> 令和元年度より地方公営企業法の財務規定を適用したため、平成30年度以前の数値は全て0となっています。
①経常収支比率について
　100％以上(=黒字)ではあるものの、収支の不足分は、一般会計からの繰入金で賄っている状況にあります。
③流動比率について
　100％を下回っている主な理由は、翌年度に支払う企業債の償還額が含まれているためです。この償還の原資の一部は一般会計からの繰入金を予定しています。
④企業債残高対事業規模比率について
　全国平均、類似団体平均をともに下回っています。今後も必要な管渠の整備拡大を実施し、適切な額の企業債を借り入れていく予定です。
⑤経費回収率について
　数値が100％未満であるため、使用料で回収すべき経費を全て使用料で賄えていない状況であります。その原因は、下水道事業の性質上、供用開始後間もない場合は接続率が低く使用料収入が少額となるからです。現在は、供用開始区域を広げている最中であり、下水道の接続件数が増加している状況にある一方、接続に伴う汚水処理費も増加するため、年度により経費回収率は微増・微減となりますが、長期的には改善していく予定です。
⑥汚水処理原価について
　有収水量１㎥当たりの汚水処理に要した費用が全国平均よりも高くなっています。その原因は、⑤の経費回収率同様、接続率が低いため有収水量が過少となっているためであります。
⑧水洗化率について
　全国平均、類似団体平均ともに下回っているため、引き続き、未接続世帯に対するＰＲ活動など、水洗化率向上に向けた対策に取り組んでいく必要があると考えています。</t>
    <rPh sb="250" eb="252">
      <t>カンキョ</t>
    </rPh>
    <rPh sb="253" eb="257">
      <t>セイビカクダイ</t>
    </rPh>
    <rPh sb="258" eb="26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</si>
</sst>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2A-4D8C-8319-BC96C6C7E5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0.09</c:v>
                </c:pt>
                <c:pt idx="3">
                  <c:v>0.25</c:v>
                </c:pt>
                <c:pt idx="4">
                  <c:v>0.05</c:v>
                </c:pt>
              </c:numCache>
            </c:numRef>
          </c:val>
          <c:smooth val="0"/>
          <c:extLst>
            <c:ext xmlns:c16="http://schemas.microsoft.com/office/drawing/2014/chart" uri="{C3380CC4-5D6E-409C-BE32-E72D297353CC}">
              <c16:uniqueId val="{00000001-972A-4D8C-8319-BC96C6C7E5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13-4A45-99DA-8743A67A9F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66.180000000000007</c:v>
                </c:pt>
                <c:pt idx="2">
                  <c:v>56.39</c:v>
                </c:pt>
                <c:pt idx="3">
                  <c:v>55.67</c:v>
                </c:pt>
                <c:pt idx="4">
                  <c:v>55.27</c:v>
                </c:pt>
              </c:numCache>
            </c:numRef>
          </c:val>
          <c:smooth val="0"/>
          <c:extLst>
            <c:ext xmlns:c16="http://schemas.microsoft.com/office/drawing/2014/chart" uri="{C3380CC4-5D6E-409C-BE32-E72D297353CC}">
              <c16:uniqueId val="{00000001-8113-4A45-99DA-8743A67A9F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81.48</c:v>
                </c:pt>
                <c:pt idx="2">
                  <c:v>80.33</c:v>
                </c:pt>
                <c:pt idx="3">
                  <c:v>79.14</c:v>
                </c:pt>
                <c:pt idx="4">
                  <c:v>79</c:v>
                </c:pt>
              </c:numCache>
            </c:numRef>
          </c:val>
          <c:extLst>
            <c:ext xmlns:c16="http://schemas.microsoft.com/office/drawing/2014/chart" uri="{C3380CC4-5D6E-409C-BE32-E72D297353CC}">
              <c16:uniqueId val="{00000000-27AD-49B3-A4B4-4460EBDE94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91.87</c:v>
                </c:pt>
                <c:pt idx="2">
                  <c:v>91.45</c:v>
                </c:pt>
                <c:pt idx="3">
                  <c:v>91</c:v>
                </c:pt>
                <c:pt idx="4">
                  <c:v>88.12</c:v>
                </c:pt>
              </c:numCache>
            </c:numRef>
          </c:val>
          <c:smooth val="0"/>
          <c:extLst>
            <c:ext xmlns:c16="http://schemas.microsoft.com/office/drawing/2014/chart" uri="{C3380CC4-5D6E-409C-BE32-E72D297353CC}">
              <c16:uniqueId val="{00000001-27AD-49B3-A4B4-4460EBDE94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102.04</c:v>
                </c:pt>
                <c:pt idx="2">
                  <c:v>91.69</c:v>
                </c:pt>
                <c:pt idx="3">
                  <c:v>101.89</c:v>
                </c:pt>
                <c:pt idx="4">
                  <c:v>101.28</c:v>
                </c:pt>
              </c:numCache>
            </c:numRef>
          </c:val>
          <c:extLst>
            <c:ext xmlns:c16="http://schemas.microsoft.com/office/drawing/2014/chart" uri="{C3380CC4-5D6E-409C-BE32-E72D297353CC}">
              <c16:uniqueId val="{00000000-ED23-4164-BBF6-5A66FC468C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105.89</c:v>
                </c:pt>
                <c:pt idx="2">
                  <c:v>104.59</c:v>
                </c:pt>
                <c:pt idx="3">
                  <c:v>102.96</c:v>
                </c:pt>
                <c:pt idx="4">
                  <c:v>102.1</c:v>
                </c:pt>
              </c:numCache>
            </c:numRef>
          </c:val>
          <c:smooth val="0"/>
          <c:extLst>
            <c:ext xmlns:c16="http://schemas.microsoft.com/office/drawing/2014/chart" uri="{C3380CC4-5D6E-409C-BE32-E72D297353CC}">
              <c16:uniqueId val="{00000001-ED23-4164-BBF6-5A66FC468C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2.62</c:v>
                </c:pt>
                <c:pt idx="2">
                  <c:v>5.07</c:v>
                </c:pt>
                <c:pt idx="3">
                  <c:v>7.11</c:v>
                </c:pt>
                <c:pt idx="4">
                  <c:v>9.2100000000000009</c:v>
                </c:pt>
              </c:numCache>
            </c:numRef>
          </c:val>
          <c:extLst>
            <c:ext xmlns:c16="http://schemas.microsoft.com/office/drawing/2014/chart" uri="{C3380CC4-5D6E-409C-BE32-E72D297353CC}">
              <c16:uniqueId val="{00000000-79A4-43BD-BA55-28DBB50B13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19.78</c:v>
                </c:pt>
                <c:pt idx="2">
                  <c:v>14.8</c:v>
                </c:pt>
                <c:pt idx="3">
                  <c:v>17.149999999999999</c:v>
                </c:pt>
                <c:pt idx="4">
                  <c:v>19.68</c:v>
                </c:pt>
              </c:numCache>
            </c:numRef>
          </c:val>
          <c:smooth val="0"/>
          <c:extLst>
            <c:ext xmlns:c16="http://schemas.microsoft.com/office/drawing/2014/chart" uri="{C3380CC4-5D6E-409C-BE32-E72D297353CC}">
              <c16:uniqueId val="{00000001-79A4-43BD-BA55-28DBB50B13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CB-4329-804F-8A8979114D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0.44</c:v>
                </c:pt>
                <c:pt idx="2">
                  <c:v>0.1</c:v>
                </c:pt>
                <c:pt idx="3">
                  <c:v>0.14000000000000001</c:v>
                </c:pt>
                <c:pt idx="4">
                  <c:v>0.16</c:v>
                </c:pt>
              </c:numCache>
            </c:numRef>
          </c:val>
          <c:smooth val="0"/>
          <c:extLst>
            <c:ext xmlns:c16="http://schemas.microsoft.com/office/drawing/2014/chart" uri="{C3380CC4-5D6E-409C-BE32-E72D297353CC}">
              <c16:uniqueId val="{00000001-57CB-4329-804F-8A8979114D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956-4162-AFDE-E98ABBA6DB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0.83</c:v>
                </c:pt>
                <c:pt idx="2">
                  <c:v>0.83</c:v>
                </c:pt>
                <c:pt idx="3">
                  <c:v>1.22</c:v>
                </c:pt>
                <c:pt idx="4">
                  <c:v>11.99</c:v>
                </c:pt>
              </c:numCache>
            </c:numRef>
          </c:val>
          <c:smooth val="0"/>
          <c:extLst>
            <c:ext xmlns:c16="http://schemas.microsoft.com/office/drawing/2014/chart" uri="{C3380CC4-5D6E-409C-BE32-E72D297353CC}">
              <c16:uniqueId val="{00000001-1956-4162-AFDE-E98ABBA6DB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60.09</c:v>
                </c:pt>
                <c:pt idx="2">
                  <c:v>79.2</c:v>
                </c:pt>
                <c:pt idx="3">
                  <c:v>69.16</c:v>
                </c:pt>
                <c:pt idx="4">
                  <c:v>86.22</c:v>
                </c:pt>
              </c:numCache>
            </c:numRef>
          </c:val>
          <c:extLst>
            <c:ext xmlns:c16="http://schemas.microsoft.com/office/drawing/2014/chart" uri="{C3380CC4-5D6E-409C-BE32-E72D297353CC}">
              <c16:uniqueId val="{00000000-417A-49BA-B2BC-EF1233B0BE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61.2</c:v>
                </c:pt>
                <c:pt idx="2">
                  <c:v>57.6</c:v>
                </c:pt>
                <c:pt idx="3">
                  <c:v>58.15</c:v>
                </c:pt>
                <c:pt idx="4">
                  <c:v>77.69</c:v>
                </c:pt>
              </c:numCache>
            </c:numRef>
          </c:val>
          <c:smooth val="0"/>
          <c:extLst>
            <c:ext xmlns:c16="http://schemas.microsoft.com/office/drawing/2014/chart" uri="{C3380CC4-5D6E-409C-BE32-E72D297353CC}">
              <c16:uniqueId val="{00000001-417A-49BA-B2BC-EF1233B0BE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656.62</c:v>
                </c:pt>
                <c:pt idx="2">
                  <c:v>610.28</c:v>
                </c:pt>
                <c:pt idx="3">
                  <c:v>521.6</c:v>
                </c:pt>
                <c:pt idx="4">
                  <c:v>409.74</c:v>
                </c:pt>
              </c:numCache>
            </c:numRef>
          </c:val>
          <c:extLst>
            <c:ext xmlns:c16="http://schemas.microsoft.com/office/drawing/2014/chart" uri="{C3380CC4-5D6E-409C-BE32-E72D297353CC}">
              <c16:uniqueId val="{00000000-E103-445C-8D1D-3CD7ADDD8E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1033.5999999999999</c:v>
                </c:pt>
                <c:pt idx="2">
                  <c:v>1008.36</c:v>
                </c:pt>
                <c:pt idx="3">
                  <c:v>880.28</c:v>
                </c:pt>
                <c:pt idx="4">
                  <c:v>909.2</c:v>
                </c:pt>
              </c:numCache>
            </c:numRef>
          </c:val>
          <c:smooth val="0"/>
          <c:extLst>
            <c:ext xmlns:c16="http://schemas.microsoft.com/office/drawing/2014/chart" uri="{C3380CC4-5D6E-409C-BE32-E72D297353CC}">
              <c16:uniqueId val="{00000001-E103-445C-8D1D-3CD7ADDD8E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81.12</c:v>
                </c:pt>
                <c:pt idx="2">
                  <c:v>79.69</c:v>
                </c:pt>
                <c:pt idx="3">
                  <c:v>78.63</c:v>
                </c:pt>
                <c:pt idx="4">
                  <c:v>77.98</c:v>
                </c:pt>
              </c:numCache>
            </c:numRef>
          </c:val>
          <c:extLst>
            <c:ext xmlns:c16="http://schemas.microsoft.com/office/drawing/2014/chart" uri="{C3380CC4-5D6E-409C-BE32-E72D297353CC}">
              <c16:uniqueId val="{00000000-F79D-46FE-A741-12805C3F13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85.39</c:v>
                </c:pt>
                <c:pt idx="2">
                  <c:v>85.67</c:v>
                </c:pt>
                <c:pt idx="3">
                  <c:v>86.23</c:v>
                </c:pt>
                <c:pt idx="4">
                  <c:v>84.23</c:v>
                </c:pt>
              </c:numCache>
            </c:numRef>
          </c:val>
          <c:smooth val="0"/>
          <c:extLst>
            <c:ext xmlns:c16="http://schemas.microsoft.com/office/drawing/2014/chart" uri="{C3380CC4-5D6E-409C-BE32-E72D297353CC}">
              <c16:uniqueId val="{00000001-F79D-46FE-A741-12805C3F13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DA6B-4DC3-AD0A-FFD6764751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150.96</c:v>
                </c:pt>
                <c:pt idx="2">
                  <c:v>146.12</c:v>
                </c:pt>
                <c:pt idx="3">
                  <c:v>150.44</c:v>
                </c:pt>
                <c:pt idx="4">
                  <c:v>153.13999999999999</c:v>
                </c:pt>
              </c:numCache>
            </c:numRef>
          </c:val>
          <c:smooth val="0"/>
          <c:extLst>
            <c:ext xmlns:c16="http://schemas.microsoft.com/office/drawing/2014/chart" uri="{C3380CC4-5D6E-409C-BE32-E72D297353CC}">
              <c16:uniqueId val="{00000001-DA6B-4DC3-AD0A-FFD6764751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高浜市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46">
        <f>データ!S6</f>
        <v>49154</v>
      </c>
      <c r="AM8" s="46"/>
      <c r="AN8" s="46"/>
      <c r="AO8" s="46"/>
      <c r="AP8" s="46"/>
      <c r="AQ8" s="46"/>
      <c r="AR8" s="46"/>
      <c r="AS8" s="46"/>
      <c r="AT8" s="45">
        <f>データ!T6</f>
        <v>13.11</v>
      </c>
      <c r="AU8" s="45"/>
      <c r="AV8" s="45"/>
      <c r="AW8" s="45"/>
      <c r="AX8" s="45"/>
      <c r="AY8" s="45"/>
      <c r="AZ8" s="45"/>
      <c r="BA8" s="45"/>
      <c r="BB8" s="45">
        <f>データ!U6</f>
        <v>3749.35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55.69</v>
      </c>
      <c r="J10" s="45"/>
      <c r="K10" s="45"/>
      <c r="L10" s="45"/>
      <c r="M10" s="45"/>
      <c r="N10" s="45"/>
      <c r="O10" s="45"/>
      <c r="P10" s="45">
        <f>データ!P6</f>
        <v>69</v>
      </c>
      <c r="Q10" s="45"/>
      <c r="R10" s="45"/>
      <c r="S10" s="45"/>
      <c r="T10" s="45"/>
      <c r="U10" s="45"/>
      <c r="V10" s="45"/>
      <c r="W10" s="45">
        <f>データ!Q6</f>
        <v>94.15</v>
      </c>
      <c r="X10" s="45"/>
      <c r="Y10" s="45"/>
      <c r="Z10" s="45"/>
      <c r="AA10" s="45"/>
      <c r="AB10" s="45"/>
      <c r="AC10" s="45"/>
      <c r="AD10" s="46">
        <f>データ!R6</f>
        <v>1760</v>
      </c>
      <c r="AE10" s="46"/>
      <c r="AF10" s="46"/>
      <c r="AG10" s="46"/>
      <c r="AH10" s="46"/>
      <c r="AI10" s="46"/>
      <c r="AJ10" s="46"/>
      <c r="AK10" s="2"/>
      <c r="AL10" s="46">
        <f>データ!V6</f>
        <v>33962</v>
      </c>
      <c r="AM10" s="46"/>
      <c r="AN10" s="46"/>
      <c r="AO10" s="46"/>
      <c r="AP10" s="46"/>
      <c r="AQ10" s="46"/>
      <c r="AR10" s="46"/>
      <c r="AS10" s="46"/>
      <c r="AT10" s="45">
        <f>データ!W6</f>
        <v>5.97</v>
      </c>
      <c r="AU10" s="45"/>
      <c r="AV10" s="45"/>
      <c r="AW10" s="45"/>
      <c r="AX10" s="45"/>
      <c r="AY10" s="45"/>
      <c r="AZ10" s="45"/>
      <c r="BA10" s="45"/>
      <c r="BB10" s="45">
        <f>データ!X6</f>
        <v>5688.78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2rWZAQojoqzPgdJj3FPt9Wit9sZ1SiQtV7QQfpkTqIwwqHQf7bQl8HIzp29ixbAJpjBY4Jq2iQbl8W+eh9Hkvg==" saltValue="tglAIvtelfiZVwScVLpf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232271</v>
      </c>
      <c r="D6" s="19">
        <f t="shared" si="3"/>
        <v>46</v>
      </c>
      <c r="E6" s="19">
        <f t="shared" si="3"/>
        <v>17</v>
      </c>
      <c r="F6" s="19">
        <f t="shared" si="3"/>
        <v>1</v>
      </c>
      <c r="G6" s="19">
        <f t="shared" si="3"/>
        <v>0</v>
      </c>
      <c r="H6" s="19" t="str">
        <f t="shared" si="3"/>
        <v>愛知県　高浜市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55.69</v>
      </c>
      <c r="P6" s="20">
        <f t="shared" si="3"/>
        <v>69</v>
      </c>
      <c r="Q6" s="20">
        <f t="shared" si="3"/>
        <v>94.15</v>
      </c>
      <c r="R6" s="20">
        <f t="shared" si="3"/>
        <v>1760</v>
      </c>
      <c r="S6" s="20">
        <f t="shared" si="3"/>
        <v>49154</v>
      </c>
      <c r="T6" s="20">
        <f t="shared" si="3"/>
        <v>13.11</v>
      </c>
      <c r="U6" s="20">
        <f t="shared" si="3"/>
        <v>3749.35</v>
      </c>
      <c r="V6" s="20">
        <f t="shared" si="3"/>
        <v>33962</v>
      </c>
      <c r="W6" s="20">
        <f t="shared" si="3"/>
        <v>5.97</v>
      </c>
      <c r="X6" s="20">
        <f t="shared" si="3"/>
        <v>5688.78</v>
      </c>
      <c r="Y6" s="21" t="str">
        <f>IF(Y7="",NA(),Y7)</f>
        <v>-</v>
      </c>
      <c r="Z6" s="21">
        <f t="shared" ref="Z6:AH6" si="4">IF(Z7="",NA(),Z7)</f>
        <v>102.04</v>
      </c>
      <c r="AA6" s="21">
        <f t="shared" si="4"/>
        <v>91.69</v>
      </c>
      <c r="AB6" s="21">
        <f t="shared" si="4"/>
        <v>101.89</v>
      </c>
      <c r="AC6" s="21">
        <f t="shared" si="4"/>
        <v>101.28</v>
      </c>
      <c r="AD6" s="21" t="str">
        <f t="shared" si="4"/>
        <v>-</v>
      </c>
      <c r="AE6" s="21">
        <f t="shared" si="4"/>
        <v>105.89</v>
      </c>
      <c r="AF6" s="21">
        <f t="shared" si="4"/>
        <v>104.59</v>
      </c>
      <c r="AG6" s="21">
        <f t="shared" si="4"/>
        <v>102.96</v>
      </c>
      <c r="AH6" s="21">
        <f t="shared" si="4"/>
        <v>102.1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0.83</v>
      </c>
      <c r="AQ6" s="21">
        <f t="shared" si="5"/>
        <v>0.83</v>
      </c>
      <c r="AR6" s="21">
        <f t="shared" si="5"/>
        <v>1.22</v>
      </c>
      <c r="AS6" s="21">
        <f t="shared" si="5"/>
        <v>11.99</v>
      </c>
      <c r="AT6" s="20" t="str">
        <f>IF(AT7="","",IF(AT7="-","【-】","【"&amp;SUBSTITUTE(TEXT(AT7,"#,##0.00"),"-","△")&amp;"】"))</f>
        <v>【3.15】</v>
      </c>
      <c r="AU6" s="21" t="str">
        <f>IF(AU7="",NA(),AU7)</f>
        <v>-</v>
      </c>
      <c r="AV6" s="21">
        <f t="shared" ref="AV6:BD6" si="6">IF(AV7="",NA(),AV7)</f>
        <v>60.09</v>
      </c>
      <c r="AW6" s="21">
        <f t="shared" si="6"/>
        <v>79.2</v>
      </c>
      <c r="AX6" s="21">
        <f t="shared" si="6"/>
        <v>69.16</v>
      </c>
      <c r="AY6" s="21">
        <f t="shared" si="6"/>
        <v>86.22</v>
      </c>
      <c r="AZ6" s="21" t="str">
        <f t="shared" si="6"/>
        <v>-</v>
      </c>
      <c r="BA6" s="21">
        <f t="shared" si="6"/>
        <v>61.2</v>
      </c>
      <c r="BB6" s="21">
        <f t="shared" si="6"/>
        <v>57.6</v>
      </c>
      <c r="BC6" s="21">
        <f t="shared" si="6"/>
        <v>58.15</v>
      </c>
      <c r="BD6" s="21">
        <f t="shared" si="6"/>
        <v>77.69</v>
      </c>
      <c r="BE6" s="20" t="str">
        <f>IF(BE7="","",IF(BE7="-","【-】","【"&amp;SUBSTITUTE(TEXT(BE7,"#,##0.00"),"-","△")&amp;"】"))</f>
        <v>【73.44】</v>
      </c>
      <c r="BF6" s="21" t="str">
        <f>IF(BF7="",NA(),BF7)</f>
        <v>-</v>
      </c>
      <c r="BG6" s="21">
        <f t="shared" ref="BG6:BO6" si="7">IF(BG7="",NA(),BG7)</f>
        <v>656.62</v>
      </c>
      <c r="BH6" s="21">
        <f t="shared" si="7"/>
        <v>610.28</v>
      </c>
      <c r="BI6" s="21">
        <f t="shared" si="7"/>
        <v>521.6</v>
      </c>
      <c r="BJ6" s="21">
        <f t="shared" si="7"/>
        <v>409.74</v>
      </c>
      <c r="BK6" s="21" t="str">
        <f t="shared" si="7"/>
        <v>-</v>
      </c>
      <c r="BL6" s="21">
        <f t="shared" si="7"/>
        <v>1033.5999999999999</v>
      </c>
      <c r="BM6" s="21">
        <f t="shared" si="7"/>
        <v>1008.36</v>
      </c>
      <c r="BN6" s="21">
        <f t="shared" si="7"/>
        <v>880.28</v>
      </c>
      <c r="BO6" s="21">
        <f t="shared" si="7"/>
        <v>909.2</v>
      </c>
      <c r="BP6" s="20" t="str">
        <f>IF(BP7="","",IF(BP7="-","【-】","【"&amp;SUBSTITUTE(TEXT(BP7,"#,##0.00"),"-","△")&amp;"】"))</f>
        <v>【652.82】</v>
      </c>
      <c r="BQ6" s="21" t="str">
        <f>IF(BQ7="",NA(),BQ7)</f>
        <v>-</v>
      </c>
      <c r="BR6" s="21">
        <f t="shared" ref="BR6:BZ6" si="8">IF(BR7="",NA(),BR7)</f>
        <v>81.12</v>
      </c>
      <c r="BS6" s="21">
        <f t="shared" si="8"/>
        <v>79.69</v>
      </c>
      <c r="BT6" s="21">
        <f t="shared" si="8"/>
        <v>78.63</v>
      </c>
      <c r="BU6" s="21">
        <f t="shared" si="8"/>
        <v>77.98</v>
      </c>
      <c r="BV6" s="21" t="str">
        <f t="shared" si="8"/>
        <v>-</v>
      </c>
      <c r="BW6" s="21">
        <f t="shared" si="8"/>
        <v>85.39</v>
      </c>
      <c r="BX6" s="21">
        <f t="shared" si="8"/>
        <v>85.67</v>
      </c>
      <c r="BY6" s="21">
        <f t="shared" si="8"/>
        <v>86.23</v>
      </c>
      <c r="BZ6" s="21">
        <f t="shared" si="8"/>
        <v>84.23</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150.96</v>
      </c>
      <c r="CI6" s="21">
        <f t="shared" si="9"/>
        <v>146.12</v>
      </c>
      <c r="CJ6" s="21">
        <f t="shared" si="9"/>
        <v>150.44</v>
      </c>
      <c r="CK6" s="21">
        <f t="shared" si="9"/>
        <v>153.13999999999999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66.180000000000007</v>
      </c>
      <c r="CT6" s="21">
        <f t="shared" si="10"/>
        <v>56.39</v>
      </c>
      <c r="CU6" s="21">
        <f t="shared" si="10"/>
        <v>55.67</v>
      </c>
      <c r="CV6" s="21">
        <f t="shared" si="10"/>
        <v>55.27</v>
      </c>
      <c r="CW6" s="20" t="str">
        <f>IF(CW7="","",IF(CW7="-","【-】","【"&amp;SUBSTITUTE(TEXT(CW7,"#,##0.00"),"-","△")&amp;"】"))</f>
        <v>【59.10】</v>
      </c>
      <c r="CX6" s="21" t="str">
        <f>IF(CX7="",NA(),CX7)</f>
        <v>-</v>
      </c>
      <c r="CY6" s="21">
        <f t="shared" ref="CY6:DG6" si="11">IF(CY7="",NA(),CY7)</f>
        <v>81.48</v>
      </c>
      <c r="CZ6" s="21">
        <f t="shared" si="11"/>
        <v>80.33</v>
      </c>
      <c r="DA6" s="21">
        <f t="shared" si="11"/>
        <v>79.14</v>
      </c>
      <c r="DB6" s="21">
        <f t="shared" si="11"/>
        <v>79</v>
      </c>
      <c r="DC6" s="21" t="str">
        <f t="shared" si="11"/>
        <v>-</v>
      </c>
      <c r="DD6" s="21">
        <f t="shared" si="11"/>
        <v>91.87</v>
      </c>
      <c r="DE6" s="21">
        <f t="shared" si="11"/>
        <v>91.45</v>
      </c>
      <c r="DF6" s="21">
        <f t="shared" si="11"/>
        <v>91</v>
      </c>
      <c r="DG6" s="21">
        <f t="shared" si="11"/>
        <v>88.12</v>
      </c>
      <c r="DH6" s="20" t="str">
        <f>IF(DH7="","",IF(DH7="-","【-】","【"&amp;SUBSTITUTE(TEXT(DH7,"#,##0.00"),"-","△")&amp;"】"))</f>
        <v>【95.82】</v>
      </c>
      <c r="DI6" s="21" t="str">
        <f>IF(DI7="",NA(),DI7)</f>
        <v>-</v>
      </c>
      <c r="DJ6" s="21">
        <f t="shared" ref="DJ6:DR6" si="12">IF(DJ7="",NA(),DJ7)</f>
        <v>2.62</v>
      </c>
      <c r="DK6" s="21">
        <f t="shared" si="12"/>
        <v>5.07</v>
      </c>
      <c r="DL6" s="21">
        <f t="shared" si="12"/>
        <v>7.11</v>
      </c>
      <c r="DM6" s="21">
        <f t="shared" si="12"/>
        <v>9.2100000000000009</v>
      </c>
      <c r="DN6" s="21" t="str">
        <f t="shared" si="12"/>
        <v>-</v>
      </c>
      <c r="DO6" s="21">
        <f t="shared" si="12"/>
        <v>19.78</v>
      </c>
      <c r="DP6" s="21">
        <f t="shared" si="12"/>
        <v>14.8</v>
      </c>
      <c r="DQ6" s="21">
        <f t="shared" si="12"/>
        <v>17.149999999999999</v>
      </c>
      <c r="DR6" s="21">
        <f t="shared" si="12"/>
        <v>19.68</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0.44</v>
      </c>
      <c r="EA6" s="21">
        <f t="shared" si="13"/>
        <v>0.1</v>
      </c>
      <c r="EB6" s="21">
        <f t="shared" si="13"/>
        <v>0.14000000000000001</v>
      </c>
      <c r="EC6" s="21">
        <f t="shared" si="13"/>
        <v>0.16</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0.05</v>
      </c>
      <c r="EL6" s="21">
        <f t="shared" si="14"/>
        <v>0.09</v>
      </c>
      <c r="EM6" s="21">
        <f t="shared" si="14"/>
        <v>0.25</v>
      </c>
      <c r="EN6" s="21">
        <f t="shared" si="14"/>
        <v>0.05</v>
      </c>
      <c r="EO6" s="20" t="str">
        <f>IF(EO7="","",IF(EO7="-","【-】","【"&amp;SUBSTITUTE(TEXT(EO7,"#,##0.00"),"-","△")&amp;"】"))</f>
        <v>【0.23】</v>
      </c>
    </row>
    <row r="7" spans="1:148" s="22" customFormat="1" x14ac:dyDescent="0.25">
      <c r="A7" s="14"/>
      <c r="B7" s="23">
        <v>2022</v>
      </c>
      <c r="C7" s="23">
        <v>232271</v>
      </c>
      <c r="D7" s="23">
        <v>46</v>
      </c>
      <c r="E7" s="23">
        <v>17</v>
      </c>
      <c r="F7" s="23">
        <v>1</v>
      </c>
      <c r="G7" s="23">
        <v>0</v>
      </c>
      <c r="H7" s="23" t="s">
        <v>96</v>
      </c>
      <c r="I7" s="23" t="s">
        <v>97</v>
      </c>
      <c r="J7" s="23" t="s">
        <v>98</v>
      </c>
      <c r="K7" s="23" t="s">
        <v>99</v>
      </c>
      <c r="L7" s="23" t="s">
        <v>100</v>
      </c>
      <c r="M7" s="23" t="s">
        <v>101</v>
      </c>
      <c r="N7" s="24" t="s">
        <v>102</v>
      </c>
      <c r="O7" s="24">
        <v>55.69</v>
      </c>
      <c r="P7" s="24">
        <v>69</v>
      </c>
      <c r="Q7" s="24">
        <v>94.15</v>
      </c>
      <c r="R7" s="24">
        <v>1760</v>
      </c>
      <c r="S7" s="24">
        <v>49154</v>
      </c>
      <c r="T7" s="24">
        <v>13.11</v>
      </c>
      <c r="U7" s="24">
        <v>3749.35</v>
      </c>
      <c r="V7" s="24">
        <v>33962</v>
      </c>
      <c r="W7" s="24">
        <v>5.97</v>
      </c>
      <c r="X7" s="24">
        <v>5688.78</v>
      </c>
      <c r="Y7" s="24" t="s">
        <v>102</v>
      </c>
      <c r="Z7" s="24">
        <v>102.04</v>
      </c>
      <c r="AA7" s="24">
        <v>91.69</v>
      </c>
      <c r="AB7" s="24">
        <v>101.89</v>
      </c>
      <c r="AC7" s="24">
        <v>101.28</v>
      </c>
      <c r="AD7" s="24" t="s">
        <v>102</v>
      </c>
      <c r="AE7" s="24">
        <v>105.89</v>
      </c>
      <c r="AF7" s="24">
        <v>104.59</v>
      </c>
      <c r="AG7" s="24">
        <v>102.96</v>
      </c>
      <c r="AH7" s="24">
        <v>102.1</v>
      </c>
      <c r="AI7" s="24">
        <v>106.11</v>
      </c>
      <c r="AJ7" s="24" t="s">
        <v>102</v>
      </c>
      <c r="AK7" s="24">
        <v>0</v>
      </c>
      <c r="AL7" s="24">
        <v>0</v>
      </c>
      <c r="AM7" s="24">
        <v>0</v>
      </c>
      <c r="AN7" s="24">
        <v>0</v>
      </c>
      <c r="AO7" s="24" t="s">
        <v>102</v>
      </c>
      <c r="AP7" s="24">
        <v>0.83</v>
      </c>
      <c r="AQ7" s="24">
        <v>0.83</v>
      </c>
      <c r="AR7" s="24">
        <v>1.22</v>
      </c>
      <c r="AS7" s="24">
        <v>11.99</v>
      </c>
      <c r="AT7" s="24">
        <v>3.15</v>
      </c>
      <c r="AU7" s="24" t="s">
        <v>102</v>
      </c>
      <c r="AV7" s="24">
        <v>60.09</v>
      </c>
      <c r="AW7" s="24">
        <v>79.2</v>
      </c>
      <c r="AX7" s="24">
        <v>69.16</v>
      </c>
      <c r="AY7" s="24">
        <v>86.22</v>
      </c>
      <c r="AZ7" s="24" t="s">
        <v>102</v>
      </c>
      <c r="BA7" s="24">
        <v>61.2</v>
      </c>
      <c r="BB7" s="24">
        <v>57.6</v>
      </c>
      <c r="BC7" s="24">
        <v>58.15</v>
      </c>
      <c r="BD7" s="24">
        <v>77.69</v>
      </c>
      <c r="BE7" s="24">
        <v>73.44</v>
      </c>
      <c r="BF7" s="24" t="s">
        <v>102</v>
      </c>
      <c r="BG7" s="24">
        <v>656.62</v>
      </c>
      <c r="BH7" s="24">
        <v>610.28</v>
      </c>
      <c r="BI7" s="24">
        <v>521.6</v>
      </c>
      <c r="BJ7" s="24">
        <v>409.74</v>
      </c>
      <c r="BK7" s="24" t="s">
        <v>102</v>
      </c>
      <c r="BL7" s="24">
        <v>1033.5999999999999</v>
      </c>
      <c r="BM7" s="24">
        <v>1008.36</v>
      </c>
      <c r="BN7" s="24">
        <v>880.28</v>
      </c>
      <c r="BO7" s="24">
        <v>909.2</v>
      </c>
      <c r="BP7" s="24">
        <v>652.82000000000005</v>
      </c>
      <c r="BQ7" s="24" t="s">
        <v>102</v>
      </c>
      <c r="BR7" s="24">
        <v>81.12</v>
      </c>
      <c r="BS7" s="24">
        <v>79.69</v>
      </c>
      <c r="BT7" s="24">
        <v>78.63</v>
      </c>
      <c r="BU7" s="24">
        <v>77.98</v>
      </c>
      <c r="BV7" s="24" t="s">
        <v>102</v>
      </c>
      <c r="BW7" s="24">
        <v>85.39</v>
      </c>
      <c r="BX7" s="24">
        <v>85.67</v>
      </c>
      <c r="BY7" s="24">
        <v>86.23</v>
      </c>
      <c r="BZ7" s="24">
        <v>84.23</v>
      </c>
      <c r="CA7" s="24">
        <v>97.61</v>
      </c>
      <c r="CB7" s="24" t="s">
        <v>102</v>
      </c>
      <c r="CC7" s="24">
        <v>150</v>
      </c>
      <c r="CD7" s="24">
        <v>150</v>
      </c>
      <c r="CE7" s="24">
        <v>150</v>
      </c>
      <c r="CF7" s="24">
        <v>150</v>
      </c>
      <c r="CG7" s="24" t="s">
        <v>102</v>
      </c>
      <c r="CH7" s="24">
        <v>150.96</v>
      </c>
      <c r="CI7" s="24">
        <v>146.12</v>
      </c>
      <c r="CJ7" s="24">
        <v>150.44</v>
      </c>
      <c r="CK7" s="24">
        <v>153.13999999999999</v>
      </c>
      <c r="CL7" s="24">
        <v>138.29</v>
      </c>
      <c r="CM7" s="24" t="s">
        <v>102</v>
      </c>
      <c r="CN7" s="24" t="s">
        <v>102</v>
      </c>
      <c r="CO7" s="24" t="s">
        <v>102</v>
      </c>
      <c r="CP7" s="24" t="s">
        <v>102</v>
      </c>
      <c r="CQ7" s="24" t="s">
        <v>102</v>
      </c>
      <c r="CR7" s="24" t="s">
        <v>102</v>
      </c>
      <c r="CS7" s="24">
        <v>66.180000000000007</v>
      </c>
      <c r="CT7" s="24">
        <v>56.39</v>
      </c>
      <c r="CU7" s="24">
        <v>55.67</v>
      </c>
      <c r="CV7" s="24">
        <v>55.27</v>
      </c>
      <c r="CW7" s="24">
        <v>59.1</v>
      </c>
      <c r="CX7" s="24" t="s">
        <v>102</v>
      </c>
      <c r="CY7" s="24">
        <v>81.48</v>
      </c>
      <c r="CZ7" s="24">
        <v>80.33</v>
      </c>
      <c r="DA7" s="24">
        <v>79.14</v>
      </c>
      <c r="DB7" s="24">
        <v>79</v>
      </c>
      <c r="DC7" s="24" t="s">
        <v>102</v>
      </c>
      <c r="DD7" s="24">
        <v>91.87</v>
      </c>
      <c r="DE7" s="24">
        <v>91.45</v>
      </c>
      <c r="DF7" s="24">
        <v>91</v>
      </c>
      <c r="DG7" s="24">
        <v>88.12</v>
      </c>
      <c r="DH7" s="24">
        <v>95.82</v>
      </c>
      <c r="DI7" s="24" t="s">
        <v>102</v>
      </c>
      <c r="DJ7" s="24">
        <v>2.62</v>
      </c>
      <c r="DK7" s="24">
        <v>5.07</v>
      </c>
      <c r="DL7" s="24">
        <v>7.11</v>
      </c>
      <c r="DM7" s="24">
        <v>9.2100000000000009</v>
      </c>
      <c r="DN7" s="24" t="s">
        <v>102</v>
      </c>
      <c r="DO7" s="24">
        <v>19.78</v>
      </c>
      <c r="DP7" s="24">
        <v>14.8</v>
      </c>
      <c r="DQ7" s="24">
        <v>17.149999999999999</v>
      </c>
      <c r="DR7" s="24">
        <v>19.68</v>
      </c>
      <c r="DS7" s="24">
        <v>39.74</v>
      </c>
      <c r="DT7" s="24" t="s">
        <v>102</v>
      </c>
      <c r="DU7" s="24">
        <v>0</v>
      </c>
      <c r="DV7" s="24">
        <v>0</v>
      </c>
      <c r="DW7" s="24">
        <v>0</v>
      </c>
      <c r="DX7" s="24">
        <v>0</v>
      </c>
      <c r="DY7" s="24" t="s">
        <v>102</v>
      </c>
      <c r="DZ7" s="24">
        <v>0.44</v>
      </c>
      <c r="EA7" s="24">
        <v>0.1</v>
      </c>
      <c r="EB7" s="24">
        <v>0.14000000000000001</v>
      </c>
      <c r="EC7" s="24">
        <v>0.16</v>
      </c>
      <c r="ED7" s="24">
        <v>7.62</v>
      </c>
      <c r="EE7" s="24" t="s">
        <v>102</v>
      </c>
      <c r="EF7" s="24">
        <v>0</v>
      </c>
      <c r="EG7" s="24">
        <v>0</v>
      </c>
      <c r="EH7" s="24">
        <v>0</v>
      </c>
      <c r="EI7" s="24">
        <v>0</v>
      </c>
      <c r="EJ7" s="24" t="s">
        <v>102</v>
      </c>
      <c r="EK7" s="24">
        <v>0.05</v>
      </c>
      <c r="EL7" s="24">
        <v>0.09</v>
      </c>
      <c r="EM7" s="24">
        <v>0.25</v>
      </c>
      <c r="EN7" s="24">
        <v>0.05</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2024-02-22T02:32:27Z</cp:lastPrinted>
  <dcterms:created xsi:type="dcterms:W3CDTF">2023-12-12T00:47:56Z</dcterms:created>
  <dcterms:modified xsi:type="dcterms:W3CDTF">2024-02-22T02:34:01Z</dcterms:modified>
  <cp:category/>
</cp:coreProperties>
</file>