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49\rizai\★新規運用用（山田編集中）\023  経営比較分析表　〇\R5\05 市町村から回答\28　岩倉市\"/>
    </mc:Choice>
  </mc:AlternateContent>
  <xr:revisionPtr revIDLastSave="0" documentId="13_ncr:1_{DA7A7CAB-13A3-46A0-9C3B-9E34C3BD1FE3}" xr6:coauthVersionLast="47" xr6:coauthVersionMax="47" xr10:uidLastSave="{00000000-0000-0000-0000-000000000000}"/>
  <workbookProtection workbookAlgorithmName="SHA-512" workbookHashValue="LunwXa9JPkZwQbti+djxdbYmoGT1sleOUeDlT9T+BdT3wnmCILWqM5WQDSDn7AFQO20L287G5NEgLD/rB99Cww==" workbookSaltValue="k3p00OX7nfXFSYgiZYNzqg==" workbookSpinCount="100000" lockStructure="1"/>
  <bookViews>
    <workbookView xWindow="-98" yWindow="-98" windowWidth="17115" windowHeight="108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R6" i="5"/>
  <c r="Q6" i="5"/>
  <c r="W10" i="4" s="1"/>
  <c r="P6" i="5"/>
  <c r="O6" i="5"/>
  <c r="N6" i="5"/>
  <c r="B10" i="4" s="1"/>
  <c r="M6" i="5"/>
  <c r="AD8" i="4" s="1"/>
  <c r="L6" i="5"/>
  <c r="W8" i="4" s="1"/>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BB10" i="4"/>
  <c r="AT10" i="4"/>
  <c r="AL10" i="4"/>
  <c r="AD10" i="4"/>
  <c r="P10" i="4"/>
  <c r="I10" i="4"/>
  <c r="AT8" i="4"/>
  <c r="AL8" i="4"/>
  <c r="P8" i="4"/>
  <c r="I8" i="4"/>
  <c r="B6" i="4"/>
</calcChain>
</file>

<file path=xl/sharedStrings.xml><?xml version="1.0" encoding="utf-8"?>
<sst xmlns="http://schemas.openxmlformats.org/spreadsheetml/2006/main" count="257" uniqueCount="116">
  <si>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</si>
  <si>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</si>
  <si>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</si>
  <si>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</si>
  <si>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</si>
  <si>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</si>
  <si>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</si>
  <si>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</si>
  <si>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</si>
  <si>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</si>
  <si>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</si>
  <si>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</si>
  <si>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</si>
  <si>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</si>
  <si>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</si>
  <si>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</si>
  <si>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</si>
  <si>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</si>
  <si>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</si>
  <si>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</si>
  <si>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</si>
  <si>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</si>
  <si>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</si>
  <si>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</si>
  <si>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</si>
  <si>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</si>
  <si>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</si>
  <si>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</si>
  <si>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</si>
  <si>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</si>
  <si>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</si>
  <si>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</si>
  <si>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</si>
  <si>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</si>
  <si>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</si>
  <si>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</si>
  <si>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</si>
  <si>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</si>
  <si>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</si>
  <si>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</si>
  <si>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</si>
  <si>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</si>
  <si>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</si>
  <si>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</si>
  <si>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</si>
  <si>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</si>
  <si>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</si>
  <si>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</si>
  <si>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</si>
  <si>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</si>
  <si>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</si>
  <si>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</si>
  <si>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</si>
  <si>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</si>
  <si>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</si>
  <si>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</si>
  <si>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</si>
  <si>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</si>
  <si>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</si>
  <si>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</si>
  <si>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</si>
  <si>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</si>
  <si>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</si>
  <si>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</si>
  <si>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</si>
  <si>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</si>
  <si>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</si>
  <si>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</si>
  <si>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</si>
  <si>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</si>
  <si>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</si>
  <si>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</si>
  <si>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</si>
  <si>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</si>
  <si>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</si>
  <si>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</si>
  <si>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</si>
  <si>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</si>
  <si>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</si>
  <si>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</si>
  <si>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</si>
  <si>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</si>
  <si>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</si>
  <si>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</si>
  <si>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</si>
  <si>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</si>
  <si>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</si>
  <si>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</si>
  <si>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</si>
  <si>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</si>
  <si>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</si>
  <si>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</si>
  <si>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</si>
  <si>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</si>
  <si>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</si>
  <si>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</si>
  <si>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岩倉市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</si>
  <si>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</si>
  <si>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</si>
  <si>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</si>
  <si>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</si>
  <si>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</si>
  <si>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</si>
  <si>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</si>
  <si>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</si>
  <si>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</si>
  <si>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</si>
  <si>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</si>
  <si>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</si>
  <si>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</si>
  <si>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</si>
  <si>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</si>
  <si>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</si>
  <si>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　本市の特定環境保全公共下水道は、平成6年度に建設事業を開始しており、事業開始から28年しか経過していないことから、法定耐用年数を経過する管渠はなく、老朽化は比較的進んでいないと考えられる。そのため、③管渠改善率は0だが、今後、修繕を必要とする管渠は増加していくと見込まれるため、既存の管渠の補修・改築を適時に行う必要がある。
</t>
    <rPh sb="5" eb="7">
      <t>トクテイ</t>
    </rPh>
    <rPh sb="7" eb="9">
      <t>カンキョウ</t>
    </rPh>
    <rPh sb="9" eb="11">
      <t>ホゼン</t>
    </rPh>
    <rPh sb="102" eb="104">
      <t>カンキョ</t>
    </rPh>
    <rPh sb="104" eb="106">
      <t>カイゼン</t>
    </rPh>
    <rPh sb="106" eb="107">
      <t>リツ</t>
    </rPh>
    <phoneticPr fontId="4"/>
  </si>
  <si>
    <t>　本市の特定環境保全公共下水道事業の経営は、必要な費用を使用料収入で賄えておらず、一般会計からの繰入金に大きく依存している。今後は管渠の経過年数に伴い、修繕を必要とする管渠が増加することが見込まれることから、計画的な改築・更新を進めて行く必要がある。また、持続可能な事業運営に向けてコスト削減を図るとともに、使用料収入を増加させる取り組みを進めていく必要があることから、令和５年度から料金改定に向けた審議会を設置し、使用料の見直しについて検討を行っている。
　経営戦略は令和2年度に策定済み。令和6年度に見直し予定である。</t>
    <rPh sb="1" eb="3">
      <t>ホンシ</t>
    </rPh>
    <rPh sb="4" eb="6">
      <t>トクテイ</t>
    </rPh>
    <rPh sb="6" eb="8">
      <t>カンキョウ</t>
    </rPh>
    <rPh sb="8" eb="10">
      <t>ホゼン</t>
    </rPh>
    <rPh sb="10" eb="12">
      <t>コウキョウ</t>
    </rPh>
    <rPh sb="12" eb="15">
      <t>ゲスイドウ</t>
    </rPh>
    <rPh sb="15" eb="17">
      <t>ジギョウ</t>
    </rPh>
    <rPh sb="18" eb="20">
      <t>ケイエイ</t>
    </rPh>
    <rPh sb="22" eb="24">
      <t>ヒツヨウ</t>
    </rPh>
    <rPh sb="25" eb="27">
      <t>ヒヨウ</t>
    </rPh>
    <rPh sb="28" eb="31">
      <t>シヨウリョウ</t>
    </rPh>
    <rPh sb="31" eb="33">
      <t>シュウニュウ</t>
    </rPh>
    <rPh sb="34" eb="35">
      <t>マカナ</t>
    </rPh>
    <rPh sb="52" eb="53">
      <t>オオ</t>
    </rPh>
    <phoneticPr fontId="4"/>
  </si>
  <si>
    <t xml:space="preserve">　令和元年度から地方公営企業法の一部適用となった。
①経常収支比率は100％を超えているが、一般会計からの繰入金に大きく依存している。
③流動比率は、前年度より数値が上回った。令和3年度は公共下水道事業と同一会計処理を行っている中で現金預金がマイナスとなったため数値が低かったが、令和4年度は令和2年度とほぼ同程度の比率となった。また、管渠布設工事等に係る企業債の償還金が流動負債の大部分を占めていることが、大きな負担となっている。今後、流動資産を増加させるためには使用料収入の確保を図る必要がある。
④企業債残高対事業規模比率は類似団体平均値を下回っている。下水道整備工事は完了しており、企業債の新規借入れはないため、今後も比率は低下していく予定である。
⑤経費回収率は類似団体平均値より下回っている。流域下水道維持管理費負担金や減価償却費、企業債利息の割合が高いため、汚水処理費の大幅な削減は難しいことから、使用料収入の増加を図る必要がある。
⑥汚水処理原価は類似団体平均値を下回っている。
⑧水洗化率は類似団体平均値を上回っている。下水道整備工事は完了しているため、水洗化率100%を目指し、今後も接続促進に取り組む。
</t>
    <rPh sb="39" eb="40">
      <t>コ</t>
    </rPh>
    <rPh sb="75" eb="78">
      <t>ゼンネンド</t>
    </rPh>
    <rPh sb="80" eb="82">
      <t>スウチ</t>
    </rPh>
    <rPh sb="83" eb="84">
      <t>ウエ</t>
    </rPh>
    <rPh sb="88" eb="90">
      <t>レイワ</t>
    </rPh>
    <rPh sb="91" eb="93">
      <t>ネンド</t>
    </rPh>
    <rPh sb="94" eb="96">
      <t>コウキョウ</t>
    </rPh>
    <rPh sb="96" eb="99">
      <t>ゲスイドウ</t>
    </rPh>
    <rPh sb="99" eb="101">
      <t>ジギョウ</t>
    </rPh>
    <rPh sb="102" eb="103">
      <t>ドウ</t>
    </rPh>
    <rPh sb="103" eb="104">
      <t>イチ</t>
    </rPh>
    <rPh sb="104" eb="106">
      <t>カイケイ</t>
    </rPh>
    <rPh sb="106" eb="108">
      <t>ショリ</t>
    </rPh>
    <rPh sb="109" eb="110">
      <t>オコナ</t>
    </rPh>
    <rPh sb="114" eb="115">
      <t>ナカ</t>
    </rPh>
    <rPh sb="116" eb="118">
      <t>ゲンキン</t>
    </rPh>
    <rPh sb="118" eb="120">
      <t>ヨキン</t>
    </rPh>
    <rPh sb="131" eb="133">
      <t>スウチ</t>
    </rPh>
    <rPh sb="134" eb="135">
      <t>ヒク</t>
    </rPh>
    <rPh sb="140" eb="142">
      <t>レイワ</t>
    </rPh>
    <rPh sb="143" eb="145">
      <t>ネンド</t>
    </rPh>
    <rPh sb="146" eb="148">
      <t>レイワ</t>
    </rPh>
    <rPh sb="149" eb="151">
      <t>ネンド</t>
    </rPh>
    <rPh sb="154" eb="157">
      <t>ドウテイド</t>
    </rPh>
    <rPh sb="158" eb="160">
      <t>ヒリツ</t>
    </rPh>
    <rPh sb="191" eb="194">
      <t>ダイブブン</t>
    </rPh>
    <rPh sb="216" eb="218">
      <t>コンゴ</t>
    </rPh>
    <rPh sb="219" eb="221">
      <t>リュウドウ</t>
    </rPh>
    <rPh sb="221" eb="223">
      <t>シサン</t>
    </rPh>
    <rPh sb="224" eb="226">
      <t>ゾウカ</t>
    </rPh>
    <rPh sb="265" eb="267">
      <t>ルイジ</t>
    </rPh>
    <rPh sb="267" eb="269">
      <t>ダンタイ</t>
    </rPh>
    <rPh sb="269" eb="272">
      <t>ヘイキンチ</t>
    </rPh>
    <rPh sb="273" eb="275">
      <t>シタマワ</t>
    </rPh>
    <rPh sb="280" eb="283">
      <t>ゲスイドウ</t>
    </rPh>
    <rPh sb="288" eb="290">
      <t>カンリョウ</t>
    </rPh>
    <rPh sb="295" eb="297">
      <t>キギョウ</t>
    </rPh>
    <rPh sb="297" eb="298">
      <t>サイ</t>
    </rPh>
    <rPh sb="299" eb="301">
      <t>シンキ</t>
    </rPh>
    <rPh sb="301" eb="302">
      <t>カ</t>
    </rPh>
    <rPh sb="302" eb="303">
      <t>イ</t>
    </rPh>
    <rPh sb="310" eb="312">
      <t>コンゴ</t>
    </rPh>
    <rPh sb="313" eb="315">
      <t>ヒリツ</t>
    </rPh>
    <rPh sb="316" eb="318">
      <t>テイカ</t>
    </rPh>
    <rPh sb="322" eb="324">
      <t>ヨテイ</t>
    </rPh>
    <rPh sb="342" eb="343">
      <t>チ</t>
    </rPh>
    <rPh sb="345" eb="347">
      <t>シタマワ</t>
    </rPh>
    <rPh sb="366" eb="368">
      <t>ゲンカ</t>
    </rPh>
    <rPh sb="368" eb="370">
      <t>ショウキャク</t>
    </rPh>
    <rPh sb="370" eb="371">
      <t>ヒ</t>
    </rPh>
    <rPh sb="386" eb="388">
      <t>オスイ</t>
    </rPh>
    <rPh sb="388" eb="390">
      <t>ショリ</t>
    </rPh>
    <rPh sb="390" eb="391">
      <t>ヒ</t>
    </rPh>
    <rPh sb="392" eb="394">
      <t>オオハバ</t>
    </rPh>
    <rPh sb="395" eb="397">
      <t>サクゲン</t>
    </rPh>
    <rPh sb="398" eb="399">
      <t>ムズカ</t>
    </rPh>
    <rPh sb="406" eb="409">
      <t>シヨウリョウ</t>
    </rPh>
    <rPh sb="409" eb="411">
      <t>シュウニュウ</t>
    </rPh>
    <rPh sb="412" eb="414">
      <t>ゾウカ</t>
    </rPh>
    <rPh sb="415" eb="416">
      <t>ハカ</t>
    </rPh>
    <rPh sb="417" eb="419">
      <t>ヒツヨウ</t>
    </rPh>
    <rPh sb="440" eb="442">
      <t>シタマワ</t>
    </rPh>
    <rPh sb="458" eb="461">
      <t>ヘイキンチ</t>
    </rPh>
    <rPh sb="462" eb="464">
      <t>ウワマワ</t>
    </rPh>
    <rPh sb="477" eb="479">
      <t>カンリョウ</t>
    </rPh>
    <rPh sb="486" eb="487">
      <t>スイ</t>
    </rPh>
    <rPh sb="495" eb="497">
      <t>メザ</t>
    </rPh>
    <rPh sb="499" eb="501">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</si>
</sst>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2" fillId="0" borderId="0" xfId="0" applyFont="1">
      <alignment vertical="center"/>
    </xf>
    <xf numFmtId="0" fontId="13"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4" fillId="0" borderId="6"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0" xfId="0" applyFont="1" applyAlignment="1">
      <alignment horizontal="left" vertical="center"/>
    </xf>
    <xf numFmtId="0" fontId="15"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4" fillId="0" borderId="0"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133-40F5-9DE7-A6EC0096188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0.36</c:v>
                </c:pt>
                <c:pt idx="2">
                  <c:v>0.39</c:v>
                </c:pt>
                <c:pt idx="3">
                  <c:v>0.1</c:v>
                </c:pt>
                <c:pt idx="4">
                  <c:v>0.08</c:v>
                </c:pt>
              </c:numCache>
            </c:numRef>
          </c:val>
          <c:smooth val="0"/>
          <c:extLst>
            <c:ext xmlns:c16="http://schemas.microsoft.com/office/drawing/2014/chart" uri="{C3380CC4-5D6E-409C-BE32-E72D297353CC}">
              <c16:uniqueId val="{00000001-7133-40F5-9DE7-A6EC0096188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101.6</c:v>
                </c:pt>
                <c:pt idx="2">
                  <c:v>114.4</c:v>
                </c:pt>
                <c:pt idx="3">
                  <c:v>100.11</c:v>
                </c:pt>
                <c:pt idx="4">
                  <c:v>101.4</c:v>
                </c:pt>
              </c:numCache>
            </c:numRef>
          </c:val>
          <c:extLst>
            <c:ext xmlns:c16="http://schemas.microsoft.com/office/drawing/2014/chart" uri="{C3380CC4-5D6E-409C-BE32-E72D297353CC}">
              <c16:uniqueId val="{00000000-F055-4CC7-A417-79B742420AC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102.73</c:v>
                </c:pt>
                <c:pt idx="2">
                  <c:v>105.78</c:v>
                </c:pt>
                <c:pt idx="3">
                  <c:v>106.09</c:v>
                </c:pt>
                <c:pt idx="4">
                  <c:v>106.44</c:v>
                </c:pt>
              </c:numCache>
            </c:numRef>
          </c:val>
          <c:smooth val="0"/>
          <c:extLst>
            <c:ext xmlns:c16="http://schemas.microsoft.com/office/drawing/2014/chart" uri="{C3380CC4-5D6E-409C-BE32-E72D297353CC}">
              <c16:uniqueId val="{00000001-F055-4CC7-A417-79B742420AC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3.31</c:v>
                </c:pt>
                <c:pt idx="2">
                  <c:v>6.61</c:v>
                </c:pt>
                <c:pt idx="3">
                  <c:v>9.9</c:v>
                </c:pt>
                <c:pt idx="4">
                  <c:v>13.15</c:v>
                </c:pt>
              </c:numCache>
            </c:numRef>
          </c:val>
          <c:extLst>
            <c:ext xmlns:c16="http://schemas.microsoft.com/office/drawing/2014/chart" uri="{C3380CC4-5D6E-409C-BE32-E72D297353CC}">
              <c16:uniqueId val="{00000000-CCB0-4451-B6C5-70749D640CF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24.68</c:v>
                </c:pt>
                <c:pt idx="2">
                  <c:v>21.36</c:v>
                </c:pt>
                <c:pt idx="3">
                  <c:v>22.79</c:v>
                </c:pt>
                <c:pt idx="4">
                  <c:v>24.8</c:v>
                </c:pt>
              </c:numCache>
            </c:numRef>
          </c:val>
          <c:smooth val="0"/>
          <c:extLst>
            <c:ext xmlns:c16="http://schemas.microsoft.com/office/drawing/2014/chart" uri="{C3380CC4-5D6E-409C-BE32-E72D297353CC}">
              <c16:uniqueId val="{00000001-CCB0-4451-B6C5-70749D640CF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855-4B20-9392-7293A46FF4D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8.6199999999999992</c:v>
                </c:pt>
                <c:pt idx="2">
                  <c:v>0.01</c:v>
                </c:pt>
                <c:pt idx="3">
                  <c:v>0.01</c:v>
                </c:pt>
                <c:pt idx="4">
                  <c:v>0.02</c:v>
                </c:pt>
              </c:numCache>
            </c:numRef>
          </c:val>
          <c:smooth val="0"/>
          <c:extLst>
            <c:ext xmlns:c16="http://schemas.microsoft.com/office/drawing/2014/chart" uri="{C3380CC4-5D6E-409C-BE32-E72D297353CC}">
              <c16:uniqueId val="{00000001-6855-4B20-9392-7293A46FF4D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E73A-4493-9734-7A94C918547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94.97</c:v>
                </c:pt>
                <c:pt idx="2">
                  <c:v>63.96</c:v>
                </c:pt>
                <c:pt idx="3">
                  <c:v>69.42</c:v>
                </c:pt>
                <c:pt idx="4">
                  <c:v>72.86</c:v>
                </c:pt>
              </c:numCache>
            </c:numRef>
          </c:val>
          <c:smooth val="0"/>
          <c:extLst>
            <c:ext xmlns:c16="http://schemas.microsoft.com/office/drawing/2014/chart" uri="{C3380CC4-5D6E-409C-BE32-E72D297353CC}">
              <c16:uniqueId val="{00000001-E73A-4493-9734-7A94C918547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15.44</c:v>
                </c:pt>
                <c:pt idx="2">
                  <c:v>19.59</c:v>
                </c:pt>
                <c:pt idx="3">
                  <c:v>-3.64</c:v>
                </c:pt>
                <c:pt idx="4">
                  <c:v>17.62</c:v>
                </c:pt>
              </c:numCache>
            </c:numRef>
          </c:val>
          <c:extLst>
            <c:ext xmlns:c16="http://schemas.microsoft.com/office/drawing/2014/chart" uri="{C3380CC4-5D6E-409C-BE32-E72D297353CC}">
              <c16:uniqueId val="{00000000-902E-48FD-9691-2E583376F25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47.72</c:v>
                </c:pt>
                <c:pt idx="2">
                  <c:v>44.24</c:v>
                </c:pt>
                <c:pt idx="3">
                  <c:v>43.07</c:v>
                </c:pt>
                <c:pt idx="4">
                  <c:v>45.42</c:v>
                </c:pt>
              </c:numCache>
            </c:numRef>
          </c:val>
          <c:smooth val="0"/>
          <c:extLst>
            <c:ext xmlns:c16="http://schemas.microsoft.com/office/drawing/2014/chart" uri="{C3380CC4-5D6E-409C-BE32-E72D297353CC}">
              <c16:uniqueId val="{00000001-902E-48FD-9691-2E583376F25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1560.5</c:v>
                </c:pt>
                <c:pt idx="2">
                  <c:v>1262.05</c:v>
                </c:pt>
                <c:pt idx="3">
                  <c:v>1000.92</c:v>
                </c:pt>
                <c:pt idx="4">
                  <c:v>748.14</c:v>
                </c:pt>
              </c:numCache>
            </c:numRef>
          </c:val>
          <c:extLst>
            <c:ext xmlns:c16="http://schemas.microsoft.com/office/drawing/2014/chart" uri="{C3380CC4-5D6E-409C-BE32-E72D297353CC}">
              <c16:uniqueId val="{00000000-9207-4F31-AD18-B41D813453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1206.79</c:v>
                </c:pt>
                <c:pt idx="2">
                  <c:v>1258.43</c:v>
                </c:pt>
                <c:pt idx="3">
                  <c:v>1163.75</c:v>
                </c:pt>
                <c:pt idx="4">
                  <c:v>1195.47</c:v>
                </c:pt>
              </c:numCache>
            </c:numRef>
          </c:val>
          <c:smooth val="0"/>
          <c:extLst>
            <c:ext xmlns:c16="http://schemas.microsoft.com/office/drawing/2014/chart" uri="{C3380CC4-5D6E-409C-BE32-E72D297353CC}">
              <c16:uniqueId val="{00000001-9207-4F31-AD18-B41D813453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57.3</c:v>
                </c:pt>
                <c:pt idx="2">
                  <c:v>57.37</c:v>
                </c:pt>
                <c:pt idx="3">
                  <c:v>56.99</c:v>
                </c:pt>
                <c:pt idx="4">
                  <c:v>56.48</c:v>
                </c:pt>
              </c:numCache>
            </c:numRef>
          </c:val>
          <c:extLst>
            <c:ext xmlns:c16="http://schemas.microsoft.com/office/drawing/2014/chart" uri="{C3380CC4-5D6E-409C-BE32-E72D297353CC}">
              <c16:uniqueId val="{00000000-8722-401D-B211-BED328F0344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8722-401D-B211-BED328F0344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150</c:v>
                </c:pt>
                <c:pt idx="2">
                  <c:v>150</c:v>
                </c:pt>
                <c:pt idx="3">
                  <c:v>150</c:v>
                </c:pt>
                <c:pt idx="4">
                  <c:v>150</c:v>
                </c:pt>
              </c:numCache>
            </c:numRef>
          </c:val>
          <c:extLst>
            <c:ext xmlns:c16="http://schemas.microsoft.com/office/drawing/2014/chart" uri="{C3380CC4-5D6E-409C-BE32-E72D297353CC}">
              <c16:uniqueId val="{00000000-AC85-4891-8366-779E7BADE2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228.47</c:v>
                </c:pt>
                <c:pt idx="2">
                  <c:v>224.88</c:v>
                </c:pt>
                <c:pt idx="3">
                  <c:v>228.64</c:v>
                </c:pt>
                <c:pt idx="4">
                  <c:v>239.46</c:v>
                </c:pt>
              </c:numCache>
            </c:numRef>
          </c:val>
          <c:smooth val="0"/>
          <c:extLst>
            <c:ext xmlns:c16="http://schemas.microsoft.com/office/drawing/2014/chart" uri="{C3380CC4-5D6E-409C-BE32-E72D297353CC}">
              <c16:uniqueId val="{00000001-AC85-4891-8366-779E7BADE2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BD8-4115-AA70-80387895A3D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42.47</c:v>
                </c:pt>
                <c:pt idx="2">
                  <c:v>42.4</c:v>
                </c:pt>
                <c:pt idx="3">
                  <c:v>42.28</c:v>
                </c:pt>
                <c:pt idx="4">
                  <c:v>41.06</c:v>
                </c:pt>
              </c:numCache>
            </c:numRef>
          </c:val>
          <c:smooth val="0"/>
          <c:extLst>
            <c:ext xmlns:c16="http://schemas.microsoft.com/office/drawing/2014/chart" uri="{C3380CC4-5D6E-409C-BE32-E72D297353CC}">
              <c16:uniqueId val="{00000001-ABD8-4115-AA70-80387895A3D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91.25</c:v>
                </c:pt>
                <c:pt idx="2">
                  <c:v>92.03</c:v>
                </c:pt>
                <c:pt idx="3">
                  <c:v>93.22</c:v>
                </c:pt>
                <c:pt idx="4">
                  <c:v>93.05</c:v>
                </c:pt>
              </c:numCache>
            </c:numRef>
          </c:val>
          <c:extLst>
            <c:ext xmlns:c16="http://schemas.microsoft.com/office/drawing/2014/chart" uri="{C3380CC4-5D6E-409C-BE32-E72D297353CC}">
              <c16:uniqueId val="{00000000-ACC9-4E90-B6EA-D1876039B7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83.75</c:v>
                </c:pt>
                <c:pt idx="2">
                  <c:v>84.19</c:v>
                </c:pt>
                <c:pt idx="3">
                  <c:v>84.34</c:v>
                </c:pt>
                <c:pt idx="4">
                  <c:v>84.34</c:v>
                </c:pt>
              </c:numCache>
            </c:numRef>
          </c:val>
          <c:smooth val="0"/>
          <c:extLst>
            <c:ext xmlns:c16="http://schemas.microsoft.com/office/drawing/2014/chart" uri="{C3380CC4-5D6E-409C-BE32-E72D297353CC}">
              <c16:uniqueId val="{00000001-ACC9-4E90-B6EA-D1876039B7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59765625" defaultRowHeight="12.75" x14ac:dyDescent="0.25"/>
  <cols>
    <col min="1" max="1" width="2.59765625" customWidth="1"/>
    <col min="2" max="62" width="3.73046875" customWidth="1"/>
    <col min="64" max="78" width="3.1328125" customWidth="1"/>
    <col min="79" max="79" width="4.46484375" bestFit="1" customWidth="1"/>
    <col min="81" max="82" width="4.46484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2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2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69" t="str">
        <f>データ!H6</f>
        <v>愛知県　岩倉市</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0" t="s">
        <v>9</v>
      </c>
      <c r="BM7" s="71"/>
      <c r="BN7" s="71"/>
      <c r="BO7" s="71"/>
      <c r="BP7" s="71"/>
      <c r="BQ7" s="71"/>
      <c r="BR7" s="71"/>
      <c r="BS7" s="71"/>
      <c r="BT7" s="71"/>
      <c r="BU7" s="71"/>
      <c r="BV7" s="71"/>
      <c r="BW7" s="71"/>
      <c r="BX7" s="71"/>
      <c r="BY7" s="72"/>
    </row>
    <row r="8" spans="1:78" ht="18.75" customHeight="1" x14ac:dyDescent="0.25">
      <c r="A8" s="2"/>
      <c r="B8" s="66" t="str">
        <f>データ!I6</f>
        <v>法適用</v>
      </c>
      <c r="C8" s="66"/>
      <c r="D8" s="66"/>
      <c r="E8" s="66"/>
      <c r="F8" s="66"/>
      <c r="G8" s="66"/>
      <c r="H8" s="66"/>
      <c r="I8" s="66" t="str">
        <f>データ!J6</f>
        <v>下水道事業</v>
      </c>
      <c r="J8" s="66"/>
      <c r="K8" s="66"/>
      <c r="L8" s="66"/>
      <c r="M8" s="66"/>
      <c r="N8" s="66"/>
      <c r="O8" s="66"/>
      <c r="P8" s="66" t="str">
        <f>データ!K6</f>
        <v>特定環境保全公共下水道</v>
      </c>
      <c r="Q8" s="66"/>
      <c r="R8" s="66"/>
      <c r="S8" s="66"/>
      <c r="T8" s="66"/>
      <c r="U8" s="66"/>
      <c r="V8" s="66"/>
      <c r="W8" s="66" t="str">
        <f>データ!L6</f>
        <v>D2</v>
      </c>
      <c r="X8" s="66"/>
      <c r="Y8" s="66"/>
      <c r="Z8" s="66"/>
      <c r="AA8" s="66"/>
      <c r="AB8" s="66"/>
      <c r="AC8" s="66"/>
      <c r="AD8" s="67" t="str">
        <f>データ!$M$6</f>
        <v>非設置</v>
      </c>
      <c r="AE8" s="67"/>
      <c r="AF8" s="67"/>
      <c r="AG8" s="67"/>
      <c r="AH8" s="67"/>
      <c r="AI8" s="67"/>
      <c r="AJ8" s="67"/>
      <c r="AK8" s="3"/>
      <c r="AL8" s="45">
        <f>データ!S6</f>
        <v>47821</v>
      </c>
      <c r="AM8" s="45"/>
      <c r="AN8" s="45"/>
      <c r="AO8" s="45"/>
      <c r="AP8" s="45"/>
      <c r="AQ8" s="45"/>
      <c r="AR8" s="45"/>
      <c r="AS8" s="45"/>
      <c r="AT8" s="46">
        <f>データ!T6</f>
        <v>10.47</v>
      </c>
      <c r="AU8" s="46"/>
      <c r="AV8" s="46"/>
      <c r="AW8" s="46"/>
      <c r="AX8" s="46"/>
      <c r="AY8" s="46"/>
      <c r="AZ8" s="46"/>
      <c r="BA8" s="46"/>
      <c r="BB8" s="46">
        <f>データ!U6</f>
        <v>4567.43</v>
      </c>
      <c r="BC8" s="46"/>
      <c r="BD8" s="46"/>
      <c r="BE8" s="46"/>
      <c r="BF8" s="46"/>
      <c r="BG8" s="46"/>
      <c r="BH8" s="46"/>
      <c r="BI8" s="46"/>
      <c r="BJ8" s="3"/>
      <c r="BK8" s="3"/>
      <c r="BL8" s="62" t="s">
        <v>10</v>
      </c>
      <c r="BM8" s="63"/>
      <c r="BN8" s="64" t="s">
        <v>11</v>
      </c>
      <c r="BO8" s="64"/>
      <c r="BP8" s="64"/>
      <c r="BQ8" s="64"/>
      <c r="BR8" s="64"/>
      <c r="BS8" s="64"/>
      <c r="BT8" s="64"/>
      <c r="BU8" s="64"/>
      <c r="BV8" s="64"/>
      <c r="BW8" s="64"/>
      <c r="BX8" s="64"/>
      <c r="BY8" s="65"/>
    </row>
    <row r="9" spans="1:78" ht="18.75" customHeight="1" x14ac:dyDescent="0.2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5">
      <c r="A10" s="2"/>
      <c r="B10" s="46" t="str">
        <f>データ!N6</f>
        <v>-</v>
      </c>
      <c r="C10" s="46"/>
      <c r="D10" s="46"/>
      <c r="E10" s="46"/>
      <c r="F10" s="46"/>
      <c r="G10" s="46"/>
      <c r="H10" s="46"/>
      <c r="I10" s="46">
        <f>データ!O6</f>
        <v>79.28</v>
      </c>
      <c r="J10" s="46"/>
      <c r="K10" s="46"/>
      <c r="L10" s="46"/>
      <c r="M10" s="46"/>
      <c r="N10" s="46"/>
      <c r="O10" s="46"/>
      <c r="P10" s="46">
        <f>データ!P6</f>
        <v>2.29</v>
      </c>
      <c r="Q10" s="46"/>
      <c r="R10" s="46"/>
      <c r="S10" s="46"/>
      <c r="T10" s="46"/>
      <c r="U10" s="46"/>
      <c r="V10" s="46"/>
      <c r="W10" s="46">
        <f>データ!Q6</f>
        <v>100</v>
      </c>
      <c r="X10" s="46"/>
      <c r="Y10" s="46"/>
      <c r="Z10" s="46"/>
      <c r="AA10" s="46"/>
      <c r="AB10" s="46"/>
      <c r="AC10" s="46"/>
      <c r="AD10" s="45">
        <f>データ!R6</f>
        <v>1650</v>
      </c>
      <c r="AE10" s="45"/>
      <c r="AF10" s="45"/>
      <c r="AG10" s="45"/>
      <c r="AH10" s="45"/>
      <c r="AI10" s="45"/>
      <c r="AJ10" s="45"/>
      <c r="AK10" s="2"/>
      <c r="AL10" s="45">
        <f>データ!V6</f>
        <v>1094</v>
      </c>
      <c r="AM10" s="45"/>
      <c r="AN10" s="45"/>
      <c r="AO10" s="45"/>
      <c r="AP10" s="45"/>
      <c r="AQ10" s="45"/>
      <c r="AR10" s="45"/>
      <c r="AS10" s="45"/>
      <c r="AT10" s="46">
        <f>データ!W6</f>
        <v>0.32</v>
      </c>
      <c r="AU10" s="46"/>
      <c r="AV10" s="46"/>
      <c r="AW10" s="46"/>
      <c r="AX10" s="46"/>
      <c r="AY10" s="46"/>
      <c r="AZ10" s="46"/>
      <c r="BA10" s="46"/>
      <c r="BB10" s="46">
        <f>データ!X6</f>
        <v>3418.75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61"/>
      <c r="BN16" s="61"/>
      <c r="BO16" s="61"/>
      <c r="BP16" s="61"/>
      <c r="BQ16" s="61"/>
      <c r="BR16" s="61"/>
      <c r="BS16" s="61"/>
      <c r="BT16" s="61"/>
      <c r="BU16" s="61"/>
      <c r="BV16" s="61"/>
      <c r="BW16" s="61"/>
      <c r="BX16" s="61"/>
      <c r="BY16" s="61"/>
      <c r="BZ16" s="31"/>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61"/>
      <c r="BN17" s="61"/>
      <c r="BO17" s="61"/>
      <c r="BP17" s="61"/>
      <c r="BQ17" s="61"/>
      <c r="BR17" s="61"/>
      <c r="BS17" s="61"/>
      <c r="BT17" s="61"/>
      <c r="BU17" s="61"/>
      <c r="BV17" s="61"/>
      <c r="BW17" s="61"/>
      <c r="BX17" s="61"/>
      <c r="BY17" s="61"/>
      <c r="BZ17" s="31"/>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61"/>
      <c r="BN18" s="61"/>
      <c r="BO18" s="61"/>
      <c r="BP18" s="61"/>
      <c r="BQ18" s="61"/>
      <c r="BR18" s="61"/>
      <c r="BS18" s="61"/>
      <c r="BT18" s="61"/>
      <c r="BU18" s="61"/>
      <c r="BV18" s="61"/>
      <c r="BW18" s="61"/>
      <c r="BX18" s="61"/>
      <c r="BY18" s="61"/>
      <c r="BZ18" s="31"/>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61"/>
      <c r="BN19" s="61"/>
      <c r="BO19" s="61"/>
      <c r="BP19" s="61"/>
      <c r="BQ19" s="61"/>
      <c r="BR19" s="61"/>
      <c r="BS19" s="61"/>
      <c r="BT19" s="61"/>
      <c r="BU19" s="61"/>
      <c r="BV19" s="61"/>
      <c r="BW19" s="61"/>
      <c r="BX19" s="61"/>
      <c r="BY19" s="61"/>
      <c r="BZ19" s="31"/>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61"/>
      <c r="BN20" s="61"/>
      <c r="BO20" s="61"/>
      <c r="BP20" s="61"/>
      <c r="BQ20" s="61"/>
      <c r="BR20" s="61"/>
      <c r="BS20" s="61"/>
      <c r="BT20" s="61"/>
      <c r="BU20" s="61"/>
      <c r="BV20" s="61"/>
      <c r="BW20" s="61"/>
      <c r="BX20" s="61"/>
      <c r="BY20" s="61"/>
      <c r="BZ20" s="31"/>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61"/>
      <c r="BN21" s="61"/>
      <c r="BO21" s="61"/>
      <c r="BP21" s="61"/>
      <c r="BQ21" s="61"/>
      <c r="BR21" s="61"/>
      <c r="BS21" s="61"/>
      <c r="BT21" s="61"/>
      <c r="BU21" s="61"/>
      <c r="BV21" s="61"/>
      <c r="BW21" s="61"/>
      <c r="BX21" s="61"/>
      <c r="BY21" s="61"/>
      <c r="BZ21" s="31"/>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61"/>
      <c r="BN22" s="61"/>
      <c r="BO22" s="61"/>
      <c r="BP22" s="61"/>
      <c r="BQ22" s="61"/>
      <c r="BR22" s="61"/>
      <c r="BS22" s="61"/>
      <c r="BT22" s="61"/>
      <c r="BU22" s="61"/>
      <c r="BV22" s="61"/>
      <c r="BW22" s="61"/>
      <c r="BX22" s="61"/>
      <c r="BY22" s="61"/>
      <c r="BZ22" s="31"/>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61"/>
      <c r="BN23" s="61"/>
      <c r="BO23" s="61"/>
      <c r="BP23" s="61"/>
      <c r="BQ23" s="61"/>
      <c r="BR23" s="61"/>
      <c r="BS23" s="61"/>
      <c r="BT23" s="61"/>
      <c r="BU23" s="61"/>
      <c r="BV23" s="61"/>
      <c r="BW23" s="61"/>
      <c r="BX23" s="61"/>
      <c r="BY23" s="61"/>
      <c r="BZ23" s="31"/>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61"/>
      <c r="BN24" s="61"/>
      <c r="BO24" s="61"/>
      <c r="BP24" s="61"/>
      <c r="BQ24" s="61"/>
      <c r="BR24" s="61"/>
      <c r="BS24" s="61"/>
      <c r="BT24" s="61"/>
      <c r="BU24" s="61"/>
      <c r="BV24" s="61"/>
      <c r="BW24" s="61"/>
      <c r="BX24" s="61"/>
      <c r="BY24" s="61"/>
      <c r="BZ24" s="31"/>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61"/>
      <c r="BN25" s="61"/>
      <c r="BO25" s="61"/>
      <c r="BP25" s="61"/>
      <c r="BQ25" s="61"/>
      <c r="BR25" s="61"/>
      <c r="BS25" s="61"/>
      <c r="BT25" s="61"/>
      <c r="BU25" s="61"/>
      <c r="BV25" s="61"/>
      <c r="BW25" s="61"/>
      <c r="BX25" s="61"/>
      <c r="BY25" s="61"/>
      <c r="BZ25" s="31"/>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61"/>
      <c r="BN26" s="61"/>
      <c r="BO26" s="61"/>
      <c r="BP26" s="61"/>
      <c r="BQ26" s="61"/>
      <c r="BR26" s="61"/>
      <c r="BS26" s="61"/>
      <c r="BT26" s="61"/>
      <c r="BU26" s="61"/>
      <c r="BV26" s="61"/>
      <c r="BW26" s="61"/>
      <c r="BX26" s="61"/>
      <c r="BY26" s="61"/>
      <c r="BZ26" s="31"/>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61"/>
      <c r="BN27" s="61"/>
      <c r="BO27" s="61"/>
      <c r="BP27" s="61"/>
      <c r="BQ27" s="61"/>
      <c r="BR27" s="61"/>
      <c r="BS27" s="61"/>
      <c r="BT27" s="61"/>
      <c r="BU27" s="61"/>
      <c r="BV27" s="61"/>
      <c r="BW27" s="61"/>
      <c r="BX27" s="61"/>
      <c r="BY27" s="61"/>
      <c r="BZ27" s="31"/>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61"/>
      <c r="BN28" s="61"/>
      <c r="BO28" s="61"/>
      <c r="BP28" s="61"/>
      <c r="BQ28" s="61"/>
      <c r="BR28" s="61"/>
      <c r="BS28" s="61"/>
      <c r="BT28" s="61"/>
      <c r="BU28" s="61"/>
      <c r="BV28" s="61"/>
      <c r="BW28" s="61"/>
      <c r="BX28" s="61"/>
      <c r="BY28" s="61"/>
      <c r="BZ28" s="31"/>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61"/>
      <c r="BN29" s="61"/>
      <c r="BO29" s="61"/>
      <c r="BP29" s="61"/>
      <c r="BQ29" s="61"/>
      <c r="BR29" s="61"/>
      <c r="BS29" s="61"/>
      <c r="BT29" s="61"/>
      <c r="BU29" s="61"/>
      <c r="BV29" s="61"/>
      <c r="BW29" s="61"/>
      <c r="BX29" s="61"/>
      <c r="BY29" s="61"/>
      <c r="BZ29" s="31"/>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61"/>
      <c r="BN30" s="61"/>
      <c r="BO30" s="61"/>
      <c r="BP30" s="61"/>
      <c r="BQ30" s="61"/>
      <c r="BR30" s="61"/>
      <c r="BS30" s="61"/>
      <c r="BT30" s="61"/>
      <c r="BU30" s="61"/>
      <c r="BV30" s="61"/>
      <c r="BW30" s="61"/>
      <c r="BX30" s="61"/>
      <c r="BY30" s="61"/>
      <c r="BZ30" s="31"/>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61"/>
      <c r="BN31" s="61"/>
      <c r="BO31" s="61"/>
      <c r="BP31" s="61"/>
      <c r="BQ31" s="61"/>
      <c r="BR31" s="61"/>
      <c r="BS31" s="61"/>
      <c r="BT31" s="61"/>
      <c r="BU31" s="61"/>
      <c r="BV31" s="61"/>
      <c r="BW31" s="61"/>
      <c r="BX31" s="61"/>
      <c r="BY31" s="61"/>
      <c r="BZ31" s="31"/>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61"/>
      <c r="BN32" s="61"/>
      <c r="BO32" s="61"/>
      <c r="BP32" s="61"/>
      <c r="BQ32" s="61"/>
      <c r="BR32" s="61"/>
      <c r="BS32" s="61"/>
      <c r="BT32" s="61"/>
      <c r="BU32" s="61"/>
      <c r="BV32" s="61"/>
      <c r="BW32" s="61"/>
      <c r="BX32" s="61"/>
      <c r="BY32" s="61"/>
      <c r="BZ32" s="31"/>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61"/>
      <c r="BN33" s="61"/>
      <c r="BO33" s="61"/>
      <c r="BP33" s="61"/>
      <c r="BQ33" s="61"/>
      <c r="BR33" s="61"/>
      <c r="BS33" s="61"/>
      <c r="BT33" s="61"/>
      <c r="BU33" s="61"/>
      <c r="BV33" s="61"/>
      <c r="BW33" s="61"/>
      <c r="BX33" s="61"/>
      <c r="BY33" s="61"/>
      <c r="BZ33" s="31"/>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61"/>
      <c r="BN34" s="61"/>
      <c r="BO34" s="61"/>
      <c r="BP34" s="61"/>
      <c r="BQ34" s="61"/>
      <c r="BR34" s="61"/>
      <c r="BS34" s="61"/>
      <c r="BT34" s="61"/>
      <c r="BU34" s="61"/>
      <c r="BV34" s="61"/>
      <c r="BW34" s="61"/>
      <c r="BX34" s="61"/>
      <c r="BY34" s="61"/>
      <c r="BZ34" s="31"/>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61"/>
      <c r="BN35" s="61"/>
      <c r="BO35" s="61"/>
      <c r="BP35" s="61"/>
      <c r="BQ35" s="61"/>
      <c r="BR35" s="61"/>
      <c r="BS35" s="61"/>
      <c r="BT35" s="61"/>
      <c r="BU35" s="61"/>
      <c r="BV35" s="61"/>
      <c r="BW35" s="61"/>
      <c r="BX35" s="61"/>
      <c r="BY35" s="61"/>
      <c r="BZ35" s="31"/>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61"/>
      <c r="BN36" s="61"/>
      <c r="BO36" s="61"/>
      <c r="BP36" s="61"/>
      <c r="BQ36" s="61"/>
      <c r="BR36" s="61"/>
      <c r="BS36" s="61"/>
      <c r="BT36" s="61"/>
      <c r="BU36" s="61"/>
      <c r="BV36" s="61"/>
      <c r="BW36" s="61"/>
      <c r="BX36" s="61"/>
      <c r="BY36" s="61"/>
      <c r="BZ36" s="31"/>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61"/>
      <c r="BN37" s="61"/>
      <c r="BO37" s="61"/>
      <c r="BP37" s="61"/>
      <c r="BQ37" s="61"/>
      <c r="BR37" s="61"/>
      <c r="BS37" s="61"/>
      <c r="BT37" s="61"/>
      <c r="BU37" s="61"/>
      <c r="BV37" s="61"/>
      <c r="BW37" s="61"/>
      <c r="BX37" s="61"/>
      <c r="BY37" s="61"/>
      <c r="BZ37" s="31"/>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61"/>
      <c r="BN38" s="61"/>
      <c r="BO38" s="61"/>
      <c r="BP38" s="61"/>
      <c r="BQ38" s="61"/>
      <c r="BR38" s="61"/>
      <c r="BS38" s="61"/>
      <c r="BT38" s="61"/>
      <c r="BU38" s="61"/>
      <c r="BV38" s="61"/>
      <c r="BW38" s="61"/>
      <c r="BX38" s="61"/>
      <c r="BY38" s="61"/>
      <c r="BZ38" s="31"/>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61"/>
      <c r="BN39" s="61"/>
      <c r="BO39" s="61"/>
      <c r="BP39" s="61"/>
      <c r="BQ39" s="61"/>
      <c r="BR39" s="61"/>
      <c r="BS39" s="61"/>
      <c r="BT39" s="61"/>
      <c r="BU39" s="61"/>
      <c r="BV39" s="61"/>
      <c r="BW39" s="61"/>
      <c r="BX39" s="61"/>
      <c r="BY39" s="61"/>
      <c r="BZ39" s="31"/>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61"/>
      <c r="BN40" s="61"/>
      <c r="BO40" s="61"/>
      <c r="BP40" s="61"/>
      <c r="BQ40" s="61"/>
      <c r="BR40" s="61"/>
      <c r="BS40" s="61"/>
      <c r="BT40" s="61"/>
      <c r="BU40" s="61"/>
      <c r="BV40" s="61"/>
      <c r="BW40" s="61"/>
      <c r="BX40" s="61"/>
      <c r="BY40" s="61"/>
      <c r="BZ40" s="31"/>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61"/>
      <c r="BN41" s="61"/>
      <c r="BO41" s="61"/>
      <c r="BP41" s="61"/>
      <c r="BQ41" s="61"/>
      <c r="BR41" s="61"/>
      <c r="BS41" s="61"/>
      <c r="BT41" s="61"/>
      <c r="BU41" s="61"/>
      <c r="BV41" s="61"/>
      <c r="BW41" s="61"/>
      <c r="BX41" s="61"/>
      <c r="BY41" s="61"/>
      <c r="BZ41" s="31"/>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61"/>
      <c r="BN42" s="61"/>
      <c r="BO42" s="61"/>
      <c r="BP42" s="61"/>
      <c r="BQ42" s="61"/>
      <c r="BR42" s="61"/>
      <c r="BS42" s="61"/>
      <c r="BT42" s="61"/>
      <c r="BU42" s="61"/>
      <c r="BV42" s="61"/>
      <c r="BW42" s="61"/>
      <c r="BX42" s="61"/>
      <c r="BY42" s="61"/>
      <c r="BZ42" s="31"/>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61"/>
      <c r="BN43" s="61"/>
      <c r="BO43" s="61"/>
      <c r="BP43" s="61"/>
      <c r="BQ43" s="61"/>
      <c r="BR43" s="61"/>
      <c r="BS43" s="61"/>
      <c r="BT43" s="61"/>
      <c r="BU43" s="61"/>
      <c r="BV43" s="61"/>
      <c r="BW43" s="61"/>
      <c r="BX43" s="61"/>
      <c r="BY43" s="61"/>
      <c r="BZ43" s="31"/>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0ds+HS1oqcfYmoyJnIlA+906CiLrH3mMyXO4f9H4nOTsloMOAhJxNZKUjegsAHzG9Z1LeCqbersTPSqPAFEfew==" saltValue="wk1S9eL61T8ZrhEfLJ81i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2.75" x14ac:dyDescent="0.25"/>
  <cols>
    <col min="2" max="144" width="11.86328125" customWidth="1"/>
  </cols>
  <sheetData>
    <row r="1" spans="1:148" x14ac:dyDescent="0.2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5">
      <c r="A3" s="14" t="s">
        <v>45</v>
      </c>
      <c r="B3" s="15" t="s">
        <v>46</v>
      </c>
      <c r="C3" s="15" t="s">
        <v>47</v>
      </c>
      <c r="D3" s="15" t="s">
        <v>48</v>
      </c>
      <c r="E3" s="15" t="s">
        <v>49</v>
      </c>
      <c r="F3" s="15" t="s">
        <v>50</v>
      </c>
      <c r="G3" s="15" t="s">
        <v>51</v>
      </c>
      <c r="H3" s="74" t="s">
        <v>52</v>
      </c>
      <c r="I3" s="75"/>
      <c r="J3" s="75"/>
      <c r="K3" s="75"/>
      <c r="L3" s="75"/>
      <c r="M3" s="75"/>
      <c r="N3" s="75"/>
      <c r="O3" s="75"/>
      <c r="P3" s="75"/>
      <c r="Q3" s="75"/>
      <c r="R3" s="75"/>
      <c r="S3" s="75"/>
      <c r="T3" s="75"/>
      <c r="U3" s="75"/>
      <c r="V3" s="75"/>
      <c r="W3" s="75"/>
      <c r="X3" s="76"/>
      <c r="Y3" s="80" t="s">
        <v>53</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54</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8" x14ac:dyDescent="0.25">
      <c r="A4" s="14" t="s">
        <v>55</v>
      </c>
      <c r="B4" s="16"/>
      <c r="C4" s="16"/>
      <c r="D4" s="16"/>
      <c r="E4" s="16"/>
      <c r="F4" s="16"/>
      <c r="G4" s="16"/>
      <c r="H4" s="77"/>
      <c r="I4" s="78"/>
      <c r="J4" s="78"/>
      <c r="K4" s="78"/>
      <c r="L4" s="78"/>
      <c r="M4" s="78"/>
      <c r="N4" s="78"/>
      <c r="O4" s="78"/>
      <c r="P4" s="78"/>
      <c r="Q4" s="78"/>
      <c r="R4" s="78"/>
      <c r="S4" s="78"/>
      <c r="T4" s="78"/>
      <c r="U4" s="78"/>
      <c r="V4" s="78"/>
      <c r="W4" s="78"/>
      <c r="X4" s="79"/>
      <c r="Y4" s="73" t="s">
        <v>56</v>
      </c>
      <c r="Z4" s="73"/>
      <c r="AA4" s="73"/>
      <c r="AB4" s="73"/>
      <c r="AC4" s="73"/>
      <c r="AD4" s="73"/>
      <c r="AE4" s="73"/>
      <c r="AF4" s="73"/>
      <c r="AG4" s="73"/>
      <c r="AH4" s="73"/>
      <c r="AI4" s="73"/>
      <c r="AJ4" s="73" t="s">
        <v>57</v>
      </c>
      <c r="AK4" s="73"/>
      <c r="AL4" s="73"/>
      <c r="AM4" s="73"/>
      <c r="AN4" s="73"/>
      <c r="AO4" s="73"/>
      <c r="AP4" s="73"/>
      <c r="AQ4" s="73"/>
      <c r="AR4" s="73"/>
      <c r="AS4" s="73"/>
      <c r="AT4" s="73"/>
      <c r="AU4" s="73" t="s">
        <v>58</v>
      </c>
      <c r="AV4" s="73"/>
      <c r="AW4" s="73"/>
      <c r="AX4" s="73"/>
      <c r="AY4" s="73"/>
      <c r="AZ4" s="73"/>
      <c r="BA4" s="73"/>
      <c r="BB4" s="73"/>
      <c r="BC4" s="73"/>
      <c r="BD4" s="73"/>
      <c r="BE4" s="73"/>
      <c r="BF4" s="73" t="s">
        <v>59</v>
      </c>
      <c r="BG4" s="73"/>
      <c r="BH4" s="73"/>
      <c r="BI4" s="73"/>
      <c r="BJ4" s="73"/>
      <c r="BK4" s="73"/>
      <c r="BL4" s="73"/>
      <c r="BM4" s="73"/>
      <c r="BN4" s="73"/>
      <c r="BO4" s="73"/>
      <c r="BP4" s="73"/>
      <c r="BQ4" s="73" t="s">
        <v>60</v>
      </c>
      <c r="BR4" s="73"/>
      <c r="BS4" s="73"/>
      <c r="BT4" s="73"/>
      <c r="BU4" s="73"/>
      <c r="BV4" s="73"/>
      <c r="BW4" s="73"/>
      <c r="BX4" s="73"/>
      <c r="BY4" s="73"/>
      <c r="BZ4" s="73"/>
      <c r="CA4" s="73"/>
      <c r="CB4" s="73" t="s">
        <v>61</v>
      </c>
      <c r="CC4" s="73"/>
      <c r="CD4" s="73"/>
      <c r="CE4" s="73"/>
      <c r="CF4" s="73"/>
      <c r="CG4" s="73"/>
      <c r="CH4" s="73"/>
      <c r="CI4" s="73"/>
      <c r="CJ4" s="73"/>
      <c r="CK4" s="73"/>
      <c r="CL4" s="73"/>
      <c r="CM4" s="73" t="s">
        <v>62</v>
      </c>
      <c r="CN4" s="73"/>
      <c r="CO4" s="73"/>
      <c r="CP4" s="73"/>
      <c r="CQ4" s="73"/>
      <c r="CR4" s="73"/>
      <c r="CS4" s="73"/>
      <c r="CT4" s="73"/>
      <c r="CU4" s="73"/>
      <c r="CV4" s="73"/>
      <c r="CW4" s="73"/>
      <c r="CX4" s="73" t="s">
        <v>63</v>
      </c>
      <c r="CY4" s="73"/>
      <c r="CZ4" s="73"/>
      <c r="DA4" s="73"/>
      <c r="DB4" s="73"/>
      <c r="DC4" s="73"/>
      <c r="DD4" s="73"/>
      <c r="DE4" s="73"/>
      <c r="DF4" s="73"/>
      <c r="DG4" s="73"/>
      <c r="DH4" s="73"/>
      <c r="DI4" s="73" t="s">
        <v>64</v>
      </c>
      <c r="DJ4" s="73"/>
      <c r="DK4" s="73"/>
      <c r="DL4" s="73"/>
      <c r="DM4" s="73"/>
      <c r="DN4" s="73"/>
      <c r="DO4" s="73"/>
      <c r="DP4" s="73"/>
      <c r="DQ4" s="73"/>
      <c r="DR4" s="73"/>
      <c r="DS4" s="73"/>
      <c r="DT4" s="73" t="s">
        <v>65</v>
      </c>
      <c r="DU4" s="73"/>
      <c r="DV4" s="73"/>
      <c r="DW4" s="73"/>
      <c r="DX4" s="73"/>
      <c r="DY4" s="73"/>
      <c r="DZ4" s="73"/>
      <c r="EA4" s="73"/>
      <c r="EB4" s="73"/>
      <c r="EC4" s="73"/>
      <c r="ED4" s="73"/>
      <c r="EE4" s="73" t="s">
        <v>66</v>
      </c>
      <c r="EF4" s="73"/>
      <c r="EG4" s="73"/>
      <c r="EH4" s="73"/>
      <c r="EI4" s="73"/>
      <c r="EJ4" s="73"/>
      <c r="EK4" s="73"/>
      <c r="EL4" s="73"/>
      <c r="EM4" s="73"/>
      <c r="EN4" s="73"/>
      <c r="EO4" s="73"/>
    </row>
    <row r="5" spans="1:148" x14ac:dyDescent="0.2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5">
      <c r="A6" s="14" t="s">
        <v>95</v>
      </c>
      <c r="B6" s="19">
        <f>B7</f>
        <v>2022</v>
      </c>
      <c r="C6" s="19">
        <f t="shared" ref="C6:X6" si="3">C7</f>
        <v>232289</v>
      </c>
      <c r="D6" s="19">
        <f t="shared" si="3"/>
        <v>46</v>
      </c>
      <c r="E6" s="19">
        <f t="shared" si="3"/>
        <v>17</v>
      </c>
      <c r="F6" s="19">
        <f t="shared" si="3"/>
        <v>4</v>
      </c>
      <c r="G6" s="19">
        <f t="shared" si="3"/>
        <v>0</v>
      </c>
      <c r="H6" s="19" t="str">
        <f t="shared" si="3"/>
        <v>愛知県　岩倉市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79.28</v>
      </c>
      <c r="P6" s="20">
        <f t="shared" si="3"/>
        <v>2.29</v>
      </c>
      <c r="Q6" s="20">
        <f t="shared" si="3"/>
        <v>100</v>
      </c>
      <c r="R6" s="20">
        <f t="shared" si="3"/>
        <v>1650</v>
      </c>
      <c r="S6" s="20">
        <f t="shared" si="3"/>
        <v>47821</v>
      </c>
      <c r="T6" s="20">
        <f t="shared" si="3"/>
        <v>10.47</v>
      </c>
      <c r="U6" s="20">
        <f t="shared" si="3"/>
        <v>4567.43</v>
      </c>
      <c r="V6" s="20">
        <f t="shared" si="3"/>
        <v>1094</v>
      </c>
      <c r="W6" s="20">
        <f t="shared" si="3"/>
        <v>0.32</v>
      </c>
      <c r="X6" s="20">
        <f t="shared" si="3"/>
        <v>3418.75</v>
      </c>
      <c r="Y6" s="21" t="str">
        <f>IF(Y7="",NA(),Y7)</f>
        <v>-</v>
      </c>
      <c r="Z6" s="21">
        <f t="shared" ref="Z6:AH6" si="4">IF(Z7="",NA(),Z7)</f>
        <v>101.6</v>
      </c>
      <c r="AA6" s="21">
        <f t="shared" si="4"/>
        <v>114.4</v>
      </c>
      <c r="AB6" s="21">
        <f t="shared" si="4"/>
        <v>100.11</v>
      </c>
      <c r="AC6" s="21">
        <f t="shared" si="4"/>
        <v>101.4</v>
      </c>
      <c r="AD6" s="21" t="str">
        <f t="shared" si="4"/>
        <v>-</v>
      </c>
      <c r="AE6" s="21">
        <f t="shared" si="4"/>
        <v>102.73</v>
      </c>
      <c r="AF6" s="21">
        <f t="shared" si="4"/>
        <v>105.78</v>
      </c>
      <c r="AG6" s="21">
        <f t="shared" si="4"/>
        <v>106.09</v>
      </c>
      <c r="AH6" s="21">
        <f t="shared" si="4"/>
        <v>106.44</v>
      </c>
      <c r="AI6" s="20" t="str">
        <f>IF(AI7="","",IF(AI7="-","【-】","【"&amp;SUBSTITUTE(TEXT(AI7,"#,##0.00"),"-","△")&amp;"】"))</f>
        <v>【104.54】</v>
      </c>
      <c r="AJ6" s="21" t="str">
        <f>IF(AJ7="",NA(),AJ7)</f>
        <v>-</v>
      </c>
      <c r="AK6" s="20">
        <f t="shared" ref="AK6:AS6" si="5">IF(AK7="",NA(),AK7)</f>
        <v>0</v>
      </c>
      <c r="AL6" s="20">
        <f t="shared" si="5"/>
        <v>0</v>
      </c>
      <c r="AM6" s="20">
        <f t="shared" si="5"/>
        <v>0</v>
      </c>
      <c r="AN6" s="20">
        <f t="shared" si="5"/>
        <v>0</v>
      </c>
      <c r="AO6" s="21" t="str">
        <f t="shared" si="5"/>
        <v>-</v>
      </c>
      <c r="AP6" s="21">
        <f t="shared" si="5"/>
        <v>94.97</v>
      </c>
      <c r="AQ6" s="21">
        <f t="shared" si="5"/>
        <v>63.96</v>
      </c>
      <c r="AR6" s="21">
        <f t="shared" si="5"/>
        <v>69.42</v>
      </c>
      <c r="AS6" s="21">
        <f t="shared" si="5"/>
        <v>72.86</v>
      </c>
      <c r="AT6" s="20" t="str">
        <f>IF(AT7="","",IF(AT7="-","【-】","【"&amp;SUBSTITUTE(TEXT(AT7,"#,##0.00"),"-","△")&amp;"】"))</f>
        <v>【65.93】</v>
      </c>
      <c r="AU6" s="21" t="str">
        <f>IF(AU7="",NA(),AU7)</f>
        <v>-</v>
      </c>
      <c r="AV6" s="21">
        <f t="shared" ref="AV6:BD6" si="6">IF(AV7="",NA(),AV7)</f>
        <v>15.44</v>
      </c>
      <c r="AW6" s="21">
        <f t="shared" si="6"/>
        <v>19.59</v>
      </c>
      <c r="AX6" s="21">
        <f t="shared" si="6"/>
        <v>-3.64</v>
      </c>
      <c r="AY6" s="21">
        <f t="shared" si="6"/>
        <v>17.62</v>
      </c>
      <c r="AZ6" s="21" t="str">
        <f t="shared" si="6"/>
        <v>-</v>
      </c>
      <c r="BA6" s="21">
        <f t="shared" si="6"/>
        <v>47.72</v>
      </c>
      <c r="BB6" s="21">
        <f t="shared" si="6"/>
        <v>44.24</v>
      </c>
      <c r="BC6" s="21">
        <f t="shared" si="6"/>
        <v>43.07</v>
      </c>
      <c r="BD6" s="21">
        <f t="shared" si="6"/>
        <v>45.42</v>
      </c>
      <c r="BE6" s="20" t="str">
        <f>IF(BE7="","",IF(BE7="-","【-】","【"&amp;SUBSTITUTE(TEXT(BE7,"#,##0.00"),"-","△")&amp;"】"))</f>
        <v>【44.25】</v>
      </c>
      <c r="BF6" s="21" t="str">
        <f>IF(BF7="",NA(),BF7)</f>
        <v>-</v>
      </c>
      <c r="BG6" s="21">
        <f t="shared" ref="BG6:BO6" si="7">IF(BG7="",NA(),BG7)</f>
        <v>1560.5</v>
      </c>
      <c r="BH6" s="21">
        <f t="shared" si="7"/>
        <v>1262.05</v>
      </c>
      <c r="BI6" s="21">
        <f t="shared" si="7"/>
        <v>1000.92</v>
      </c>
      <c r="BJ6" s="21">
        <f t="shared" si="7"/>
        <v>748.14</v>
      </c>
      <c r="BK6" s="21" t="str">
        <f t="shared" si="7"/>
        <v>-</v>
      </c>
      <c r="BL6" s="21">
        <f t="shared" si="7"/>
        <v>1206.79</v>
      </c>
      <c r="BM6" s="21">
        <f t="shared" si="7"/>
        <v>1258.43</v>
      </c>
      <c r="BN6" s="21">
        <f t="shared" si="7"/>
        <v>1163.75</v>
      </c>
      <c r="BO6" s="21">
        <f t="shared" si="7"/>
        <v>1195.47</v>
      </c>
      <c r="BP6" s="20" t="str">
        <f>IF(BP7="","",IF(BP7="-","【-】","【"&amp;SUBSTITUTE(TEXT(BP7,"#,##0.00"),"-","△")&amp;"】"))</f>
        <v>【1,182.11】</v>
      </c>
      <c r="BQ6" s="21" t="str">
        <f>IF(BQ7="",NA(),BQ7)</f>
        <v>-</v>
      </c>
      <c r="BR6" s="21">
        <f t="shared" ref="BR6:BZ6" si="8">IF(BR7="",NA(),BR7)</f>
        <v>57.3</v>
      </c>
      <c r="BS6" s="21">
        <f t="shared" si="8"/>
        <v>57.37</v>
      </c>
      <c r="BT6" s="21">
        <f t="shared" si="8"/>
        <v>56.99</v>
      </c>
      <c r="BU6" s="21">
        <f t="shared" si="8"/>
        <v>56.48</v>
      </c>
      <c r="BV6" s="21" t="str">
        <f t="shared" si="8"/>
        <v>-</v>
      </c>
      <c r="BW6" s="21">
        <f t="shared" si="8"/>
        <v>71.84</v>
      </c>
      <c r="BX6" s="21">
        <f t="shared" si="8"/>
        <v>73.36</v>
      </c>
      <c r="BY6" s="21">
        <f t="shared" si="8"/>
        <v>72.599999999999994</v>
      </c>
      <c r="BZ6" s="21">
        <f t="shared" si="8"/>
        <v>69.430000000000007</v>
      </c>
      <c r="CA6" s="20" t="str">
        <f>IF(CA7="","",IF(CA7="-","【-】","【"&amp;SUBSTITUTE(TEXT(CA7,"#,##0.00"),"-","△")&amp;"】"))</f>
        <v>【73.78】</v>
      </c>
      <c r="CB6" s="21" t="str">
        <f>IF(CB7="",NA(),CB7)</f>
        <v>-</v>
      </c>
      <c r="CC6" s="21">
        <f t="shared" ref="CC6:CK6" si="9">IF(CC7="",NA(),CC7)</f>
        <v>150</v>
      </c>
      <c r="CD6" s="21">
        <f t="shared" si="9"/>
        <v>150</v>
      </c>
      <c r="CE6" s="21">
        <f t="shared" si="9"/>
        <v>150</v>
      </c>
      <c r="CF6" s="21">
        <f t="shared" si="9"/>
        <v>150</v>
      </c>
      <c r="CG6" s="21" t="str">
        <f t="shared" si="9"/>
        <v>-</v>
      </c>
      <c r="CH6" s="21">
        <f t="shared" si="9"/>
        <v>228.47</v>
      </c>
      <c r="CI6" s="21">
        <f t="shared" si="9"/>
        <v>224.88</v>
      </c>
      <c r="CJ6" s="21">
        <f t="shared" si="9"/>
        <v>228.64</v>
      </c>
      <c r="CK6" s="21">
        <f t="shared" si="9"/>
        <v>239.46</v>
      </c>
      <c r="CL6" s="20" t="str">
        <f>IF(CL7="","",IF(CL7="-","【-】","【"&amp;SUBSTITUTE(TEXT(CL7,"#,##0.00"),"-","△")&amp;"】"))</f>
        <v>【220.62】</v>
      </c>
      <c r="CM6" s="21" t="str">
        <f>IF(CM7="",NA(),CM7)</f>
        <v>-</v>
      </c>
      <c r="CN6" s="21" t="str">
        <f t="shared" ref="CN6:CV6" si="10">IF(CN7="",NA(),CN7)</f>
        <v>-</v>
      </c>
      <c r="CO6" s="21" t="str">
        <f t="shared" si="10"/>
        <v>-</v>
      </c>
      <c r="CP6" s="21" t="str">
        <f t="shared" si="10"/>
        <v>-</v>
      </c>
      <c r="CQ6" s="21" t="str">
        <f t="shared" si="10"/>
        <v>-</v>
      </c>
      <c r="CR6" s="21" t="str">
        <f t="shared" si="10"/>
        <v>-</v>
      </c>
      <c r="CS6" s="21">
        <f t="shared" si="10"/>
        <v>42.47</v>
      </c>
      <c r="CT6" s="21">
        <f t="shared" si="10"/>
        <v>42.4</v>
      </c>
      <c r="CU6" s="21">
        <f t="shared" si="10"/>
        <v>42.28</v>
      </c>
      <c r="CV6" s="21">
        <f t="shared" si="10"/>
        <v>41.06</v>
      </c>
      <c r="CW6" s="20" t="str">
        <f>IF(CW7="","",IF(CW7="-","【-】","【"&amp;SUBSTITUTE(TEXT(CW7,"#,##0.00"),"-","△")&amp;"】"))</f>
        <v>【42.22】</v>
      </c>
      <c r="CX6" s="21" t="str">
        <f>IF(CX7="",NA(),CX7)</f>
        <v>-</v>
      </c>
      <c r="CY6" s="21">
        <f t="shared" ref="CY6:DG6" si="11">IF(CY7="",NA(),CY7)</f>
        <v>91.25</v>
      </c>
      <c r="CZ6" s="21">
        <f t="shared" si="11"/>
        <v>92.03</v>
      </c>
      <c r="DA6" s="21">
        <f t="shared" si="11"/>
        <v>93.22</v>
      </c>
      <c r="DB6" s="21">
        <f t="shared" si="11"/>
        <v>93.05</v>
      </c>
      <c r="DC6" s="21" t="str">
        <f t="shared" si="11"/>
        <v>-</v>
      </c>
      <c r="DD6" s="21">
        <f t="shared" si="11"/>
        <v>83.75</v>
      </c>
      <c r="DE6" s="21">
        <f t="shared" si="11"/>
        <v>84.19</v>
      </c>
      <c r="DF6" s="21">
        <f t="shared" si="11"/>
        <v>84.34</v>
      </c>
      <c r="DG6" s="21">
        <f t="shared" si="11"/>
        <v>84.34</v>
      </c>
      <c r="DH6" s="20" t="str">
        <f>IF(DH7="","",IF(DH7="-","【-】","【"&amp;SUBSTITUTE(TEXT(DH7,"#,##0.00"),"-","△")&amp;"】"))</f>
        <v>【85.67】</v>
      </c>
      <c r="DI6" s="21" t="str">
        <f>IF(DI7="",NA(),DI7)</f>
        <v>-</v>
      </c>
      <c r="DJ6" s="21">
        <f t="shared" ref="DJ6:DR6" si="12">IF(DJ7="",NA(),DJ7)</f>
        <v>3.31</v>
      </c>
      <c r="DK6" s="21">
        <f t="shared" si="12"/>
        <v>6.61</v>
      </c>
      <c r="DL6" s="21">
        <f t="shared" si="12"/>
        <v>9.9</v>
      </c>
      <c r="DM6" s="21">
        <f t="shared" si="12"/>
        <v>13.15</v>
      </c>
      <c r="DN6" s="21" t="str">
        <f t="shared" si="12"/>
        <v>-</v>
      </c>
      <c r="DO6" s="21">
        <f t="shared" si="12"/>
        <v>24.68</v>
      </c>
      <c r="DP6" s="21">
        <f t="shared" si="12"/>
        <v>21.36</v>
      </c>
      <c r="DQ6" s="21">
        <f t="shared" si="12"/>
        <v>22.79</v>
      </c>
      <c r="DR6" s="21">
        <f t="shared" si="12"/>
        <v>24.8</v>
      </c>
      <c r="DS6" s="20" t="str">
        <f>IF(DS7="","",IF(DS7="-","【-】","【"&amp;SUBSTITUTE(TEXT(DS7,"#,##0.00"),"-","△")&amp;"】"))</f>
        <v>【28.00】</v>
      </c>
      <c r="DT6" s="21" t="str">
        <f>IF(DT7="",NA(),DT7)</f>
        <v>-</v>
      </c>
      <c r="DU6" s="20">
        <f t="shared" ref="DU6:EC6" si="13">IF(DU7="",NA(),DU7)</f>
        <v>0</v>
      </c>
      <c r="DV6" s="20">
        <f t="shared" si="13"/>
        <v>0</v>
      </c>
      <c r="DW6" s="20">
        <f t="shared" si="13"/>
        <v>0</v>
      </c>
      <c r="DX6" s="20">
        <f t="shared" si="13"/>
        <v>0</v>
      </c>
      <c r="DY6" s="21" t="str">
        <f t="shared" si="13"/>
        <v>-</v>
      </c>
      <c r="DZ6" s="21">
        <f t="shared" si="13"/>
        <v>8.6199999999999992</v>
      </c>
      <c r="EA6" s="21">
        <f t="shared" si="13"/>
        <v>0.01</v>
      </c>
      <c r="EB6" s="21">
        <f t="shared" si="13"/>
        <v>0.01</v>
      </c>
      <c r="EC6" s="21">
        <f t="shared" si="13"/>
        <v>0.02</v>
      </c>
      <c r="ED6" s="20" t="str">
        <f>IF(ED7="","",IF(ED7="-","【-】","【"&amp;SUBSTITUTE(TEXT(ED7,"#,##0.00"),"-","△")&amp;"】"))</f>
        <v>【0.03】</v>
      </c>
      <c r="EE6" s="21" t="str">
        <f>IF(EE7="",NA(),EE7)</f>
        <v>-</v>
      </c>
      <c r="EF6" s="20">
        <f t="shared" ref="EF6:EN6" si="14">IF(EF7="",NA(),EF7)</f>
        <v>0</v>
      </c>
      <c r="EG6" s="20">
        <f t="shared" si="14"/>
        <v>0</v>
      </c>
      <c r="EH6" s="20">
        <f t="shared" si="14"/>
        <v>0</v>
      </c>
      <c r="EI6" s="20">
        <f t="shared" si="14"/>
        <v>0</v>
      </c>
      <c r="EJ6" s="21" t="str">
        <f t="shared" si="14"/>
        <v>-</v>
      </c>
      <c r="EK6" s="21">
        <f t="shared" si="14"/>
        <v>0.36</v>
      </c>
      <c r="EL6" s="21">
        <f t="shared" si="14"/>
        <v>0.39</v>
      </c>
      <c r="EM6" s="21">
        <f t="shared" si="14"/>
        <v>0.1</v>
      </c>
      <c r="EN6" s="21">
        <f t="shared" si="14"/>
        <v>0.08</v>
      </c>
      <c r="EO6" s="20" t="str">
        <f>IF(EO7="","",IF(EO7="-","【-】","【"&amp;SUBSTITUTE(TEXT(EO7,"#,##0.00"),"-","△")&amp;"】"))</f>
        <v>【0.13】</v>
      </c>
    </row>
    <row r="7" spans="1:148" s="22" customFormat="1" x14ac:dyDescent="0.25">
      <c r="A7" s="14"/>
      <c r="B7" s="23">
        <v>2022</v>
      </c>
      <c r="C7" s="23">
        <v>232289</v>
      </c>
      <c r="D7" s="23">
        <v>46</v>
      </c>
      <c r="E7" s="23">
        <v>17</v>
      </c>
      <c r="F7" s="23">
        <v>4</v>
      </c>
      <c r="G7" s="23">
        <v>0</v>
      </c>
      <c r="H7" s="23" t="s">
        <v>96</v>
      </c>
      <c r="I7" s="23" t="s">
        <v>97</v>
      </c>
      <c r="J7" s="23" t="s">
        <v>98</v>
      </c>
      <c r="K7" s="23" t="s">
        <v>99</v>
      </c>
      <c r="L7" s="23" t="s">
        <v>100</v>
      </c>
      <c r="M7" s="23" t="s">
        <v>101</v>
      </c>
      <c r="N7" s="24" t="s">
        <v>102</v>
      </c>
      <c r="O7" s="24">
        <v>79.28</v>
      </c>
      <c r="P7" s="24">
        <v>2.29</v>
      </c>
      <c r="Q7" s="24">
        <v>100</v>
      </c>
      <c r="R7" s="24">
        <v>1650</v>
      </c>
      <c r="S7" s="24">
        <v>47821</v>
      </c>
      <c r="T7" s="24">
        <v>10.47</v>
      </c>
      <c r="U7" s="24">
        <v>4567.43</v>
      </c>
      <c r="V7" s="24">
        <v>1094</v>
      </c>
      <c r="W7" s="24">
        <v>0.32</v>
      </c>
      <c r="X7" s="24">
        <v>3418.75</v>
      </c>
      <c r="Y7" s="24" t="s">
        <v>102</v>
      </c>
      <c r="Z7" s="24">
        <v>101.6</v>
      </c>
      <c r="AA7" s="24">
        <v>114.4</v>
      </c>
      <c r="AB7" s="24">
        <v>100.11</v>
      </c>
      <c r="AC7" s="24">
        <v>101.4</v>
      </c>
      <c r="AD7" s="24" t="s">
        <v>102</v>
      </c>
      <c r="AE7" s="24">
        <v>102.73</v>
      </c>
      <c r="AF7" s="24">
        <v>105.78</v>
      </c>
      <c r="AG7" s="24">
        <v>106.09</v>
      </c>
      <c r="AH7" s="24">
        <v>106.44</v>
      </c>
      <c r="AI7" s="24">
        <v>104.54</v>
      </c>
      <c r="AJ7" s="24" t="s">
        <v>102</v>
      </c>
      <c r="AK7" s="24">
        <v>0</v>
      </c>
      <c r="AL7" s="24">
        <v>0</v>
      </c>
      <c r="AM7" s="24">
        <v>0</v>
      </c>
      <c r="AN7" s="24">
        <v>0</v>
      </c>
      <c r="AO7" s="24" t="s">
        <v>102</v>
      </c>
      <c r="AP7" s="24">
        <v>94.97</v>
      </c>
      <c r="AQ7" s="24">
        <v>63.96</v>
      </c>
      <c r="AR7" s="24">
        <v>69.42</v>
      </c>
      <c r="AS7" s="24">
        <v>72.86</v>
      </c>
      <c r="AT7" s="24">
        <v>65.930000000000007</v>
      </c>
      <c r="AU7" s="24" t="s">
        <v>102</v>
      </c>
      <c r="AV7" s="24">
        <v>15.44</v>
      </c>
      <c r="AW7" s="24">
        <v>19.59</v>
      </c>
      <c r="AX7" s="24">
        <v>-3.64</v>
      </c>
      <c r="AY7" s="24">
        <v>17.62</v>
      </c>
      <c r="AZ7" s="24" t="s">
        <v>102</v>
      </c>
      <c r="BA7" s="24">
        <v>47.72</v>
      </c>
      <c r="BB7" s="24">
        <v>44.24</v>
      </c>
      <c r="BC7" s="24">
        <v>43.07</v>
      </c>
      <c r="BD7" s="24">
        <v>45.42</v>
      </c>
      <c r="BE7" s="24">
        <v>44.25</v>
      </c>
      <c r="BF7" s="24" t="s">
        <v>102</v>
      </c>
      <c r="BG7" s="24">
        <v>1560.5</v>
      </c>
      <c r="BH7" s="24">
        <v>1262.05</v>
      </c>
      <c r="BI7" s="24">
        <v>1000.92</v>
      </c>
      <c r="BJ7" s="24">
        <v>748.14</v>
      </c>
      <c r="BK7" s="24" t="s">
        <v>102</v>
      </c>
      <c r="BL7" s="24">
        <v>1206.79</v>
      </c>
      <c r="BM7" s="24">
        <v>1258.43</v>
      </c>
      <c r="BN7" s="24">
        <v>1163.75</v>
      </c>
      <c r="BO7" s="24">
        <v>1195.47</v>
      </c>
      <c r="BP7" s="24">
        <v>1182.1099999999999</v>
      </c>
      <c r="BQ7" s="24" t="s">
        <v>102</v>
      </c>
      <c r="BR7" s="24">
        <v>57.3</v>
      </c>
      <c r="BS7" s="24">
        <v>57.37</v>
      </c>
      <c r="BT7" s="24">
        <v>56.99</v>
      </c>
      <c r="BU7" s="24">
        <v>56.48</v>
      </c>
      <c r="BV7" s="24" t="s">
        <v>102</v>
      </c>
      <c r="BW7" s="24">
        <v>71.84</v>
      </c>
      <c r="BX7" s="24">
        <v>73.36</v>
      </c>
      <c r="BY7" s="24">
        <v>72.599999999999994</v>
      </c>
      <c r="BZ7" s="24">
        <v>69.430000000000007</v>
      </c>
      <c r="CA7" s="24">
        <v>73.78</v>
      </c>
      <c r="CB7" s="24" t="s">
        <v>102</v>
      </c>
      <c r="CC7" s="24">
        <v>150</v>
      </c>
      <c r="CD7" s="24">
        <v>150</v>
      </c>
      <c r="CE7" s="24">
        <v>150</v>
      </c>
      <c r="CF7" s="24">
        <v>150</v>
      </c>
      <c r="CG7" s="24" t="s">
        <v>102</v>
      </c>
      <c r="CH7" s="24">
        <v>228.47</v>
      </c>
      <c r="CI7" s="24">
        <v>224.88</v>
      </c>
      <c r="CJ7" s="24">
        <v>228.64</v>
      </c>
      <c r="CK7" s="24">
        <v>239.46</v>
      </c>
      <c r="CL7" s="24">
        <v>220.62</v>
      </c>
      <c r="CM7" s="24" t="s">
        <v>102</v>
      </c>
      <c r="CN7" s="24" t="s">
        <v>102</v>
      </c>
      <c r="CO7" s="24" t="s">
        <v>102</v>
      </c>
      <c r="CP7" s="24" t="s">
        <v>102</v>
      </c>
      <c r="CQ7" s="24" t="s">
        <v>102</v>
      </c>
      <c r="CR7" s="24" t="s">
        <v>102</v>
      </c>
      <c r="CS7" s="24">
        <v>42.47</v>
      </c>
      <c r="CT7" s="24">
        <v>42.4</v>
      </c>
      <c r="CU7" s="24">
        <v>42.28</v>
      </c>
      <c r="CV7" s="24">
        <v>41.06</v>
      </c>
      <c r="CW7" s="24">
        <v>42.22</v>
      </c>
      <c r="CX7" s="24" t="s">
        <v>102</v>
      </c>
      <c r="CY7" s="24">
        <v>91.25</v>
      </c>
      <c r="CZ7" s="24">
        <v>92.03</v>
      </c>
      <c r="DA7" s="24">
        <v>93.22</v>
      </c>
      <c r="DB7" s="24">
        <v>93.05</v>
      </c>
      <c r="DC7" s="24" t="s">
        <v>102</v>
      </c>
      <c r="DD7" s="24">
        <v>83.75</v>
      </c>
      <c r="DE7" s="24">
        <v>84.19</v>
      </c>
      <c r="DF7" s="24">
        <v>84.34</v>
      </c>
      <c r="DG7" s="24">
        <v>84.34</v>
      </c>
      <c r="DH7" s="24">
        <v>85.67</v>
      </c>
      <c r="DI7" s="24" t="s">
        <v>102</v>
      </c>
      <c r="DJ7" s="24">
        <v>3.31</v>
      </c>
      <c r="DK7" s="24">
        <v>6.61</v>
      </c>
      <c r="DL7" s="24">
        <v>9.9</v>
      </c>
      <c r="DM7" s="24">
        <v>13.15</v>
      </c>
      <c r="DN7" s="24" t="s">
        <v>102</v>
      </c>
      <c r="DO7" s="24">
        <v>24.68</v>
      </c>
      <c r="DP7" s="24">
        <v>21.36</v>
      </c>
      <c r="DQ7" s="24">
        <v>22.79</v>
      </c>
      <c r="DR7" s="24">
        <v>24.8</v>
      </c>
      <c r="DS7" s="24">
        <v>28</v>
      </c>
      <c r="DT7" s="24" t="s">
        <v>102</v>
      </c>
      <c r="DU7" s="24">
        <v>0</v>
      </c>
      <c r="DV7" s="24">
        <v>0</v>
      </c>
      <c r="DW7" s="24">
        <v>0</v>
      </c>
      <c r="DX7" s="24">
        <v>0</v>
      </c>
      <c r="DY7" s="24" t="s">
        <v>102</v>
      </c>
      <c r="DZ7" s="24">
        <v>8.6199999999999992</v>
      </c>
      <c r="EA7" s="24">
        <v>0.01</v>
      </c>
      <c r="EB7" s="24">
        <v>0.01</v>
      </c>
      <c r="EC7" s="24">
        <v>0.02</v>
      </c>
      <c r="ED7" s="24">
        <v>0.03</v>
      </c>
      <c r="EE7" s="24" t="s">
        <v>102</v>
      </c>
      <c r="EF7" s="24">
        <v>0</v>
      </c>
      <c r="EG7" s="24">
        <v>0</v>
      </c>
      <c r="EH7" s="24">
        <v>0</v>
      </c>
      <c r="EI7" s="24">
        <v>0</v>
      </c>
      <c r="EJ7" s="24" t="s">
        <v>102</v>
      </c>
      <c r="EK7" s="24">
        <v>0.36</v>
      </c>
      <c r="EL7" s="24">
        <v>0.39</v>
      </c>
      <c r="EM7" s="24">
        <v>0.1</v>
      </c>
      <c r="EN7" s="24">
        <v>0.08</v>
      </c>
      <c r="EO7" s="24">
        <v>0.13</v>
      </c>
    </row>
    <row r="8" spans="1:148"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5">
      <c r="B11">
        <v>4</v>
      </c>
      <c r="C11">
        <v>3</v>
      </c>
      <c r="D11">
        <v>2</v>
      </c>
      <c r="E11">
        <v>1</v>
      </c>
      <c r="F11">
        <v>0</v>
      </c>
      <c r="G11" t="s">
        <v>108</v>
      </c>
    </row>
    <row r="12" spans="1:148" x14ac:dyDescent="0.25">
      <c r="B12">
        <v>1</v>
      </c>
      <c r="C12">
        <v>1</v>
      </c>
      <c r="D12">
        <v>2</v>
      </c>
      <c r="E12">
        <v>3</v>
      </c>
      <c r="F12">
        <v>4</v>
      </c>
      <c r="G12" t="s">
        <v>109</v>
      </c>
    </row>
    <row r="13" spans="1:148" x14ac:dyDescent="0.2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2024-02-06T08:35:54Z</cp:lastPrinted>
  <dcterms:created xsi:type="dcterms:W3CDTF">2023-12-12T00:56:34Z</dcterms:created>
  <dcterms:modified xsi:type="dcterms:W3CDTF">2024-02-22T02:30:38Z</dcterms:modified>
  <cp:category/>
</cp:coreProperties>
</file>